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rigassatiksme-my.sharepoint.com/personal/solvita_riekstina_rigassatiksme_lv/Documents/Desktop/JAUNIE/buvdarbi/"/>
    </mc:Choice>
  </mc:AlternateContent>
  <xr:revisionPtr revIDLastSave="0" documentId="8_{AF4C0514-A91E-4745-B381-257999F49C0E}" xr6:coauthVersionLast="47" xr6:coauthVersionMax="47" xr10:uidLastSave="{00000000-0000-0000-0000-000000000000}"/>
  <bookViews>
    <workbookView xWindow="-120" yWindow="-120" windowWidth="29040" windowHeight="15720" tabRatio="847" activeTab="1" xr2:uid="{34A5624E-9F72-4F3A-BDB9-24D14DAB9A76}"/>
  </bookViews>
  <sheets>
    <sheet name="Skaidrojošais apraksts" sheetId="6" r:id="rId1"/>
    <sheet name="KT" sheetId="13" r:id="rId2"/>
    <sheet name="KPS" sheetId="16" r:id="rId3"/>
    <sheet name="1-1 Dispč. no el.uzld." sheetId="1" r:id="rId4"/>
    <sheet name="1-2 Dispč. no iel." sheetId="2" r:id="rId5"/>
    <sheet name="1-3 Dispč. uz riep." sheetId="3" r:id="rId6"/>
    <sheet name="1-4 Dispč. no iekšps." sheetId="4" r:id="rId7"/>
    <sheet name="1-5 Piebūv. no iel." sheetId="5" r:id="rId8"/>
    <sheet name="2-1 Riep no iel." sheetId="8" r:id="rId9"/>
    <sheet name="2-2 Riep no iekš" sheetId="10" r:id="rId10"/>
    <sheet name="2-3 Riep no piebv" sheetId="11" r:id="rId11"/>
    <sheet name="2-4 Riep piebūve" sheetId="12" r:id="rId12"/>
    <sheet name="3 -1 Cokols Vecs korpuss" sheetId="15" r:id="rId13"/>
    <sheet name="Ekvivalents" sheetId="7" r:id="rId14"/>
  </sheets>
  <definedNames>
    <definedName name="__brm2">#REF!</definedName>
    <definedName name="_brm2">#REF!</definedName>
    <definedName name="A">#REF!</definedName>
    <definedName name="aaaa">#REF!</definedName>
    <definedName name="aaaaa">#REF!</definedName>
    <definedName name="AKZ_Angebot">#REF!</definedName>
    <definedName name="AKZ_Auftrag">#REF!</definedName>
    <definedName name="Ang._Datum">#REF!</definedName>
    <definedName name="Auftr._Datum">#REF!</definedName>
    <definedName name="Bearbeiter">#REF!</definedName>
    <definedName name="bruttonelio">#REF!</definedName>
    <definedName name="Cent_Stacija">#REF!</definedName>
    <definedName name="code">#REF!</definedName>
    <definedName name="d">#REF!</definedName>
    <definedName name="da">#REF!</definedName>
    <definedName name="eur">#REF!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5">#REF!</definedName>
    <definedName name="Excel_BuiltIn__FilterDatabase_16">#REF!</definedName>
    <definedName name="Excel_BuiltIn__FilterDatabase_17">#REF!</definedName>
    <definedName name="Excel_BuiltIn__FilterDatabase_18">#REF!</definedName>
    <definedName name="Excel_BuiltIn__FilterDatabase_19">#REF!</definedName>
    <definedName name="Excel_BuiltIn__FilterDatabase_2">#REF!</definedName>
    <definedName name="Excel_BuiltIn__FilterDatabase_20">#REF!</definedName>
    <definedName name="Excel_BuiltIn__FilterDatabase_21">#REF!</definedName>
    <definedName name="Excel_BuiltIn__FilterDatabase_22">#REF!</definedName>
    <definedName name="Excel_BuiltIn__FilterDatabase_23">#REF!</definedName>
    <definedName name="Excel_BuiltIn__FilterDatabase_24">#REF!</definedName>
    <definedName name="Excel_BuiltIn__FilterDatabase_25">#REF!</definedName>
    <definedName name="Excel_BuiltIn__FilterDatabase_26">#REF!</definedName>
    <definedName name="Excel_BuiltIn__FilterDatabase_27">#REF!</definedName>
    <definedName name="Excel_BuiltIn__FilterDatabase_28">#REF!</definedName>
    <definedName name="Excel_BuiltIn__FilterDatabase_29">#REF!</definedName>
    <definedName name="Excel_BuiltIn__FilterDatabase_3">#REF!</definedName>
    <definedName name="Excel_BuiltIn__FilterDatabase_4">#REF!</definedName>
    <definedName name="Excel_BuiltIn__FilterDatabase_5">#REF!</definedName>
    <definedName name="Excel_BuiltIn__FilterDatabase_6">#REF!</definedName>
    <definedName name="Excel_BuiltIn__FilterDatabase_7">#REF!</definedName>
    <definedName name="Excel_BuiltIn__FilterDatabase_8">#REF!</definedName>
    <definedName name="Excel_BuiltIn__FilterDatabase_9">#REF!</definedName>
    <definedName name="Faktorgruppe1">#REF!</definedName>
    <definedName name="Faktorgruppe2">#REF!</definedName>
    <definedName name="Faktorgruppe3">#REF!</definedName>
    <definedName name="Faktorgruppe4">#REF!</definedName>
    <definedName name="Faktorgruppe5">#REF!</definedName>
    <definedName name="Faktorgruppe6">#REF!</definedName>
    <definedName name="Faktorgruppe7">#REF!</definedName>
    <definedName name="Faktorgruppe8">#REF!</definedName>
    <definedName name="Faktorgruppe9">#REF!</definedName>
    <definedName name="Faktorwerte">#REF!</definedName>
    <definedName name="Faktorwerte_der_Faktorgruppen">#REF!</definedName>
    <definedName name="gab" comment="gb">#REF!</definedName>
    <definedName name="Gruppenname1">#REF!</definedName>
    <definedName name="Gruppenname2">#REF!</definedName>
    <definedName name="Gruppenname3">#REF!</definedName>
    <definedName name="Gruppenname4">#REF!</definedName>
    <definedName name="Gruppenname5">#REF!</definedName>
    <definedName name="Gruppenname6">#REF!</definedName>
    <definedName name="Gruppenname7">#REF!</definedName>
    <definedName name="Gruppenname8">#REF!</definedName>
    <definedName name="Gruppenname9">#REF!</definedName>
    <definedName name="kate">#REF!</definedName>
    <definedName name="koef_d_tel">#REF!</definedName>
    <definedName name="KOEF_d_telSANDRA">#REF!</definedName>
    <definedName name="koef_d_tv">#REF!</definedName>
    <definedName name="koef_Darbs">#REF!</definedName>
    <definedName name="koef_m_tel">#REF!</definedName>
    <definedName name="koef_m_tv">#REF!</definedName>
    <definedName name="Koeficients">#REF!</definedName>
    <definedName name="lapa">#REF!</definedName>
    <definedName name="Mēbele">#REF!</definedName>
    <definedName name="meh">#REF!</definedName>
    <definedName name="P">#REF!</definedName>
    <definedName name="_xlnm.Print_Area" localSheetId="3">'1-1 Dispč. no el.uzld.'!$A$1:$P$75</definedName>
    <definedName name="_xlnm.Print_Area" localSheetId="4">'1-2 Dispč. no iel.'!$A$1:$P$52</definedName>
    <definedName name="_xlnm.Print_Area" localSheetId="5">'1-3 Dispč. uz riep.'!$A$1:$P$48</definedName>
    <definedName name="_xlnm.Print_Area" localSheetId="6">'1-4 Dispč. no iekšps.'!$A$1:$P$52</definedName>
    <definedName name="_xlnm.Print_Area" localSheetId="7">'1-5 Piebūv. no iel.'!$A$1:$P$48</definedName>
    <definedName name="_xlnm.Print_Area" localSheetId="8">'2-1 Riep no iel.'!$A$1:$P$49</definedName>
    <definedName name="_xlnm.Print_Area" localSheetId="9">'2-2 Riep no iekš'!$A$1:$P$48</definedName>
    <definedName name="_xlnm.Print_Area" localSheetId="10">'2-3 Riep no piebv'!$A$1:$P$52</definedName>
    <definedName name="_xlnm.Print_Area" localSheetId="11">'2-4 Riep piebūve'!$A$1:$P$49</definedName>
    <definedName name="_xlnm.Print_Area" localSheetId="12">'3 -1 Cokols Vecs korpuss'!$A$1:$P$60</definedName>
    <definedName name="_xlnm.Print_Area" localSheetId="2">KPS!$A$1:$I$58</definedName>
    <definedName name="_xlnm.Print_Area" localSheetId="1">KT!$A$1:$E$28</definedName>
    <definedName name="_xlnm.Print_Area">#N/A</definedName>
    <definedName name="PRINT_AREA_MI">#N/A</definedName>
    <definedName name="_xlnm.Print_Titles" localSheetId="3">'1-1 Dispč. no el.uzld.'!$A:$P,'1-1 Dispč. no el.uzld.'!$13:$15</definedName>
    <definedName name="_xlnm.Print_Titles" localSheetId="4">'1-2 Dispč. no iel.'!$13:$15</definedName>
    <definedName name="_xlnm.Print_Titles" localSheetId="5">'1-3 Dispč. uz riep.'!$13:$15</definedName>
    <definedName name="_xlnm.Print_Titles" localSheetId="6">'1-4 Dispč. no iekšps.'!$13:$15</definedName>
    <definedName name="_xlnm.Print_Titles" localSheetId="7">'1-5 Piebūv. no iel.'!$13:$15</definedName>
    <definedName name="_xlnm.Print_Titles" localSheetId="8">'2-1 Riep no iel.'!$13:$15</definedName>
    <definedName name="_xlnm.Print_Titles" localSheetId="9">'2-2 Riep no iekš'!$13:$15</definedName>
    <definedName name="_xlnm.Print_Titles" localSheetId="10">'2-3 Riep no piebv'!$13:$15</definedName>
    <definedName name="_xlnm.Print_Titles" localSheetId="11">'2-4 Riep piebūve'!$12:$14</definedName>
    <definedName name="_xlnm.Print_Titles" localSheetId="12">'3 -1 Cokols Vecs korpuss'!$12:$14</definedName>
    <definedName name="_xlnm.Print_Titles" localSheetId="2">KPS!$16:$19</definedName>
    <definedName name="_xlnm.Print_Titles" localSheetId="1">KT!$5:$9</definedName>
    <definedName name="Projektname">#REF!</definedName>
    <definedName name="risk">#REF!</definedName>
    <definedName name="sum">#REF!</definedName>
    <definedName name="Tabula">#REF!</definedName>
    <definedName name="tikli">#REF!</definedName>
    <definedName name="tikli2">#REF!</definedName>
    <definedName name="Titul">#REF!</definedName>
    <definedName name="Währungsfaktor">#REF!</definedName>
    <definedName name="Z_83795769_38C4_11D4_84F6_00002145AA87_.wvu.PrintArea">#REF!</definedName>
    <definedName name="Z_83795769_38C4_11D4_84F6_00002145AA87_.wvu.Rows">#REF!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M63" i="1"/>
  <c r="N63" i="1"/>
  <c r="O63" i="1"/>
  <c r="P63" i="1"/>
  <c r="L63" i="1"/>
  <c r="H18" i="1"/>
  <c r="K18" i="1"/>
  <c r="L18" i="1"/>
  <c r="M18" i="1"/>
  <c r="N18" i="1"/>
  <c r="O18" i="1"/>
  <c r="P18" i="1"/>
  <c r="H19" i="1"/>
  <c r="K19" i="1" s="1"/>
  <c r="L19" i="1"/>
  <c r="N19" i="1"/>
  <c r="O19" i="1"/>
  <c r="H20" i="1"/>
  <c r="K20" i="1" s="1"/>
  <c r="L20" i="1"/>
  <c r="N20" i="1"/>
  <c r="O20" i="1"/>
  <c r="H21" i="1"/>
  <c r="M21" i="1" s="1"/>
  <c r="P21" i="1" s="1"/>
  <c r="L21" i="1"/>
  <c r="N21" i="1"/>
  <c r="O21" i="1"/>
  <c r="H22" i="1"/>
  <c r="K22" i="1"/>
  <c r="L22" i="1"/>
  <c r="M22" i="1"/>
  <c r="P22" i="1" s="1"/>
  <c r="N22" i="1"/>
  <c r="O22" i="1"/>
  <c r="H23" i="1"/>
  <c r="K23" i="1" s="1"/>
  <c r="L23" i="1"/>
  <c r="N23" i="1"/>
  <c r="O23" i="1"/>
  <c r="H24" i="1"/>
  <c r="K24" i="1"/>
  <c r="L24" i="1"/>
  <c r="M24" i="1"/>
  <c r="P24" i="1" s="1"/>
  <c r="N24" i="1"/>
  <c r="O24" i="1"/>
  <c r="H25" i="1"/>
  <c r="M25" i="1" s="1"/>
  <c r="P25" i="1" s="1"/>
  <c r="K25" i="1"/>
  <c r="L25" i="1"/>
  <c r="N25" i="1"/>
  <c r="O25" i="1"/>
  <c r="H26" i="1"/>
  <c r="K26" i="1"/>
  <c r="L26" i="1"/>
  <c r="M26" i="1"/>
  <c r="P26" i="1" s="1"/>
  <c r="N26" i="1"/>
  <c r="O26" i="1"/>
  <c r="H27" i="1"/>
  <c r="K27" i="1" s="1"/>
  <c r="L27" i="1"/>
  <c r="M27" i="1"/>
  <c r="N27" i="1"/>
  <c r="O27" i="1"/>
  <c r="P27" i="1"/>
  <c r="H28" i="1"/>
  <c r="K28" i="1"/>
  <c r="L28" i="1"/>
  <c r="M28" i="1"/>
  <c r="P28" i="1" s="1"/>
  <c r="N28" i="1"/>
  <c r="O28" i="1"/>
  <c r="H29" i="1"/>
  <c r="M29" i="1" s="1"/>
  <c r="P29" i="1" s="1"/>
  <c r="K29" i="1"/>
  <c r="L29" i="1"/>
  <c r="N29" i="1"/>
  <c r="O29" i="1"/>
  <c r="H30" i="1"/>
  <c r="K30" i="1"/>
  <c r="L30" i="1"/>
  <c r="M30" i="1"/>
  <c r="N30" i="1"/>
  <c r="O30" i="1"/>
  <c r="P30" i="1"/>
  <c r="H31" i="1"/>
  <c r="K31" i="1" s="1"/>
  <c r="L31" i="1"/>
  <c r="N31" i="1"/>
  <c r="O31" i="1"/>
  <c r="H32" i="1"/>
  <c r="K32" i="1" s="1"/>
  <c r="L32" i="1"/>
  <c r="N32" i="1"/>
  <c r="O32" i="1"/>
  <c r="H33" i="1"/>
  <c r="M33" i="1" s="1"/>
  <c r="P33" i="1" s="1"/>
  <c r="L33" i="1"/>
  <c r="N33" i="1"/>
  <c r="O33" i="1"/>
  <c r="H34" i="1"/>
  <c r="K34" i="1"/>
  <c r="L34" i="1"/>
  <c r="M34" i="1"/>
  <c r="P34" i="1" s="1"/>
  <c r="N34" i="1"/>
  <c r="O34" i="1"/>
  <c r="H35" i="1"/>
  <c r="K35" i="1" s="1"/>
  <c r="L35" i="1"/>
  <c r="N35" i="1"/>
  <c r="O35" i="1"/>
  <c r="H36" i="1"/>
  <c r="K36" i="1"/>
  <c r="L36" i="1"/>
  <c r="M36" i="1"/>
  <c r="P36" i="1" s="1"/>
  <c r="N36" i="1"/>
  <c r="O36" i="1"/>
  <c r="H37" i="1"/>
  <c r="M37" i="1" s="1"/>
  <c r="P37" i="1" s="1"/>
  <c r="K37" i="1"/>
  <c r="L37" i="1"/>
  <c r="N37" i="1"/>
  <c r="O37" i="1"/>
  <c r="H38" i="1"/>
  <c r="K38" i="1"/>
  <c r="L38" i="1"/>
  <c r="M38" i="1"/>
  <c r="P38" i="1" s="1"/>
  <c r="N38" i="1"/>
  <c r="O38" i="1"/>
  <c r="H39" i="1"/>
  <c r="K39" i="1" s="1"/>
  <c r="L39" i="1"/>
  <c r="M39" i="1"/>
  <c r="N39" i="1"/>
  <c r="O39" i="1"/>
  <c r="P39" i="1"/>
  <c r="H40" i="1"/>
  <c r="K40" i="1"/>
  <c r="L40" i="1"/>
  <c r="M40" i="1"/>
  <c r="P40" i="1" s="1"/>
  <c r="N40" i="1"/>
  <c r="O40" i="1"/>
  <c r="H41" i="1"/>
  <c r="K41" i="1"/>
  <c r="L41" i="1"/>
  <c r="M41" i="1"/>
  <c r="N41" i="1"/>
  <c r="O41" i="1"/>
  <c r="P41" i="1"/>
  <c r="H42" i="1"/>
  <c r="K42" i="1"/>
  <c r="L42" i="1"/>
  <c r="M42" i="1"/>
  <c r="N42" i="1"/>
  <c r="O42" i="1"/>
  <c r="P42" i="1"/>
  <c r="H43" i="1"/>
  <c r="K43" i="1" s="1"/>
  <c r="L43" i="1"/>
  <c r="N43" i="1"/>
  <c r="O43" i="1"/>
  <c r="H44" i="1"/>
  <c r="K44" i="1" s="1"/>
  <c r="L44" i="1"/>
  <c r="N44" i="1"/>
  <c r="O44" i="1"/>
  <c r="H45" i="1"/>
  <c r="M45" i="1" s="1"/>
  <c r="P45" i="1" s="1"/>
  <c r="L45" i="1"/>
  <c r="N45" i="1"/>
  <c r="O45" i="1"/>
  <c r="H46" i="1"/>
  <c r="K46" i="1" s="1"/>
  <c r="L46" i="1"/>
  <c r="M46" i="1"/>
  <c r="P46" i="1" s="1"/>
  <c r="N46" i="1"/>
  <c r="O46" i="1"/>
  <c r="H47" i="1"/>
  <c r="K47" i="1" s="1"/>
  <c r="L47" i="1"/>
  <c r="N47" i="1"/>
  <c r="O47" i="1"/>
  <c r="H48" i="1"/>
  <c r="K48" i="1"/>
  <c r="L48" i="1"/>
  <c r="M48" i="1"/>
  <c r="P48" i="1" s="1"/>
  <c r="N48" i="1"/>
  <c r="O48" i="1"/>
  <c r="H49" i="1"/>
  <c r="M49" i="1" s="1"/>
  <c r="P49" i="1" s="1"/>
  <c r="K49" i="1"/>
  <c r="L49" i="1"/>
  <c r="N49" i="1"/>
  <c r="O49" i="1"/>
  <c r="H50" i="1"/>
  <c r="K50" i="1"/>
  <c r="L50" i="1"/>
  <c r="M50" i="1"/>
  <c r="P50" i="1" s="1"/>
  <c r="N50" i="1"/>
  <c r="O50" i="1"/>
  <c r="H51" i="1"/>
  <c r="K51" i="1" s="1"/>
  <c r="L51" i="1"/>
  <c r="M51" i="1"/>
  <c r="N51" i="1"/>
  <c r="O51" i="1"/>
  <c r="P51" i="1"/>
  <c r="H52" i="1"/>
  <c r="K52" i="1"/>
  <c r="L52" i="1"/>
  <c r="M52" i="1"/>
  <c r="P52" i="1" s="1"/>
  <c r="N52" i="1"/>
  <c r="O52" i="1"/>
  <c r="H53" i="1"/>
  <c r="M53" i="1" s="1"/>
  <c r="P53" i="1" s="1"/>
  <c r="K53" i="1"/>
  <c r="L53" i="1"/>
  <c r="N53" i="1"/>
  <c r="O53" i="1"/>
  <c r="H54" i="1"/>
  <c r="K54" i="1"/>
  <c r="L54" i="1"/>
  <c r="M54" i="1"/>
  <c r="N54" i="1"/>
  <c r="O54" i="1"/>
  <c r="P54" i="1"/>
  <c r="H55" i="1"/>
  <c r="K55" i="1" s="1"/>
  <c r="L55" i="1"/>
  <c r="N55" i="1"/>
  <c r="O55" i="1"/>
  <c r="H56" i="1"/>
  <c r="K56" i="1" s="1"/>
  <c r="L56" i="1"/>
  <c r="N56" i="1"/>
  <c r="O56" i="1"/>
  <c r="H57" i="1"/>
  <c r="M57" i="1" s="1"/>
  <c r="P57" i="1" s="1"/>
  <c r="L57" i="1"/>
  <c r="N57" i="1"/>
  <c r="O57" i="1"/>
  <c r="H58" i="1"/>
  <c r="K58" i="1" s="1"/>
  <c r="L58" i="1"/>
  <c r="M58" i="1"/>
  <c r="P58" i="1" s="1"/>
  <c r="N58" i="1"/>
  <c r="O58" i="1"/>
  <c r="H59" i="1"/>
  <c r="K59" i="1" s="1"/>
  <c r="L59" i="1"/>
  <c r="N59" i="1"/>
  <c r="O59" i="1"/>
  <c r="H60" i="1"/>
  <c r="K60" i="1"/>
  <c r="L60" i="1"/>
  <c r="M60" i="1"/>
  <c r="P60" i="1" s="1"/>
  <c r="N60" i="1"/>
  <c r="O60" i="1"/>
  <c r="H61" i="1"/>
  <c r="M61" i="1" s="1"/>
  <c r="P61" i="1" s="1"/>
  <c r="K61" i="1"/>
  <c r="L61" i="1"/>
  <c r="N61" i="1"/>
  <c r="O61" i="1"/>
  <c r="H62" i="1"/>
  <c r="K62" i="1" s="1"/>
  <c r="L62" i="1"/>
  <c r="N62" i="1"/>
  <c r="O62" i="1"/>
  <c r="M40" i="2"/>
  <c r="N40" i="2"/>
  <c r="O40" i="2"/>
  <c r="P40" i="2"/>
  <c r="L40" i="2"/>
  <c r="H18" i="2"/>
  <c r="K18" i="2"/>
  <c r="L18" i="2"/>
  <c r="M18" i="2"/>
  <c r="N18" i="2"/>
  <c r="O18" i="2"/>
  <c r="P18" i="2"/>
  <c r="H19" i="2"/>
  <c r="K19" i="2" s="1"/>
  <c r="L19" i="2"/>
  <c r="N19" i="2"/>
  <c r="O19" i="2"/>
  <c r="H20" i="2"/>
  <c r="K20" i="2" s="1"/>
  <c r="L20" i="2"/>
  <c r="N20" i="2"/>
  <c r="O20" i="2"/>
  <c r="H21" i="2"/>
  <c r="M21" i="2" s="1"/>
  <c r="P21" i="2" s="1"/>
  <c r="L21" i="2"/>
  <c r="N21" i="2"/>
  <c r="O21" i="2"/>
  <c r="H22" i="2"/>
  <c r="K22" i="2"/>
  <c r="L22" i="2"/>
  <c r="M22" i="2"/>
  <c r="P22" i="2" s="1"/>
  <c r="N22" i="2"/>
  <c r="O22" i="2"/>
  <c r="H23" i="2"/>
  <c r="K23" i="2" s="1"/>
  <c r="L23" i="2"/>
  <c r="N23" i="2"/>
  <c r="O23" i="2"/>
  <c r="H24" i="2"/>
  <c r="M24" i="2" s="1"/>
  <c r="P24" i="2" s="1"/>
  <c r="K24" i="2"/>
  <c r="L24" i="2"/>
  <c r="N24" i="2"/>
  <c r="O24" i="2"/>
  <c r="H25" i="2"/>
  <c r="M25" i="2" s="1"/>
  <c r="P25" i="2" s="1"/>
  <c r="K25" i="2"/>
  <c r="L25" i="2"/>
  <c r="N25" i="2"/>
  <c r="O25" i="2"/>
  <c r="H26" i="2"/>
  <c r="K26" i="2" s="1"/>
  <c r="L26" i="2"/>
  <c r="M26" i="2"/>
  <c r="P26" i="2" s="1"/>
  <c r="N26" i="2"/>
  <c r="O26" i="2"/>
  <c r="H27" i="2"/>
  <c r="K27" i="2" s="1"/>
  <c r="L27" i="2"/>
  <c r="M27" i="2"/>
  <c r="P27" i="2" s="1"/>
  <c r="N27" i="2"/>
  <c r="O27" i="2"/>
  <c r="H28" i="2"/>
  <c r="K28" i="2"/>
  <c r="L28" i="2"/>
  <c r="M28" i="2"/>
  <c r="P28" i="2" s="1"/>
  <c r="N28" i="2"/>
  <c r="O28" i="2"/>
  <c r="H29" i="2"/>
  <c r="K29" i="2"/>
  <c r="L29" i="2"/>
  <c r="M29" i="2"/>
  <c r="N29" i="2"/>
  <c r="O29" i="2"/>
  <c r="P29" i="2"/>
  <c r="H30" i="2"/>
  <c r="K30" i="2"/>
  <c r="L30" i="2"/>
  <c r="M30" i="2"/>
  <c r="N30" i="2"/>
  <c r="O30" i="2"/>
  <c r="P30" i="2"/>
  <c r="H31" i="2"/>
  <c r="K31" i="2" s="1"/>
  <c r="L31" i="2"/>
  <c r="N31" i="2"/>
  <c r="O31" i="2"/>
  <c r="H32" i="2"/>
  <c r="K32" i="2" s="1"/>
  <c r="L32" i="2"/>
  <c r="N32" i="2"/>
  <c r="O32" i="2"/>
  <c r="H33" i="2"/>
  <c r="M33" i="2" s="1"/>
  <c r="P33" i="2" s="1"/>
  <c r="L33" i="2"/>
  <c r="N33" i="2"/>
  <c r="O33" i="2"/>
  <c r="H34" i="2"/>
  <c r="K34" i="2" s="1"/>
  <c r="L34" i="2"/>
  <c r="M34" i="2"/>
  <c r="P34" i="2" s="1"/>
  <c r="N34" i="2"/>
  <c r="O34" i="2"/>
  <c r="H35" i="2"/>
  <c r="K35" i="2" s="1"/>
  <c r="L35" i="2"/>
  <c r="N35" i="2"/>
  <c r="O35" i="2"/>
  <c r="H36" i="2"/>
  <c r="M36" i="2" s="1"/>
  <c r="P36" i="2" s="1"/>
  <c r="K36" i="2"/>
  <c r="L36" i="2"/>
  <c r="N36" i="2"/>
  <c r="O36" i="2"/>
  <c r="H37" i="2"/>
  <c r="M37" i="2" s="1"/>
  <c r="P37" i="2" s="1"/>
  <c r="K37" i="2"/>
  <c r="L37" i="2"/>
  <c r="N37" i="2"/>
  <c r="O37" i="2"/>
  <c r="H38" i="2"/>
  <c r="K38" i="2" s="1"/>
  <c r="L38" i="2"/>
  <c r="M38" i="2"/>
  <c r="P38" i="2" s="1"/>
  <c r="N38" i="2"/>
  <c r="O38" i="2"/>
  <c r="H39" i="2"/>
  <c r="K39" i="2" s="1"/>
  <c r="L39" i="2"/>
  <c r="M39" i="2"/>
  <c r="P39" i="2" s="1"/>
  <c r="N39" i="2"/>
  <c r="O39" i="2"/>
  <c r="M36" i="3"/>
  <c r="N36" i="3"/>
  <c r="O36" i="3"/>
  <c r="P36" i="3"/>
  <c r="L36" i="3"/>
  <c r="H18" i="3"/>
  <c r="M18" i="3" s="1"/>
  <c r="P18" i="3" s="1"/>
  <c r="K18" i="3"/>
  <c r="L18" i="3"/>
  <c r="N18" i="3"/>
  <c r="O18" i="3"/>
  <c r="H19" i="3"/>
  <c r="K19" i="3" s="1"/>
  <c r="L19" i="3"/>
  <c r="M19" i="3"/>
  <c r="P19" i="3" s="1"/>
  <c r="N19" i="3"/>
  <c r="O19" i="3"/>
  <c r="H20" i="3"/>
  <c r="K20" i="3" s="1"/>
  <c r="L20" i="3"/>
  <c r="N20" i="3"/>
  <c r="O20" i="3"/>
  <c r="H21" i="3"/>
  <c r="K21" i="3"/>
  <c r="L21" i="3"/>
  <c r="M21" i="3"/>
  <c r="P21" i="3" s="1"/>
  <c r="N21" i="3"/>
  <c r="O21" i="3"/>
  <c r="H22" i="3"/>
  <c r="K22" i="3" s="1"/>
  <c r="L22" i="3"/>
  <c r="N22" i="3"/>
  <c r="O22" i="3"/>
  <c r="H23" i="3"/>
  <c r="K23" i="3"/>
  <c r="L23" i="3"/>
  <c r="M23" i="3"/>
  <c r="P23" i="3" s="1"/>
  <c r="N23" i="3"/>
  <c r="O23" i="3"/>
  <c r="H24" i="3"/>
  <c r="K24" i="3"/>
  <c r="L24" i="3"/>
  <c r="M24" i="3"/>
  <c r="N24" i="3"/>
  <c r="P24" i="3" s="1"/>
  <c r="O24" i="3"/>
  <c r="H25" i="3"/>
  <c r="K25" i="3"/>
  <c r="L25" i="3"/>
  <c r="M25" i="3"/>
  <c r="P25" i="3" s="1"/>
  <c r="N25" i="3"/>
  <c r="O25" i="3"/>
  <c r="H26" i="3"/>
  <c r="M26" i="3" s="1"/>
  <c r="P26" i="3" s="1"/>
  <c r="K26" i="3"/>
  <c r="L26" i="3"/>
  <c r="N26" i="3"/>
  <c r="O26" i="3"/>
  <c r="H27" i="3"/>
  <c r="K27" i="3"/>
  <c r="L27" i="3"/>
  <c r="M27" i="3"/>
  <c r="N27" i="3"/>
  <c r="P27" i="3" s="1"/>
  <c r="O27" i="3"/>
  <c r="H28" i="3"/>
  <c r="M28" i="3" s="1"/>
  <c r="P28" i="3" s="1"/>
  <c r="L28" i="3"/>
  <c r="N28" i="3"/>
  <c r="O28" i="3"/>
  <c r="H29" i="3"/>
  <c r="K29" i="3" s="1"/>
  <c r="L29" i="3"/>
  <c r="N29" i="3"/>
  <c r="O29" i="3"/>
  <c r="H30" i="3"/>
  <c r="M30" i="3" s="1"/>
  <c r="P30" i="3" s="1"/>
  <c r="K30" i="3"/>
  <c r="L30" i="3"/>
  <c r="N30" i="3"/>
  <c r="O30" i="3"/>
  <c r="H31" i="3"/>
  <c r="K31" i="3" s="1"/>
  <c r="L31" i="3"/>
  <c r="M31" i="3"/>
  <c r="P31" i="3" s="1"/>
  <c r="N31" i="3"/>
  <c r="O31" i="3"/>
  <c r="H32" i="3"/>
  <c r="K32" i="3" s="1"/>
  <c r="L32" i="3"/>
  <c r="N32" i="3"/>
  <c r="O32" i="3"/>
  <c r="H33" i="3"/>
  <c r="K33" i="3"/>
  <c r="L33" i="3"/>
  <c r="M33" i="3"/>
  <c r="P33" i="3" s="1"/>
  <c r="N33" i="3"/>
  <c r="O33" i="3"/>
  <c r="H34" i="3"/>
  <c r="K34" i="3" s="1"/>
  <c r="L34" i="3"/>
  <c r="N34" i="3"/>
  <c r="O34" i="3"/>
  <c r="H35" i="3"/>
  <c r="K35" i="3" s="1"/>
  <c r="L35" i="3"/>
  <c r="N35" i="3"/>
  <c r="O35" i="3"/>
  <c r="H18" i="4"/>
  <c r="K18" i="4"/>
  <c r="L18" i="4"/>
  <c r="M18" i="4"/>
  <c r="P18" i="4" s="1"/>
  <c r="N18" i="4"/>
  <c r="O18" i="4"/>
  <c r="H19" i="4"/>
  <c r="M19" i="4" s="1"/>
  <c r="P19" i="4" s="1"/>
  <c r="K19" i="4"/>
  <c r="L19" i="4"/>
  <c r="N19" i="4"/>
  <c r="O19" i="4"/>
  <c r="H20" i="4"/>
  <c r="M20" i="4" s="1"/>
  <c r="P20" i="4" s="1"/>
  <c r="K20" i="4"/>
  <c r="L20" i="4"/>
  <c r="N20" i="4"/>
  <c r="O20" i="4"/>
  <c r="O40" i="4" s="1"/>
  <c r="H21" i="4"/>
  <c r="M21" i="4" s="1"/>
  <c r="P21" i="4" s="1"/>
  <c r="L21" i="4"/>
  <c r="N21" i="4"/>
  <c r="O21" i="4"/>
  <c r="H22" i="4"/>
  <c r="K22" i="4"/>
  <c r="L22" i="4"/>
  <c r="M22" i="4"/>
  <c r="P22" i="4" s="1"/>
  <c r="N22" i="4"/>
  <c r="O22" i="4"/>
  <c r="H23" i="4"/>
  <c r="K23" i="4" s="1"/>
  <c r="L23" i="4"/>
  <c r="M23" i="4"/>
  <c r="P23" i="4" s="1"/>
  <c r="N23" i="4"/>
  <c r="N40" i="4" s="1"/>
  <c r="O23" i="4"/>
  <c r="H24" i="4"/>
  <c r="K24" i="4" s="1"/>
  <c r="L24" i="4"/>
  <c r="N24" i="4"/>
  <c r="O24" i="4"/>
  <c r="H25" i="4"/>
  <c r="M25" i="4" s="1"/>
  <c r="P25" i="4" s="1"/>
  <c r="K25" i="4"/>
  <c r="L25" i="4"/>
  <c r="L40" i="4" s="1"/>
  <c r="N25" i="4"/>
  <c r="O25" i="4"/>
  <c r="H26" i="4"/>
  <c r="K26" i="4" s="1"/>
  <c r="L26" i="4"/>
  <c r="M26" i="4"/>
  <c r="N26" i="4"/>
  <c r="O26" i="4"/>
  <c r="P26" i="4"/>
  <c r="H27" i="4"/>
  <c r="K27" i="4" s="1"/>
  <c r="L27" i="4"/>
  <c r="N27" i="4"/>
  <c r="O27" i="4"/>
  <c r="H28" i="4"/>
  <c r="K28" i="4"/>
  <c r="L28" i="4"/>
  <c r="M28" i="4"/>
  <c r="P28" i="4" s="1"/>
  <c r="N28" i="4"/>
  <c r="O28" i="4"/>
  <c r="H29" i="4"/>
  <c r="K29" i="4"/>
  <c r="L29" i="4"/>
  <c r="M29" i="4"/>
  <c r="N29" i="4"/>
  <c r="O29" i="4"/>
  <c r="P29" i="4"/>
  <c r="H30" i="4"/>
  <c r="K30" i="4"/>
  <c r="L30" i="4"/>
  <c r="M30" i="4"/>
  <c r="P30" i="4" s="1"/>
  <c r="N30" i="4"/>
  <c r="O30" i="4"/>
  <c r="H31" i="4"/>
  <c r="M31" i="4" s="1"/>
  <c r="P31" i="4" s="1"/>
  <c r="K31" i="4"/>
  <c r="L31" i="4"/>
  <c r="N31" i="4"/>
  <c r="O31" i="4"/>
  <c r="H32" i="4"/>
  <c r="M32" i="4" s="1"/>
  <c r="P32" i="4" s="1"/>
  <c r="K32" i="4"/>
  <c r="L32" i="4"/>
  <c r="N32" i="4"/>
  <c r="O32" i="4"/>
  <c r="H33" i="4"/>
  <c r="M33" i="4" s="1"/>
  <c r="P33" i="4" s="1"/>
  <c r="L33" i="4"/>
  <c r="N33" i="4"/>
  <c r="O33" i="4"/>
  <c r="H34" i="4"/>
  <c r="K34" i="4" s="1"/>
  <c r="L34" i="4"/>
  <c r="M34" i="4"/>
  <c r="P34" i="4" s="1"/>
  <c r="N34" i="4"/>
  <c r="O34" i="4"/>
  <c r="H35" i="4"/>
  <c r="K35" i="4" s="1"/>
  <c r="L35" i="4"/>
  <c r="M35" i="4"/>
  <c r="P35" i="4" s="1"/>
  <c r="N35" i="4"/>
  <c r="O35" i="4"/>
  <c r="H36" i="4"/>
  <c r="M36" i="4" s="1"/>
  <c r="P36" i="4" s="1"/>
  <c r="K36" i="4"/>
  <c r="L36" i="4"/>
  <c r="N36" i="4"/>
  <c r="O36" i="4"/>
  <c r="H37" i="4"/>
  <c r="M37" i="4" s="1"/>
  <c r="P37" i="4" s="1"/>
  <c r="K37" i="4"/>
  <c r="L37" i="4"/>
  <c r="N37" i="4"/>
  <c r="O37" i="4"/>
  <c r="H38" i="4"/>
  <c r="K38" i="4" s="1"/>
  <c r="L38" i="4"/>
  <c r="M38" i="4"/>
  <c r="N38" i="4"/>
  <c r="O38" i="4"/>
  <c r="P38" i="4"/>
  <c r="H39" i="4"/>
  <c r="K39" i="4" s="1"/>
  <c r="L39" i="4"/>
  <c r="N39" i="4"/>
  <c r="O39" i="4"/>
  <c r="M36" i="5"/>
  <c r="N36" i="5"/>
  <c r="O36" i="5"/>
  <c r="P36" i="5"/>
  <c r="L36" i="5"/>
  <c r="H18" i="5"/>
  <c r="K18" i="5" s="1"/>
  <c r="L18" i="5"/>
  <c r="N18" i="5"/>
  <c r="O18" i="5"/>
  <c r="H19" i="5"/>
  <c r="K19" i="5" s="1"/>
  <c r="L19" i="5"/>
  <c r="M19" i="5"/>
  <c r="P19" i="5" s="1"/>
  <c r="N19" i="5"/>
  <c r="O19" i="5"/>
  <c r="H20" i="5"/>
  <c r="K20" i="5" s="1"/>
  <c r="L20" i="5"/>
  <c r="M20" i="5"/>
  <c r="P20" i="5" s="1"/>
  <c r="N20" i="5"/>
  <c r="O20" i="5"/>
  <c r="H21" i="5"/>
  <c r="K21" i="5"/>
  <c r="L21" i="5"/>
  <c r="M21" i="5"/>
  <c r="P21" i="5" s="1"/>
  <c r="N21" i="5"/>
  <c r="O21" i="5"/>
  <c r="H22" i="5"/>
  <c r="K22" i="5"/>
  <c r="L22" i="5"/>
  <c r="M22" i="5"/>
  <c r="N22" i="5"/>
  <c r="O22" i="5"/>
  <c r="P22" i="5"/>
  <c r="H23" i="5"/>
  <c r="M23" i="5" s="1"/>
  <c r="P23" i="5" s="1"/>
  <c r="K23" i="5"/>
  <c r="L23" i="5"/>
  <c r="N23" i="5"/>
  <c r="O23" i="5"/>
  <c r="H24" i="5"/>
  <c r="K24" i="5" s="1"/>
  <c r="L24" i="5"/>
  <c r="N24" i="5"/>
  <c r="O24" i="5"/>
  <c r="H25" i="5"/>
  <c r="K25" i="5" s="1"/>
  <c r="L25" i="5"/>
  <c r="N25" i="5"/>
  <c r="O25" i="5"/>
  <c r="H26" i="5"/>
  <c r="K26" i="5" s="1"/>
  <c r="L26" i="5"/>
  <c r="N26" i="5"/>
  <c r="O26" i="5"/>
  <c r="H27" i="5"/>
  <c r="K27" i="5"/>
  <c r="L27" i="5"/>
  <c r="M27" i="5"/>
  <c r="P27" i="5" s="1"/>
  <c r="N27" i="5"/>
  <c r="O27" i="5"/>
  <c r="H28" i="5"/>
  <c r="M28" i="5" s="1"/>
  <c r="P28" i="5" s="1"/>
  <c r="L28" i="5"/>
  <c r="N28" i="5"/>
  <c r="O28" i="5"/>
  <c r="H29" i="5"/>
  <c r="M29" i="5" s="1"/>
  <c r="P29" i="5" s="1"/>
  <c r="K29" i="5"/>
  <c r="L29" i="5"/>
  <c r="N29" i="5"/>
  <c r="O29" i="5"/>
  <c r="H30" i="5"/>
  <c r="K30" i="5" s="1"/>
  <c r="L30" i="5"/>
  <c r="N30" i="5"/>
  <c r="O30" i="5"/>
  <c r="H31" i="5"/>
  <c r="K31" i="5" s="1"/>
  <c r="L31" i="5"/>
  <c r="M31" i="5"/>
  <c r="P31" i="5" s="1"/>
  <c r="N31" i="5"/>
  <c r="O31" i="5"/>
  <c r="H32" i="5"/>
  <c r="K32" i="5" s="1"/>
  <c r="L32" i="5"/>
  <c r="M32" i="5"/>
  <c r="P32" i="5" s="1"/>
  <c r="N32" i="5"/>
  <c r="O32" i="5"/>
  <c r="H33" i="5"/>
  <c r="K33" i="5"/>
  <c r="L33" i="5"/>
  <c r="M33" i="5"/>
  <c r="P33" i="5" s="1"/>
  <c r="N33" i="5"/>
  <c r="O33" i="5"/>
  <c r="H34" i="5"/>
  <c r="M34" i="5" s="1"/>
  <c r="P34" i="5" s="1"/>
  <c r="K34" i="5"/>
  <c r="L34" i="5"/>
  <c r="N34" i="5"/>
  <c r="O34" i="5"/>
  <c r="H35" i="5"/>
  <c r="M35" i="5" s="1"/>
  <c r="P35" i="5" s="1"/>
  <c r="K35" i="5"/>
  <c r="L35" i="5"/>
  <c r="N35" i="5"/>
  <c r="O35" i="5"/>
  <c r="H18" i="8"/>
  <c r="K18" i="8"/>
  <c r="L18" i="8"/>
  <c r="L37" i="8" s="1"/>
  <c r="I33" i="16" s="1"/>
  <c r="M18" i="8"/>
  <c r="N18" i="8"/>
  <c r="O18" i="8"/>
  <c r="P18" i="8"/>
  <c r="H19" i="8"/>
  <c r="K19" i="8" s="1"/>
  <c r="L19" i="8"/>
  <c r="N19" i="8"/>
  <c r="N37" i="8" s="1"/>
  <c r="O19" i="8"/>
  <c r="H20" i="8"/>
  <c r="K20" i="8" s="1"/>
  <c r="L20" i="8"/>
  <c r="N20" i="8"/>
  <c r="O20" i="8"/>
  <c r="H21" i="8"/>
  <c r="M21" i="8" s="1"/>
  <c r="P21" i="8" s="1"/>
  <c r="L21" i="8"/>
  <c r="N21" i="8"/>
  <c r="O21" i="8"/>
  <c r="O37" i="8" s="1"/>
  <c r="H33" i="16" s="1"/>
  <c r="H22" i="8"/>
  <c r="K22" i="8"/>
  <c r="L22" i="8"/>
  <c r="M22" i="8"/>
  <c r="P22" i="8" s="1"/>
  <c r="N22" i="8"/>
  <c r="O22" i="8"/>
  <c r="H23" i="8"/>
  <c r="K23" i="8" s="1"/>
  <c r="L23" i="8"/>
  <c r="N23" i="8"/>
  <c r="O23" i="8"/>
  <c r="H24" i="8"/>
  <c r="M24" i="8" s="1"/>
  <c r="P24" i="8" s="1"/>
  <c r="K24" i="8"/>
  <c r="L24" i="8"/>
  <c r="N24" i="8"/>
  <c r="O24" i="8"/>
  <c r="H25" i="8"/>
  <c r="K25" i="8" s="1"/>
  <c r="L25" i="8"/>
  <c r="N25" i="8"/>
  <c r="O25" i="8"/>
  <c r="H26" i="8"/>
  <c r="K26" i="8"/>
  <c r="L26" i="8"/>
  <c r="M26" i="8"/>
  <c r="P26" i="8" s="1"/>
  <c r="N26" i="8"/>
  <c r="O26" i="8"/>
  <c r="H27" i="8"/>
  <c r="K27" i="8" s="1"/>
  <c r="L27" i="8"/>
  <c r="M27" i="8"/>
  <c r="P27" i="8" s="1"/>
  <c r="N27" i="8"/>
  <c r="O27" i="8"/>
  <c r="H28" i="8"/>
  <c r="K28" i="8"/>
  <c r="L28" i="8"/>
  <c r="M28" i="8"/>
  <c r="P28" i="8" s="1"/>
  <c r="N28" i="8"/>
  <c r="O28" i="8"/>
  <c r="H29" i="8"/>
  <c r="M29" i="8" s="1"/>
  <c r="P29" i="8" s="1"/>
  <c r="K29" i="8"/>
  <c r="L29" i="8"/>
  <c r="N29" i="8"/>
  <c r="O29" i="8"/>
  <c r="H30" i="8"/>
  <c r="K30" i="8"/>
  <c r="L30" i="8"/>
  <c r="M30" i="8"/>
  <c r="N30" i="8"/>
  <c r="O30" i="8"/>
  <c r="P30" i="8"/>
  <c r="H31" i="8"/>
  <c r="K31" i="8" s="1"/>
  <c r="L31" i="8"/>
  <c r="N31" i="8"/>
  <c r="O31" i="8"/>
  <c r="H32" i="8"/>
  <c r="K32" i="8" s="1"/>
  <c r="L32" i="8"/>
  <c r="N32" i="8"/>
  <c r="O32" i="8"/>
  <c r="H33" i="8"/>
  <c r="M33" i="8" s="1"/>
  <c r="P33" i="8" s="1"/>
  <c r="L33" i="8"/>
  <c r="N33" i="8"/>
  <c r="O33" i="8"/>
  <c r="H34" i="8"/>
  <c r="K34" i="8"/>
  <c r="L34" i="8"/>
  <c r="M34" i="8"/>
  <c r="P34" i="8" s="1"/>
  <c r="N34" i="8"/>
  <c r="O34" i="8"/>
  <c r="H35" i="8"/>
  <c r="K35" i="8" s="1"/>
  <c r="L35" i="8"/>
  <c r="N35" i="8"/>
  <c r="O35" i="8"/>
  <c r="H36" i="8"/>
  <c r="M36" i="8" s="1"/>
  <c r="P36" i="8" s="1"/>
  <c r="K36" i="8"/>
  <c r="L36" i="8"/>
  <c r="N36" i="8"/>
  <c r="O36" i="8"/>
  <c r="H18" i="10"/>
  <c r="K18" i="10" s="1"/>
  <c r="L18" i="10"/>
  <c r="N18" i="10"/>
  <c r="O18" i="10"/>
  <c r="H19" i="10"/>
  <c r="K19" i="10" s="1"/>
  <c r="L19" i="10"/>
  <c r="N19" i="10"/>
  <c r="O19" i="10"/>
  <c r="H20" i="10"/>
  <c r="K20" i="10" s="1"/>
  <c r="L20" i="10"/>
  <c r="N20" i="10"/>
  <c r="O20" i="10"/>
  <c r="O36" i="10" s="1"/>
  <c r="H34" i="16" s="1"/>
  <c r="H21" i="10"/>
  <c r="K21" i="10" s="1"/>
  <c r="L21" i="10"/>
  <c r="M21" i="10"/>
  <c r="P21" i="10" s="1"/>
  <c r="N21" i="10"/>
  <c r="O21" i="10"/>
  <c r="H22" i="10"/>
  <c r="K22" i="10" s="1"/>
  <c r="L22" i="10"/>
  <c r="M22" i="10"/>
  <c r="P22" i="10" s="1"/>
  <c r="N22" i="10"/>
  <c r="O22" i="10"/>
  <c r="H23" i="10"/>
  <c r="K23" i="10" s="1"/>
  <c r="L23" i="10"/>
  <c r="N23" i="10"/>
  <c r="O23" i="10"/>
  <c r="H24" i="10"/>
  <c r="K24" i="10"/>
  <c r="L24" i="10"/>
  <c r="M24" i="10"/>
  <c r="N24" i="10"/>
  <c r="O24" i="10"/>
  <c r="P24" i="10" s="1"/>
  <c r="H25" i="10"/>
  <c r="K25" i="10"/>
  <c r="L25" i="10"/>
  <c r="M25" i="10"/>
  <c r="N25" i="10"/>
  <c r="O25" i="10"/>
  <c r="P25" i="10"/>
  <c r="H26" i="10"/>
  <c r="K26" i="10"/>
  <c r="L26" i="10"/>
  <c r="M26" i="10"/>
  <c r="P26" i="10" s="1"/>
  <c r="N26" i="10"/>
  <c r="O26" i="10"/>
  <c r="H27" i="10"/>
  <c r="K27" i="10"/>
  <c r="L27" i="10"/>
  <c r="M27" i="10"/>
  <c r="N27" i="10"/>
  <c r="P27" i="10" s="1"/>
  <c r="O27" i="10"/>
  <c r="H28" i="10"/>
  <c r="M28" i="10" s="1"/>
  <c r="P28" i="10" s="1"/>
  <c r="K28" i="10"/>
  <c r="L28" i="10"/>
  <c r="N28" i="10"/>
  <c r="N36" i="10" s="1"/>
  <c r="G34" i="16" s="1"/>
  <c r="O28" i="10"/>
  <c r="H29" i="10"/>
  <c r="K29" i="10" s="1"/>
  <c r="L29" i="10"/>
  <c r="N29" i="10"/>
  <c r="O29" i="10"/>
  <c r="H30" i="10"/>
  <c r="K30" i="10" s="1"/>
  <c r="L30" i="10"/>
  <c r="N30" i="10"/>
  <c r="O30" i="10"/>
  <c r="H31" i="10"/>
  <c r="K31" i="10" s="1"/>
  <c r="L31" i="10"/>
  <c r="N31" i="10"/>
  <c r="O31" i="10"/>
  <c r="H32" i="10"/>
  <c r="K32" i="10" s="1"/>
  <c r="L32" i="10"/>
  <c r="N32" i="10"/>
  <c r="O32" i="10"/>
  <c r="H33" i="10"/>
  <c r="K33" i="10" s="1"/>
  <c r="L33" i="10"/>
  <c r="M33" i="10"/>
  <c r="P33" i="10" s="1"/>
  <c r="N33" i="10"/>
  <c r="O33" i="10"/>
  <c r="H34" i="10"/>
  <c r="K34" i="10" s="1"/>
  <c r="L34" i="10"/>
  <c r="M34" i="10"/>
  <c r="P34" i="10" s="1"/>
  <c r="N34" i="10"/>
  <c r="O34" i="10"/>
  <c r="H35" i="10"/>
  <c r="K35" i="10" s="1"/>
  <c r="L35" i="10"/>
  <c r="N35" i="10"/>
  <c r="O35" i="10"/>
  <c r="H18" i="11"/>
  <c r="K18" i="11"/>
  <c r="L18" i="11"/>
  <c r="M18" i="11"/>
  <c r="P18" i="11" s="1"/>
  <c r="N18" i="11"/>
  <c r="O18" i="11"/>
  <c r="H19" i="11"/>
  <c r="K19" i="11" s="1"/>
  <c r="L19" i="11"/>
  <c r="N19" i="11"/>
  <c r="O19" i="11"/>
  <c r="H20" i="11"/>
  <c r="K20" i="11" s="1"/>
  <c r="L20" i="11"/>
  <c r="N20" i="11"/>
  <c r="O20" i="11"/>
  <c r="H21" i="11"/>
  <c r="M21" i="11" s="1"/>
  <c r="P21" i="11" s="1"/>
  <c r="L21" i="11"/>
  <c r="N21" i="11"/>
  <c r="O21" i="11"/>
  <c r="H22" i="11"/>
  <c r="K22" i="11"/>
  <c r="L22" i="11"/>
  <c r="M22" i="11"/>
  <c r="P22" i="11" s="1"/>
  <c r="N22" i="11"/>
  <c r="O22" i="11"/>
  <c r="H23" i="11"/>
  <c r="K23" i="11" s="1"/>
  <c r="L23" i="11"/>
  <c r="N23" i="11"/>
  <c r="O23" i="11"/>
  <c r="H24" i="11"/>
  <c r="M24" i="11" s="1"/>
  <c r="P24" i="11" s="1"/>
  <c r="K24" i="11"/>
  <c r="L24" i="11"/>
  <c r="N24" i="11"/>
  <c r="O24" i="11"/>
  <c r="H25" i="11"/>
  <c r="M25" i="11" s="1"/>
  <c r="P25" i="11" s="1"/>
  <c r="K25" i="11"/>
  <c r="L25" i="11"/>
  <c r="N25" i="11"/>
  <c r="O25" i="11"/>
  <c r="H26" i="11"/>
  <c r="K26" i="11" s="1"/>
  <c r="L26" i="11"/>
  <c r="M26" i="11"/>
  <c r="P26" i="11" s="1"/>
  <c r="N26" i="11"/>
  <c r="O26" i="11"/>
  <c r="H27" i="11"/>
  <c r="K27" i="11" s="1"/>
  <c r="L27" i="11"/>
  <c r="N27" i="11"/>
  <c r="O27" i="11"/>
  <c r="H28" i="11"/>
  <c r="K28" i="11"/>
  <c r="L28" i="11"/>
  <c r="M28" i="11"/>
  <c r="P28" i="11" s="1"/>
  <c r="N28" i="11"/>
  <c r="O28" i="11"/>
  <c r="H29" i="11"/>
  <c r="K29" i="11"/>
  <c r="L29" i="11"/>
  <c r="M29" i="11"/>
  <c r="N29" i="11"/>
  <c r="O29" i="11"/>
  <c r="P29" i="11"/>
  <c r="H30" i="11"/>
  <c r="K30" i="11"/>
  <c r="L30" i="11"/>
  <c r="M30" i="11"/>
  <c r="P30" i="11" s="1"/>
  <c r="N30" i="11"/>
  <c r="O30" i="11"/>
  <c r="H31" i="11"/>
  <c r="K31" i="11" s="1"/>
  <c r="L31" i="11"/>
  <c r="N31" i="11"/>
  <c r="O31" i="11"/>
  <c r="H32" i="11"/>
  <c r="K32" i="11" s="1"/>
  <c r="L32" i="11"/>
  <c r="N32" i="11"/>
  <c r="O32" i="11"/>
  <c r="H33" i="11"/>
  <c r="M33" i="11" s="1"/>
  <c r="P33" i="11" s="1"/>
  <c r="L33" i="11"/>
  <c r="N33" i="11"/>
  <c r="O33" i="11"/>
  <c r="H34" i="11"/>
  <c r="K34" i="11" s="1"/>
  <c r="L34" i="11"/>
  <c r="M34" i="11"/>
  <c r="P34" i="11" s="1"/>
  <c r="N34" i="11"/>
  <c r="O34" i="11"/>
  <c r="H35" i="11"/>
  <c r="K35" i="11" s="1"/>
  <c r="L35" i="11"/>
  <c r="N35" i="11"/>
  <c r="O35" i="11"/>
  <c r="H36" i="11"/>
  <c r="M36" i="11" s="1"/>
  <c r="P36" i="11" s="1"/>
  <c r="K36" i="11"/>
  <c r="L36" i="11"/>
  <c r="N36" i="11"/>
  <c r="O36" i="11"/>
  <c r="H37" i="11"/>
  <c r="M37" i="11" s="1"/>
  <c r="P37" i="11" s="1"/>
  <c r="K37" i="11"/>
  <c r="L37" i="11"/>
  <c r="N37" i="11"/>
  <c r="O37" i="11"/>
  <c r="H38" i="11"/>
  <c r="K38" i="11" s="1"/>
  <c r="L38" i="11"/>
  <c r="M38" i="11"/>
  <c r="P38" i="11" s="1"/>
  <c r="N38" i="11"/>
  <c r="O38" i="11"/>
  <c r="H39" i="11"/>
  <c r="K39" i="11" s="1"/>
  <c r="L39" i="11"/>
  <c r="N39" i="11"/>
  <c r="O39" i="11"/>
  <c r="H17" i="12"/>
  <c r="K17" i="12"/>
  <c r="L17" i="12"/>
  <c r="M17" i="12"/>
  <c r="P17" i="12" s="1"/>
  <c r="N17" i="12"/>
  <c r="O17" i="12"/>
  <c r="H18" i="12"/>
  <c r="K18" i="12" s="1"/>
  <c r="L18" i="12"/>
  <c r="N18" i="12"/>
  <c r="O18" i="12"/>
  <c r="H19" i="12"/>
  <c r="K19" i="12" s="1"/>
  <c r="L19" i="12"/>
  <c r="N19" i="12"/>
  <c r="O19" i="12"/>
  <c r="O37" i="12" s="1"/>
  <c r="H36" i="16" s="1"/>
  <c r="H20" i="12"/>
  <c r="M20" i="12" s="1"/>
  <c r="P20" i="12" s="1"/>
  <c r="L20" i="12"/>
  <c r="N20" i="12"/>
  <c r="O20" i="12"/>
  <c r="H21" i="12"/>
  <c r="K21" i="12"/>
  <c r="L21" i="12"/>
  <c r="M21" i="12"/>
  <c r="P21" i="12" s="1"/>
  <c r="N21" i="12"/>
  <c r="O21" i="12"/>
  <c r="H22" i="12"/>
  <c r="K22" i="12" s="1"/>
  <c r="L22" i="12"/>
  <c r="M22" i="12"/>
  <c r="P22" i="12" s="1"/>
  <c r="N22" i="12"/>
  <c r="O22" i="12"/>
  <c r="H23" i="12"/>
  <c r="K23" i="12" s="1"/>
  <c r="L23" i="12"/>
  <c r="N23" i="12"/>
  <c r="O23" i="12"/>
  <c r="H24" i="12"/>
  <c r="M24" i="12" s="1"/>
  <c r="P24" i="12" s="1"/>
  <c r="K24" i="12"/>
  <c r="L24" i="12"/>
  <c r="N24" i="12"/>
  <c r="O24" i="12"/>
  <c r="H25" i="12"/>
  <c r="K25" i="12"/>
  <c r="L25" i="12"/>
  <c r="M25" i="12"/>
  <c r="N25" i="12"/>
  <c r="O25" i="12"/>
  <c r="P25" i="12"/>
  <c r="H26" i="12"/>
  <c r="K26" i="12" s="1"/>
  <c r="L26" i="12"/>
  <c r="N26" i="12"/>
  <c r="O26" i="12"/>
  <c r="H27" i="12"/>
  <c r="K27" i="12"/>
  <c r="L27" i="12"/>
  <c r="M27" i="12"/>
  <c r="P27" i="12" s="1"/>
  <c r="N27" i="12"/>
  <c r="N37" i="12" s="1"/>
  <c r="G36" i="16" s="1"/>
  <c r="O27" i="12"/>
  <c r="H28" i="12"/>
  <c r="M28" i="12" s="1"/>
  <c r="P28" i="12" s="1"/>
  <c r="K28" i="12"/>
  <c r="L28" i="12"/>
  <c r="N28" i="12"/>
  <c r="O28" i="12"/>
  <c r="H29" i="12"/>
  <c r="K29" i="12"/>
  <c r="L29" i="12"/>
  <c r="M29" i="12"/>
  <c r="P29" i="12" s="1"/>
  <c r="N29" i="12"/>
  <c r="O29" i="12"/>
  <c r="H30" i="12"/>
  <c r="K30" i="12" s="1"/>
  <c r="L30" i="12"/>
  <c r="N30" i="12"/>
  <c r="O30" i="12"/>
  <c r="H31" i="12"/>
  <c r="K31" i="12" s="1"/>
  <c r="L31" i="12"/>
  <c r="N31" i="12"/>
  <c r="O31" i="12"/>
  <c r="H32" i="12"/>
  <c r="M32" i="12" s="1"/>
  <c r="P32" i="12" s="1"/>
  <c r="L32" i="12"/>
  <c r="N32" i="12"/>
  <c r="O32" i="12"/>
  <c r="H33" i="12"/>
  <c r="K33" i="12"/>
  <c r="L33" i="12"/>
  <c r="M33" i="12"/>
  <c r="P33" i="12" s="1"/>
  <c r="N33" i="12"/>
  <c r="O33" i="12"/>
  <c r="H34" i="12"/>
  <c r="K34" i="12" s="1"/>
  <c r="L34" i="12"/>
  <c r="M34" i="12"/>
  <c r="P34" i="12" s="1"/>
  <c r="N34" i="12"/>
  <c r="O34" i="12"/>
  <c r="H35" i="12"/>
  <c r="K35" i="12" s="1"/>
  <c r="L35" i="12"/>
  <c r="M35" i="12"/>
  <c r="P35" i="12" s="1"/>
  <c r="N35" i="12"/>
  <c r="O35" i="12"/>
  <c r="H36" i="12"/>
  <c r="M36" i="12" s="1"/>
  <c r="P36" i="12" s="1"/>
  <c r="L36" i="12"/>
  <c r="N36" i="12"/>
  <c r="O36" i="12"/>
  <c r="H17" i="15"/>
  <c r="K17" i="15"/>
  <c r="L17" i="15"/>
  <c r="M17" i="15"/>
  <c r="P17" i="15" s="1"/>
  <c r="N17" i="15"/>
  <c r="O17" i="15"/>
  <c r="H18" i="15"/>
  <c r="K18" i="15" s="1"/>
  <c r="L18" i="15"/>
  <c r="N18" i="15"/>
  <c r="N46" i="15" s="1"/>
  <c r="G49" i="16" s="1"/>
  <c r="O18" i="15"/>
  <c r="H19" i="15"/>
  <c r="M19" i="15" s="1"/>
  <c r="P19" i="15" s="1"/>
  <c r="K19" i="15"/>
  <c r="L19" i="15"/>
  <c r="N19" i="15"/>
  <c r="O19" i="15"/>
  <c r="O46" i="15" s="1"/>
  <c r="H49" i="16" s="1"/>
  <c r="H20" i="15"/>
  <c r="M20" i="15" s="1"/>
  <c r="P20" i="15" s="1"/>
  <c r="L20" i="15"/>
  <c r="N20" i="15"/>
  <c r="O20" i="15"/>
  <c r="H21" i="15"/>
  <c r="K21" i="15"/>
  <c r="L21" i="15"/>
  <c r="M21" i="15"/>
  <c r="P21" i="15" s="1"/>
  <c r="N21" i="15"/>
  <c r="O21" i="15"/>
  <c r="H22" i="15"/>
  <c r="K22" i="15" s="1"/>
  <c r="L22" i="15"/>
  <c r="N22" i="15"/>
  <c r="O22" i="15"/>
  <c r="H23" i="15"/>
  <c r="K23" i="15"/>
  <c r="L23" i="15"/>
  <c r="M23" i="15"/>
  <c r="P23" i="15" s="1"/>
  <c r="N23" i="15"/>
  <c r="O23" i="15"/>
  <c r="H24" i="15"/>
  <c r="M24" i="15" s="1"/>
  <c r="P24" i="15" s="1"/>
  <c r="K24" i="15"/>
  <c r="L24" i="15"/>
  <c r="N24" i="15"/>
  <c r="O24" i="15"/>
  <c r="H25" i="15"/>
  <c r="K25" i="15"/>
  <c r="L25" i="15"/>
  <c r="M25" i="15"/>
  <c r="P25" i="15" s="1"/>
  <c r="N25" i="15"/>
  <c r="O25" i="15"/>
  <c r="H26" i="15"/>
  <c r="K26" i="15" s="1"/>
  <c r="L26" i="15"/>
  <c r="N26" i="15"/>
  <c r="O26" i="15"/>
  <c r="H27" i="15"/>
  <c r="K27" i="15"/>
  <c r="L27" i="15"/>
  <c r="M27" i="15"/>
  <c r="P27" i="15" s="1"/>
  <c r="N27" i="15"/>
  <c r="O27" i="15"/>
  <c r="H28" i="15"/>
  <c r="K28" i="15"/>
  <c r="L28" i="15"/>
  <c r="M28" i="15"/>
  <c r="N28" i="15"/>
  <c r="P28" i="15" s="1"/>
  <c r="O28" i="15"/>
  <c r="H29" i="15"/>
  <c r="K29" i="15"/>
  <c r="L29" i="15"/>
  <c r="M29" i="15"/>
  <c r="P29" i="15" s="1"/>
  <c r="N29" i="15"/>
  <c r="O29" i="15"/>
  <c r="H30" i="15"/>
  <c r="K30" i="15" s="1"/>
  <c r="L30" i="15"/>
  <c r="N30" i="15"/>
  <c r="O30" i="15"/>
  <c r="H31" i="15"/>
  <c r="M31" i="15" s="1"/>
  <c r="P31" i="15" s="1"/>
  <c r="K31" i="15"/>
  <c r="L31" i="15"/>
  <c r="N31" i="15"/>
  <c r="O31" i="15"/>
  <c r="H32" i="15"/>
  <c r="M32" i="15" s="1"/>
  <c r="P32" i="15" s="1"/>
  <c r="L32" i="15"/>
  <c r="N32" i="15"/>
  <c r="O32" i="15"/>
  <c r="H33" i="15"/>
  <c r="K33" i="15" s="1"/>
  <c r="L33" i="15"/>
  <c r="M33" i="15"/>
  <c r="P33" i="15" s="1"/>
  <c r="N33" i="15"/>
  <c r="O33" i="15"/>
  <c r="H34" i="15"/>
  <c r="K34" i="15" s="1"/>
  <c r="L34" i="15"/>
  <c r="N34" i="15"/>
  <c r="O34" i="15"/>
  <c r="H35" i="15"/>
  <c r="K35" i="15"/>
  <c r="L35" i="15"/>
  <c r="M35" i="15"/>
  <c r="P35" i="15" s="1"/>
  <c r="N35" i="15"/>
  <c r="O35" i="15"/>
  <c r="H36" i="15"/>
  <c r="M36" i="15" s="1"/>
  <c r="P36" i="15" s="1"/>
  <c r="K36" i="15"/>
  <c r="L36" i="15"/>
  <c r="N36" i="15"/>
  <c r="O36" i="15"/>
  <c r="H37" i="15"/>
  <c r="K37" i="15"/>
  <c r="L37" i="15"/>
  <c r="M37" i="15"/>
  <c r="P37" i="15" s="1"/>
  <c r="N37" i="15"/>
  <c r="O37" i="15"/>
  <c r="H38" i="15"/>
  <c r="K38" i="15" s="1"/>
  <c r="L38" i="15"/>
  <c r="N38" i="15"/>
  <c r="O38" i="15"/>
  <c r="H39" i="15"/>
  <c r="K39" i="15"/>
  <c r="L39" i="15"/>
  <c r="M39" i="15"/>
  <c r="P39" i="15" s="1"/>
  <c r="N39" i="15"/>
  <c r="O39" i="15"/>
  <c r="H40" i="15"/>
  <c r="K40" i="15"/>
  <c r="L40" i="15"/>
  <c r="M40" i="15"/>
  <c r="N40" i="15"/>
  <c r="P40" i="15" s="1"/>
  <c r="O40" i="15"/>
  <c r="H41" i="15"/>
  <c r="K41" i="15"/>
  <c r="L41" i="15"/>
  <c r="M41" i="15"/>
  <c r="P41" i="15" s="1"/>
  <c r="N41" i="15"/>
  <c r="O41" i="15"/>
  <c r="H42" i="15"/>
  <c r="K42" i="15" s="1"/>
  <c r="L42" i="15"/>
  <c r="N42" i="15"/>
  <c r="O42" i="15"/>
  <c r="H43" i="15"/>
  <c r="M43" i="15" s="1"/>
  <c r="P43" i="15" s="1"/>
  <c r="K43" i="15"/>
  <c r="L43" i="15"/>
  <c r="N43" i="15"/>
  <c r="O43" i="15"/>
  <c r="H44" i="15"/>
  <c r="M44" i="15" s="1"/>
  <c r="P44" i="15" s="1"/>
  <c r="L44" i="15"/>
  <c r="N44" i="15"/>
  <c r="O44" i="15"/>
  <c r="H45" i="15"/>
  <c r="K45" i="15" s="1"/>
  <c r="L45" i="15"/>
  <c r="L46" i="15" s="1"/>
  <c r="I49" i="16" s="1"/>
  <c r="N45" i="15"/>
  <c r="O45" i="15"/>
  <c r="C49" i="16"/>
  <c r="C48" i="16"/>
  <c r="C18" i="16"/>
  <c r="C32" i="16"/>
  <c r="A9" i="16"/>
  <c r="C36" i="16"/>
  <c r="C35" i="16"/>
  <c r="C34" i="16"/>
  <c r="C33" i="16"/>
  <c r="C19" i="16"/>
  <c r="C23" i="16"/>
  <c r="C22" i="16"/>
  <c r="C21" i="16"/>
  <c r="C20" i="16"/>
  <c r="B13" i="16"/>
  <c r="C8" i="10" s="1"/>
  <c r="A13" i="16"/>
  <c r="A10" i="16"/>
  <c r="A11" i="16"/>
  <c r="A12" i="16"/>
  <c r="M62" i="1" l="1"/>
  <c r="P62" i="1" s="1"/>
  <c r="K57" i="1"/>
  <c r="M55" i="1"/>
  <c r="P55" i="1" s="1"/>
  <c r="K45" i="1"/>
  <c r="M43" i="1"/>
  <c r="P43" i="1" s="1"/>
  <c r="K33" i="1"/>
  <c r="M31" i="1"/>
  <c r="P31" i="1" s="1"/>
  <c r="K21" i="1"/>
  <c r="M19" i="1"/>
  <c r="P19" i="1" s="1"/>
  <c r="M56" i="1"/>
  <c r="P56" i="1" s="1"/>
  <c r="M44" i="1"/>
  <c r="P44" i="1" s="1"/>
  <c r="M32" i="1"/>
  <c r="P32" i="1" s="1"/>
  <c r="M20" i="1"/>
  <c r="P20" i="1" s="1"/>
  <c r="M59" i="1"/>
  <c r="P59" i="1" s="1"/>
  <c r="M47" i="1"/>
  <c r="P47" i="1" s="1"/>
  <c r="M35" i="1"/>
  <c r="P35" i="1" s="1"/>
  <c r="M23" i="1"/>
  <c r="P23" i="1" s="1"/>
  <c r="K33" i="2"/>
  <c r="M31" i="2"/>
  <c r="P31" i="2" s="1"/>
  <c r="K21" i="2"/>
  <c r="M19" i="2"/>
  <c r="P19" i="2" s="1"/>
  <c r="M32" i="2"/>
  <c r="P32" i="2" s="1"/>
  <c r="M20" i="2"/>
  <c r="P20" i="2" s="1"/>
  <c r="M35" i="2"/>
  <c r="P35" i="2" s="1"/>
  <c r="M23" i="2"/>
  <c r="P23" i="2" s="1"/>
  <c r="M35" i="3"/>
  <c r="P35" i="3" s="1"/>
  <c r="K28" i="3"/>
  <c r="M29" i="3"/>
  <c r="P29" i="3" s="1"/>
  <c r="M34" i="3"/>
  <c r="P34" i="3" s="1"/>
  <c r="M22" i="3"/>
  <c r="P22" i="3" s="1"/>
  <c r="M32" i="3"/>
  <c r="P32" i="3" s="1"/>
  <c r="M20" i="3"/>
  <c r="P20" i="3" s="1"/>
  <c r="K33" i="4"/>
  <c r="K21" i="4"/>
  <c r="M24" i="4"/>
  <c r="P24" i="4" s="1"/>
  <c r="M39" i="4"/>
  <c r="P39" i="4" s="1"/>
  <c r="M27" i="4"/>
  <c r="P27" i="4" s="1"/>
  <c r="K28" i="5"/>
  <c r="M26" i="5"/>
  <c r="P26" i="5" s="1"/>
  <c r="M24" i="5"/>
  <c r="P24" i="5" s="1"/>
  <c r="M25" i="5"/>
  <c r="P25" i="5" s="1"/>
  <c r="M30" i="5"/>
  <c r="P30" i="5" s="1"/>
  <c r="M18" i="5"/>
  <c r="P18" i="5" s="1"/>
  <c r="K33" i="8"/>
  <c r="M31" i="8"/>
  <c r="P31" i="8" s="1"/>
  <c r="K21" i="8"/>
  <c r="M19" i="8"/>
  <c r="M32" i="8"/>
  <c r="P32" i="8" s="1"/>
  <c r="M20" i="8"/>
  <c r="P20" i="8" s="1"/>
  <c r="M25" i="8"/>
  <c r="P25" i="8" s="1"/>
  <c r="M35" i="8"/>
  <c r="P35" i="8" s="1"/>
  <c r="M23" i="8"/>
  <c r="P23" i="8" s="1"/>
  <c r="G33" i="16"/>
  <c r="L36" i="10"/>
  <c r="I34" i="16" s="1"/>
  <c r="M31" i="10"/>
  <c r="P31" i="10" s="1"/>
  <c r="M19" i="10"/>
  <c r="P19" i="10" s="1"/>
  <c r="M29" i="10"/>
  <c r="P29" i="10" s="1"/>
  <c r="M32" i="10"/>
  <c r="P32" i="10" s="1"/>
  <c r="M20" i="10"/>
  <c r="P20" i="10" s="1"/>
  <c r="M30" i="10"/>
  <c r="P30" i="10" s="1"/>
  <c r="M18" i="10"/>
  <c r="M23" i="10"/>
  <c r="P23" i="10" s="1"/>
  <c r="M35" i="10"/>
  <c r="P35" i="10" s="1"/>
  <c r="K33" i="11"/>
  <c r="M31" i="11"/>
  <c r="P31" i="11" s="1"/>
  <c r="K21" i="11"/>
  <c r="M19" i="11"/>
  <c r="P19" i="11" s="1"/>
  <c r="M39" i="11"/>
  <c r="P39" i="11" s="1"/>
  <c r="M27" i="11"/>
  <c r="P27" i="11" s="1"/>
  <c r="M32" i="11"/>
  <c r="P32" i="11" s="1"/>
  <c r="M20" i="11"/>
  <c r="P20" i="11" s="1"/>
  <c r="M35" i="11"/>
  <c r="P35" i="11" s="1"/>
  <c r="M23" i="11"/>
  <c r="P23" i="11" s="1"/>
  <c r="K36" i="12"/>
  <c r="L37" i="12"/>
  <c r="I36" i="16" s="1"/>
  <c r="K32" i="12"/>
  <c r="M30" i="12"/>
  <c r="P30" i="12" s="1"/>
  <c r="K20" i="12"/>
  <c r="M18" i="12"/>
  <c r="P18" i="12" s="1"/>
  <c r="M23" i="12"/>
  <c r="P23" i="12" s="1"/>
  <c r="M31" i="12"/>
  <c r="P31" i="12" s="1"/>
  <c r="M19" i="12"/>
  <c r="P19" i="12" s="1"/>
  <c r="P37" i="12" s="1"/>
  <c r="E36" i="16" s="1"/>
  <c r="M26" i="12"/>
  <c r="P26" i="12" s="1"/>
  <c r="M45" i="15"/>
  <c r="P45" i="15" s="1"/>
  <c r="K44" i="15"/>
  <c r="M42" i="15"/>
  <c r="P42" i="15" s="1"/>
  <c r="K32" i="15"/>
  <c r="M30" i="15"/>
  <c r="P30" i="15" s="1"/>
  <c r="K20" i="15"/>
  <c r="M18" i="15"/>
  <c r="M38" i="15"/>
  <c r="P38" i="15" s="1"/>
  <c r="M26" i="15"/>
  <c r="P26" i="15" s="1"/>
  <c r="M34" i="15"/>
  <c r="P34" i="15" s="1"/>
  <c r="M22" i="15"/>
  <c r="P22" i="15" s="1"/>
  <c r="I50" i="16"/>
  <c r="G50" i="16"/>
  <c r="H50" i="16"/>
  <c r="P40" i="4" l="1"/>
  <c r="M40" i="4"/>
  <c r="P19" i="8"/>
  <c r="P37" i="8" s="1"/>
  <c r="M37" i="8"/>
  <c r="F33" i="16"/>
  <c r="E33" i="16"/>
  <c r="P18" i="10"/>
  <c r="P36" i="10" s="1"/>
  <c r="E34" i="16" s="1"/>
  <c r="M36" i="10"/>
  <c r="F34" i="16" s="1"/>
  <c r="M37" i="12"/>
  <c r="F36" i="16" s="1"/>
  <c r="P18" i="15"/>
  <c r="P46" i="15" s="1"/>
  <c r="E49" i="16" s="1"/>
  <c r="E50" i="16" s="1"/>
  <c r="E51" i="16" s="1"/>
  <c r="E52" i="16" s="1"/>
  <c r="M46" i="15"/>
  <c r="F49" i="16" s="1"/>
  <c r="F50" i="16" s="1"/>
  <c r="E53" i="16" l="1"/>
  <c r="E54" i="16" s="1"/>
  <c r="C19" i="13" s="1"/>
  <c r="C7" i="15"/>
  <c r="N10" i="15"/>
  <c r="A7" i="15"/>
  <c r="O16" i="15"/>
  <c r="N16" i="15"/>
  <c r="L16" i="15"/>
  <c r="H16" i="15"/>
  <c r="M16" i="15" s="1"/>
  <c r="P16" i="15" l="1"/>
  <c r="K16" i="15"/>
  <c r="N9" i="15" l="1"/>
  <c r="A4" i="6"/>
  <c r="O16" i="12" l="1"/>
  <c r="N16" i="12"/>
  <c r="L16" i="12"/>
  <c r="H16" i="12"/>
  <c r="M16" i="12" s="1"/>
  <c r="N11" i="12"/>
  <c r="C8" i="12"/>
  <c r="A7" i="12"/>
  <c r="A6" i="15" s="1"/>
  <c r="M40" i="11"/>
  <c r="F35" i="16" s="1"/>
  <c r="F37" i="16" s="1"/>
  <c r="L40" i="11"/>
  <c r="I35" i="16" s="1"/>
  <c r="I37" i="16" s="1"/>
  <c r="N40" i="11"/>
  <c r="G35" i="16" s="1"/>
  <c r="G37" i="16" s="1"/>
  <c r="O40" i="11"/>
  <c r="H35" i="16" s="1"/>
  <c r="H37" i="16" s="1"/>
  <c r="H17" i="11"/>
  <c r="N11" i="11"/>
  <c r="C8" i="11"/>
  <c r="A6" i="11"/>
  <c r="A7" i="11"/>
  <c r="A8" i="11"/>
  <c r="A6" i="10"/>
  <c r="A7" i="10"/>
  <c r="A6" i="8"/>
  <c r="A7" i="8"/>
  <c r="A6" i="5"/>
  <c r="A7" i="5"/>
  <c r="A6" i="1"/>
  <c r="A7" i="1"/>
  <c r="A6" i="2"/>
  <c r="A7" i="2"/>
  <c r="A6" i="3"/>
  <c r="A7" i="3"/>
  <c r="A6" i="4"/>
  <c r="A7" i="4"/>
  <c r="O17" i="10"/>
  <c r="N17" i="10"/>
  <c r="L17" i="10"/>
  <c r="H17" i="10"/>
  <c r="M17" i="10" s="1"/>
  <c r="N11" i="10"/>
  <c r="O17" i="8"/>
  <c r="N17" i="8"/>
  <c r="L17" i="8"/>
  <c r="H17" i="8"/>
  <c r="M17" i="8" s="1"/>
  <c r="N11" i="8"/>
  <c r="O17" i="5"/>
  <c r="N17" i="5"/>
  <c r="L17" i="5"/>
  <c r="H17" i="5"/>
  <c r="K17" i="5" s="1"/>
  <c r="N11" i="5"/>
  <c r="H22" i="16"/>
  <c r="O17" i="4"/>
  <c r="N17" i="4"/>
  <c r="L17" i="4"/>
  <c r="H17" i="4"/>
  <c r="M17" i="4" s="1"/>
  <c r="P17" i="4" s="1"/>
  <c r="N11" i="4"/>
  <c r="O17" i="3"/>
  <c r="N17" i="3"/>
  <c r="L17" i="3"/>
  <c r="H17" i="3"/>
  <c r="M17" i="3" s="1"/>
  <c r="P17" i="3" s="1"/>
  <c r="N11" i="3"/>
  <c r="O17" i="2"/>
  <c r="N17" i="2"/>
  <c r="L17" i="2"/>
  <c r="H17" i="2"/>
  <c r="M17" i="2" s="1"/>
  <c r="P17" i="2" s="1"/>
  <c r="N11" i="2"/>
  <c r="C8" i="1"/>
  <c r="C8" i="2" s="1"/>
  <c r="C8" i="3" s="1"/>
  <c r="C8" i="4" s="1"/>
  <c r="C8" i="5" s="1"/>
  <c r="C8" i="8" s="1"/>
  <c r="N11" i="1"/>
  <c r="O17" i="1"/>
  <c r="N17" i="1"/>
  <c r="L17" i="1"/>
  <c r="H17" i="1"/>
  <c r="M17" i="1" s="1"/>
  <c r="P17" i="8" l="1"/>
  <c r="I22" i="16"/>
  <c r="G22" i="16"/>
  <c r="H21" i="16"/>
  <c r="H20" i="16"/>
  <c r="G20" i="16"/>
  <c r="P16" i="12"/>
  <c r="N10" i="12" s="1"/>
  <c r="H23" i="16"/>
  <c r="M17" i="5"/>
  <c r="P17" i="5" s="1"/>
  <c r="G23" i="16"/>
  <c r="I23" i="16"/>
  <c r="K16" i="12"/>
  <c r="P40" i="11"/>
  <c r="E35" i="16" s="1"/>
  <c r="E37" i="16" s="1"/>
  <c r="K17" i="11"/>
  <c r="P17" i="10"/>
  <c r="K17" i="10"/>
  <c r="K17" i="8"/>
  <c r="K17" i="4"/>
  <c r="I19" i="16"/>
  <c r="H19" i="16"/>
  <c r="G19" i="16"/>
  <c r="G21" i="16"/>
  <c r="I21" i="16"/>
  <c r="K17" i="3"/>
  <c r="I20" i="16"/>
  <c r="K17" i="2"/>
  <c r="P17" i="1"/>
  <c r="K17" i="1"/>
  <c r="E38" i="16" l="1"/>
  <c r="E39" i="16" s="1"/>
  <c r="E40" i="16"/>
  <c r="N10" i="8"/>
  <c r="I24" i="16"/>
  <c r="D15" i="16" s="1"/>
  <c r="H24" i="16"/>
  <c r="G24" i="16"/>
  <c r="F23" i="16"/>
  <c r="N10" i="10"/>
  <c r="F22" i="16"/>
  <c r="F19" i="16"/>
  <c r="F21" i="16"/>
  <c r="F20" i="16"/>
  <c r="E19" i="16" l="1"/>
  <c r="N10" i="1"/>
  <c r="E20" i="16"/>
  <c r="N10" i="2"/>
  <c r="N10" i="3"/>
  <c r="E21" i="16"/>
  <c r="E41" i="16"/>
  <c r="C17" i="13" s="1"/>
  <c r="F24" i="16"/>
  <c r="E23" i="16"/>
  <c r="N10" i="5"/>
  <c r="E22" i="16"/>
  <c r="N10" i="4"/>
  <c r="O17" i="11"/>
  <c r="N17" i="11"/>
  <c r="L17" i="11"/>
  <c r="M17" i="11"/>
  <c r="E24" i="16" l="1"/>
  <c r="E25" i="16" s="1"/>
  <c r="E26" i="16" s="1"/>
  <c r="P17" i="11"/>
  <c r="E27" i="16" l="1"/>
  <c r="E28" i="16" s="1"/>
  <c r="D14" i="16" s="1"/>
  <c r="C15" i="13" l="1"/>
  <c r="D19" i="13" l="1"/>
  <c r="E19" i="13" s="1"/>
  <c r="N10" i="11"/>
  <c r="D17" i="13" l="1"/>
  <c r="E17" i="13" s="1"/>
  <c r="D15" i="13"/>
  <c r="E15" i="13" s="1"/>
</calcChain>
</file>

<file path=xl/sharedStrings.xml><?xml version="1.0" encoding="utf-8"?>
<sst xmlns="http://schemas.openxmlformats.org/spreadsheetml/2006/main" count="1250" uniqueCount="326">
  <si>
    <t>(būvdarbu veids vai konstruktīvā elementa nosaukums)</t>
  </si>
  <si>
    <t>Izpildītājs:</t>
  </si>
  <si>
    <t xml:space="preserve"> Tāme sastādīta 2026. gada tirgus cenās   </t>
  </si>
  <si>
    <t>euro</t>
  </si>
  <si>
    <t xml:space="preserve">Tāme sastādīta: </t>
  </si>
  <si>
    <t>Nr. p.k.</t>
  </si>
  <si>
    <t>Kods</t>
  </si>
  <si>
    <t>Būvdarbu nosaukums</t>
  </si>
  <si>
    <t>Mērvienība</t>
  </si>
  <si>
    <t>Daudzums</t>
  </si>
  <si>
    <t>Vienības izmaksas</t>
  </si>
  <si>
    <t>Kopā uz visu apjomu</t>
  </si>
  <si>
    <t>laika norma (c/h).</t>
  </si>
  <si>
    <t>darba samaksas likme (euro/h)</t>
  </si>
  <si>
    <t>darba alga (euro)</t>
  </si>
  <si>
    <t>būv-izstrādājumi (euro)</t>
  </si>
  <si>
    <t>mehānismi (euro)</t>
  </si>
  <si>
    <t>Kopā (euro)</t>
  </si>
  <si>
    <t>darbietilpība (c/h)</t>
  </si>
  <si>
    <t>Summa (euro)</t>
  </si>
  <si>
    <t>Demontāžas, sagatavošanas darbi</t>
  </si>
  <si>
    <t>m2</t>
  </si>
  <si>
    <t>Cokola skārda daļas saudzīga demontāža un atpakaļ montāža montējot uz mitrumizturīga finiera b=10mm h=100mm joslas kas piestiprināma uz sienas ar dībeļskrūvju palīdzību ar soli 300mm</t>
  </si>
  <si>
    <t>t.m.</t>
  </si>
  <si>
    <t>Logu un durvju nosegšana ar aizsargmateriāliem, atkritumu savākšana pēc darba un utilizācija</t>
  </si>
  <si>
    <t>Skārda logu palodzes demontāža, būvgružu savākšana un utilizācija</t>
  </si>
  <si>
    <t>Esošas jumta skārda vējdēļa demontāža, būvgružu savākšana un utilizācija</t>
  </si>
  <si>
    <t>kompl</t>
  </si>
  <si>
    <t xml:space="preserve">Ventilācijas restes demontāža, tīrīšana, krāsošana fasādes tonī un atpakaļ montāža, ieskaitot visus nepieciešamos materiālus un mehānismus </t>
  </si>
  <si>
    <t>gab</t>
  </si>
  <si>
    <t>Fasādes izlauzuma, caurumu un dobuma aizpildīšana pirms siltināšanas, ieskaitot visus nepieciešamos materiālus un mehānismus</t>
  </si>
  <si>
    <t>kompl.</t>
  </si>
  <si>
    <t>Fasādes metāla elementa attīrīšana no rūsas, apstrāde ar pretkorozijas sastāvu Mapefer 1K (vai ekvivalents) un aizdare ar javu uz iestrādāta sieta pamatnes, ieskaitot visus nepieciešamos materiālus un mehānismus</t>
  </si>
  <si>
    <t>vietas</t>
  </si>
  <si>
    <t>Aiļu sienas (keramzītbetona) virsmu izlīdzināšana ar Cementa-kaļķa java SAKRET PM Super (vai ekvivalents) un ķieģeļu fasādes  sienas izlīdzināšana 25% līdz 2.stāva grīdas līmenim no kopējas platības, ieskaitot visus nepieciešamos materiālus un mehānismus</t>
  </si>
  <si>
    <t>m</t>
  </si>
  <si>
    <t>Fasādes (ailes) siltināšana ar fasādes akmens vates plāksnēm b=100 mm (λ=0.036 W/mK), Dībeļi (8/m2), Līmjava SAKRET BAK (vai ekvivalents), ieskaitot visus nepieciešamos materiālus un mehānismus</t>
  </si>
  <si>
    <t>Fasādes siltināšana ar fasādes akmens vates plāksnēm b=50 mm (λ=0.036 W/mK), Dībeļi (8/m2), Līmjava SAKRET BAK (vai ekvivalents), ieskaitot visus nepieciešamos materiālus un mehānismus</t>
  </si>
  <si>
    <t>Fasādes armēšana ar līmjavu SAKRET BAK (vai ekvivalents) iestrādājot stiklašķiedras sietu 160g/m2 SSA 1363 -160, ieskaitot visus nepieciešamos materiālus un mehānismus</t>
  </si>
  <si>
    <t>Ārējo fasādes stūru (PVC+siets) iestrādāšana izmantojot līmjavu SAKRET BAK (vai ekvivalents), ieskaitot visus nepieciešamos materiālus un mehānismus</t>
  </si>
  <si>
    <t>Noslēguma profils ar sietu – jumta pielaidumam zem jumta skārda vējdēļa iestrādāšana izmantojot līmjavu SAKRET BAK (vai ekvivalents), ieskaitot visus nepieciešamos materiālus un mehānismus</t>
  </si>
  <si>
    <t>Palodzes montāžas profilu iestrādāšana izmantojot līmjavu SAKRET BAK (vai ekvivalents), ieskaitot visus nepieciešamos materiālus un mehānismus</t>
  </si>
  <si>
    <t>Palodzes sāna pieslēguma profilu iestrādāšana izmantojot līmjavu SAKRET BAK (vai ekvivalents), ieskaitot visus nepieciešamos materiālus un mehānismus</t>
  </si>
  <si>
    <t xml:space="preserve">Siltinājuma armēšana logu ailēm un apkārt ailēm  ar stikla šķiedras sietas lenti 160g/m2 SSA 1363 -160 un līmjavu Sakret BAK (vai ekvivalentiem), ieskaitot visus nepieciešamos materiālus un mehānismus </t>
  </si>
  <si>
    <t>Citi darbi</t>
  </si>
  <si>
    <t>Logu skārda palodzes montāža, platums ≈25 cm, cinkots skārds, skārds ≥0.5mm, ieskaitot visus nepieciešamos materiālus un mehānismus</t>
  </si>
  <si>
    <t>Žoga sienas ar javu izlīdzināšana, slīpēšana, gruntēšana, krāsošana</t>
  </si>
  <si>
    <t>Esoša elektrisko kabeļu ievilkšana aizsargcaurulēs, ieskaitot visus nepieciešamos materiālus un mehānismus</t>
  </si>
  <si>
    <t>Tiešās izmaksas kopā, t. sk. darba devēja sociālais nodoklis (23.59%)</t>
  </si>
  <si>
    <t xml:space="preserve">Piezīmes: </t>
  </si>
  <si>
    <t>1. Būvdarbu veicējam jāievērtē darbu apjomu sarakstā minēto darbu veikšanai nepieciešamie materiāli un papildus darbi, kas nav minēti šajā sarakstā, bet bez kuriem nebūtu iespējama būvdarbu tehnoloģiski pareiza un spēkā esošiem normatīviem atbilstoša veikšana pilnā apmērā.</t>
  </si>
  <si>
    <t xml:space="preserve">2. Gadījumā, ja darbu apjomi nesakrīt ar specifikāciju, pirms darbiem apjomus un būvdarbus precizēt kopā ar Pasūtītāju un/vai Pasūtītāja pārstāvi un pirms būvdarbu uzsākšanas rakstiski saskaņot ar Pasūtītāju būvdarbu veikšanas apjomu. Pasūtītājs ir tiesīgs noteikt tādu būvniecības apjomu (daudzumu), kāds nepieciešams objekta īstenošanai un tā darbības nodrošināšanai, kā arī samazināt vai palielināt Līguma Pielikumos norādītos apjomus tāmēs.
</t>
  </si>
  <si>
    <t>3. Visi palīgmateriāli, stiprinājumi, savienojumi u.c.palīgkonstrukcijas, akustiskie un ugunsdrošie blīvējimi, kā arī  izpildshēmas un sistēmas pārbaudes jāiekļauj vienības izmaksās pie saistošajiem būvizstrādājumiem.</t>
  </si>
  <si>
    <t>4. Materiālu komplektāciju veikt atbilstoši izstrādātājam ražotāju un LR normatīvo aktu nosacījumiem, ņemt vērā, ka materiālu daudzums ir dots, neievertējot atgriezumus un pārlaidumus.</t>
  </si>
  <si>
    <t>5. Visi saistītie darbi ar sastatņu, iekārtu montāžu, demontāžu, nosegplēvēm, darba vietas sagatavošana remontdarbu veikšanai, t.i.  teritoriju apkārt norobežošana ar būvniecības žogu, ieejas mezglus atdalīšana un izolēšana no remonta un darba zonas, trotuāra seguma zem un apkārt sastatņiem, ieejas jumtiņu, logu, durvju, kāpņu, ieejas meglu, flīzes un t.t. nosegšana ar aizsargmateriāliem, pēc remonta visu savākšana, teritorijas sakārtošana un atkritumu utilizācija, kā arī darbi ar celšanas mehānismiem un citiem mehānismiem jāiekļauj attiecīgo darbu izmaksās vai virsizdevumos.</t>
  </si>
  <si>
    <t>6. Tāmēs ietvertos konkrēto ražotāju materiālus un izstrādājumus var aizvietot ar ekvivalentu, citu ražotāju materiāliem un izstrādājumiem, aizpildot tabulu PIEDĀVĀTIE EKVIVALENTI.</t>
  </si>
  <si>
    <t>7. Demontāžas darbu izmaksās jāiekļauj visa veida būvgružu izstrādes, izvešanas, izgāztuves izmaksas, kā arī jānodrošina pretputekļu pasākumi, norobežošana u.c.saistītās izmaksas.</t>
  </si>
  <si>
    <t xml:space="preserve">Sastādīja: </t>
  </si>
  <si>
    <t xml:space="preserve">Pārbaudīja: </t>
  </si>
  <si>
    <t>(Sertifikāta Nr.________)</t>
  </si>
  <si>
    <t xml:space="preserve">                                                              paraksts, paraksta atšifrējums, datums</t>
  </si>
  <si>
    <t xml:space="preserve">                                                                                                                                                   paraksts, paraksta atšifrējums, datums</t>
  </si>
  <si>
    <t>Esošas skārda logu palodzes nosegšana ar aizsargmateriāliem, atkritumu savākšana pēc darba un utilizācija</t>
  </si>
  <si>
    <t>Lietus ūdens profilētas notekcaurules un notekrenes ar apsildes kabeli saudzīga demontāža, tīrīšana, saglabājot atkārtotai lietošanai un atpakaļ ieklāšana, ieskaitot apsildes kabeļa, būvgružu savākšana un utilizācija</t>
  </si>
  <si>
    <t>Stūra profils ar sietu un lāseni iestrādāšana izmantojot līmjavu SAKRET BAK (vai ekvivalents) logu stūru aukšdaļā, ieskaitot visus nepieciešamos materiālus un mehānismus</t>
  </si>
  <si>
    <t>Atpakaļ montēt lietus ūdens profilētas notekcaurules un notekrenes ar jauniem stiprinājuma cauruļu apskavu un renes stiprinājumu komplektiem (krāsa balta RAL9010) un apsildes kabeļa atpakaļ montāža, savienojuma vietu apstrāde ar hermētiki, mitrām virsmām Soundal (vai ekvivalents) un pieslēgšana, ieskaitot visus nepieciešamos materiālus un mehānismus</t>
  </si>
  <si>
    <t>Esošas skārda logu palodzes un jumta skārda vējdēļa nosegšana ar aizsargmateriāliem, atkritumu savākšana pēc darba un utilizācija</t>
  </si>
  <si>
    <t>Fasādes, ieskaitot logu aiļu, attīrīšana no birstošiem un nestabiliem slāņiem, būvgružu savākšana un utilizācija</t>
  </si>
  <si>
    <t>Ārējo fasādes stūru (PVC+siets) iestrādāšana izmantojot līmjavu SAKRET BAK (vai ekvivalents), t.i. fasādes stūrs, logu ailes, dzega no abām pusēm, ieskaitot visus nepieciešamos materiālus un mehānismus</t>
  </si>
  <si>
    <t>Stūra profils ar lāseni iestrādāšana izmantojot līmjavu SAKRET BAK (vai ekvivalents) logu stūru aukšdaļā, ieskaitot visus nepieciešamos materiālus un mehānismus</t>
  </si>
  <si>
    <t>Esošas skārda logu palodzes nosegšana ar aizsargmateriāliem, būvgružu savākšana un utilizācija</t>
  </si>
  <si>
    <t>Lietus ūdens profilētas notekcaurules un notekrenes ar apsildes kabeli saudzīga demontāža, tīrīšana, saglabājot atkārtotai lietošanai un atpakaļ ieklāšana, ieskaitot apsildes kabeļa  būvgružu savākšana un utilizācija</t>
  </si>
  <si>
    <t>Ārējo fasādes stūru (PVC+siets) iestrādāšana izmantojot līmjavu SAKRET BAK (vai ekvivalents) fasādes stūrā, logu un durvju ailēs, dzegas stūrā, ieskaitot visus nepieciešamos materiālus un mehānismus</t>
  </si>
  <si>
    <t>Atpakaļ montēt lietus ūdens profilētas notekcaurules un notekrenes ar jauniem stiprinājuma cauruļu apskavu un renes stiprinājumu komplektiem (krāsa balta RAL9010) un  pagarināt ūdens profilētas notekcaurules apakšdaļu par 0.50 m (krāsa balta RAL9010), savienojuma vietu apstrāde ar hermētiki, mitrām virsmām Soundal (vai ekvivalents) un apsildes kabeļa atpakaļ montāža un pieslēgšana.</t>
  </si>
  <si>
    <t>Skaidrojošais apraksts</t>
  </si>
  <si>
    <t>Vispārīgi</t>
  </si>
  <si>
    <t>Nepieciešamības gadījumā, zemes darbu izmaksās jāparedz tranšeju sienu nostiprināšana kā arī virsūdens un gruntsūdens atsūknēšana.</t>
  </si>
  <si>
    <t>Tāmes pozīcijās, ja nav atsevišķi uzrādīts, jāparedz arī materiālu iebūves un montāžas izmaksas.</t>
  </si>
  <si>
    <t>Pirms un pēc veicamo darbu pabeigšanas veikt fotofiksāciju un uzrādīt Pasūtītāja pilnvarotajiem pārstāvjiem.</t>
  </si>
  <si>
    <t>Būvlaukuma  ierīkošanas un uzturēšanas izmaksas visam būvniecības periodam, būvgružu savākšanas un utilizēšanas izmaksas, ja tās nav iekļautas kādā tāmes pozīcijā ir iekļaujamas attiecīgā darba pozīcijā.</t>
  </si>
  <si>
    <t>Būvdarbu izpildes un visu apstākļu (tai skaitā apgrūtinošo) raksturojums vai atbilstoša atsauce uz tehniskajām specifikācijām</t>
  </si>
  <si>
    <t>Ja atsevišķus darbu posmus būs nepieciešams veikt ārpus darba laika vai nakts laikā, tas iepriekš jāsaskaņo ar Pasūtītāju.</t>
  </si>
  <si>
    <t>Veicot būvdarbus nedrīkst ietekmēt un traucēt sabiedriskā transporta kustību un autobusu parka ekspluatāciju. Ja būvdarbi nav izpildāmi bez ierobežojumiem sabiedriskā transporta kustībai, ierobežojumi, pirms to veikšanas, saskaņojami ar Pasūtītāju.</t>
  </si>
  <si>
    <t>Būvdarbi veicami un būvizstrādājumi pielietojami saskaņā ar ražotāju tehnoloģijām, tehnisko specifikāciju.</t>
  </si>
  <si>
    <t>Būvdarbu organizācijas īss apraksts</t>
  </si>
  <si>
    <t>Būvdarbu laikā nodrošināt gājēju un transporta līdzekļu drošu pārvietošanos gar būvdarbu zonu.</t>
  </si>
  <si>
    <t>Būvdarbu darbietilpību atspoguļot lokālajā tāmē.</t>
  </si>
  <si>
    <t>Visu pozīciju vienības cenās ievērtēt gan darbu, gan būvizstrādājumu apjomu izmaksas un rezervi ietverot materiālu piegādi, izkraušanu, pacelšanu objektā un tml.</t>
  </si>
  <si>
    <t>Izpilddokumentācija</t>
  </si>
  <si>
    <t>PIEDĀVĀTIE EKVIVALENTI</t>
  </si>
  <si>
    <t xml:space="preserve">Ja Lokālajā tāmē, būvprojekta dokumentācijā un tā pielikumos norādīti konkrēti būvizstrādājumu, būvizstrādājumu ražotāju, preču (materiālu), iekārtu vai standarta nosaukumi, klases vai kāda cita norāde uz specifisku preču (materiālu) izcelsmi, īpašu procesu, zīmolu vai veidu, pretendents var piedāvāt ekvivalentas preces vai atbilstību ekvivalentiem standartiem, kas atbilst tehniskās specifikācijas, būvprojekta dokumentācijas prasībām un parametriem. </t>
  </si>
  <si>
    <r>
      <t>Ekvivalences skaidrojums</t>
    </r>
    <r>
      <rPr>
        <sz val="11"/>
        <color indexed="8"/>
        <rFont val="Times New Roman"/>
        <family val="1"/>
        <charset val="186"/>
      </rPr>
      <t xml:space="preserve"> - par ekvivalentu iepirkuma ietvaros piegādājamajai precei (materiālam) vai būvizstrādājumam tiks uzskatīta prece (materiāls), kura/š ir ekvivalenta/s pieprasītajai pēc to funkcionalitātes un tehniskajām iespējām. Piedāvātajai precei (materiālam) jābūt arī ekonomiski ekvivalentai/am attiecībā uz izmaksām, kas varētu rasties preces (materiāla) ieviešanas un lietošanas laikā.</t>
    </r>
  </si>
  <si>
    <t>Funkcionalitāte tiek uzskatīta par ekvivalentu arī tad, ja piedāvātajai precei (materiālam) tā ir plašāka, nekā pieprasītajai (tomēr ietver pieprasītās preces (materiāla) funkcionalitāti pilnā apjomā).</t>
  </si>
  <si>
    <t xml:space="preserve">Ja Pretendents izvēlas norādītajiem materiāliem, būvizstrādājumiem, iekārtām, aprīkojumam utt., piedāvāt ekvivalentu, tad attiecīgajā pozīcijā jānorāda piedāvātā ekvivalenta nosaukums, kā arī pie tehniskā piedāvājuma jāiesniedz salīdzinoša tabula, kurā norādīts prasāmā un piedāvātā ekvivalenta tehniskais salīdzinājums </t>
  </si>
  <si>
    <t>Lokālās tāme un pozīcija, kurai piedāvāts ekvivalents</t>
  </si>
  <si>
    <t>Tāmes pozīcijā norādītais produkts (materiāls/zīmols, modelis, marka, utt.)</t>
  </si>
  <si>
    <t>Tāmes pozīcijā norādītais produkts ekvivalenta nosaukums (marka)</t>
  </si>
  <si>
    <t>Ekvivalenta tehniskais raksturojums, kas apliecina tā ekvivalenci pasūtītāja noteiktajām prasībām</t>
  </si>
  <si>
    <t>gb</t>
  </si>
  <si>
    <t>Dispetčerpunkta gala sienas  no riepu darbnīcs puses Vestienas iela 35, Rīga</t>
  </si>
  <si>
    <t xml:space="preserve">Riepu darbnīcas fasādes no ielas puses remonts Vestienas iela 35, Rīga </t>
  </si>
  <si>
    <t>Esošas skārda logu palodzes un jumta skarda elementa nosegšana ar aizsargmateriāliem, būvgružu savākšana un utilizācija</t>
  </si>
  <si>
    <t>Logu nosegšana ar aizsargmateriāliem, atkritumu savākšana pēc darba un utilizācija</t>
  </si>
  <si>
    <t xml:space="preserve">Riepu darbnīcas fasādes no iekšpuses remonts Vestienas iela 35, Rīga </t>
  </si>
  <si>
    <t xml:space="preserve">Riepu darbnīcas fasādes no piebūves puses remonts Vestienas iela 35, Rīga </t>
  </si>
  <si>
    <t>Fasādes, ieskaitot logu aiļu, mazgāšana no sēnītēm, sūnām, putnu izkārnījumiem un citiem netīrumiem, ieskaitot visus nepieciešamos materiālus un mehānismus.
Mazgāšanās laikā izmantot dabai saudzīgu mazgāšanas līdzekli. 
Būvuzņēmējam jāprecizē mazgājamo apjomu pirms būvdarbu veikšanas un saskaņot ar Pasūtītāju.</t>
  </si>
  <si>
    <t>Pielaiduma profilu ar sietu iestrādāšana izmantojot līmjavu SAKRET BAK (vai ekvivalents) logu un durvju ailēm, ieskaitot visus nepieciešamos materiālus un mehānismus</t>
  </si>
  <si>
    <t>Fasādes, ieskaitot logu aiļu gruntēšana ar universālo grunti Sakret UG (vai ekvivalents), ieskaitot visus nepieciešamos materiālus un mehānismus</t>
  </si>
  <si>
    <t>Fasādes, ieskaitot logu aiļu,  armēšana ar līmjavu SAKRET BAK (vai ekvivalents) iestrādājot stiklašķiedras sietu 160g/m2 SSA 1363 -160, ieskaitot visus nepieciešamos materiālus un mehānismus</t>
  </si>
  <si>
    <t>Ārējo stūra profilu iestrādāšana izmantojot līmjavu SAKRET BAK (vai ekvivalents) logu un durvju ailēm, ieskaitot visus nepieciešamos materiālus un mehānismus</t>
  </si>
  <si>
    <t>Ieejas metāla durvju un kārbas krāsošana,  krāsu tonis-  4980 gaiši pelēcīgs  pēc Tikurilla krāsu katalogu, ieskaitot visus nepieciešamos materiālus un mehānismus</t>
  </si>
  <si>
    <t>Pielaiduma profilu ar sietu iestrādāšana izmantojot līmjavu SAKRET BAK (vai ekvivalents) loga ailēm, ieskaitot visus nepieciešamos materiālus un mehānismus</t>
  </si>
  <si>
    <t>Ārējo fasādes stūru (PVC+siets) iestrādāšana izmantojot līmjavu SAKRET BAK (vai ekvivalents) fasādes stūrā, logu stūros, ieskaitot visus nepieciešamos materiālus un mehānismus</t>
  </si>
  <si>
    <t>Esošas jumta skarda elementa nosegšana ar aizsargmateriāliem, būvgružu savākšana un utilizācija</t>
  </si>
  <si>
    <t>Vārtu nosegšana ar aizsargmateriāliem, atkritumu savākšana pēc darba un utilizācija</t>
  </si>
  <si>
    <t>Esošo elektroauto uzlādes iekārtu, turētāju, ieejas jumtiņu, kondicionieri, kas atrodas darba zonā uz piebūves, un citu ko nevar noņemt no fasādes nosegšana ar aizsargmateriāliem, atkritumu savākšana pēc darba un utilizācija. Elementu (ja tie ir) precizēšana ar Pasūtītāju</t>
  </si>
  <si>
    <t>Esošo turētāju, ieejas jumtiņu, un citu ko nevar noņemt no fasādes nosegšana ar aizsargmateriāliem, atkritumu savākšana pēc darba un utilizācija. Elementu (ja tie ir) precizēšana ar Pasūtītāju</t>
  </si>
  <si>
    <t>Esošo el.iekārtu, lampu, cauruļu un citu ko nevar noņemt no fasādes nosegšana ar aizsargmateriāliem, atkritumu savākšana pēc darba un utilizācija. Elementu (ja tie ir) precizēšana ar Pasūtītāju</t>
  </si>
  <si>
    <t>Fasādes, ieskaitot vārtu aiļu, attīrīšana no birstošiem un nestabiliem slāņiem, būvgružu savākšana un utilizācija</t>
  </si>
  <si>
    <t>Stūra profils ar lāseni iestrādāšana izmantojot līmjavu SAKRET BAK (vai ekvivalents) vārtu stūru aukšdaļā, ieskaitot visus nepieciešamos materiālus un mehānismus</t>
  </si>
  <si>
    <t>Fasādes, ieskaitot caurumu un dobuma aizpildīšana, fasādes plaknes izlīdzināšana pirms apmetuma 10% no kopējas platības, ieskaitot visus nepieciešamos materiālus un mehānismus</t>
  </si>
  <si>
    <t>Ārējo un iekšējo stūru (PVC+siets) iestrādāšana izmantojot līmjavu SAKRET BAK (vai ekvivalents) fasādes stūros, vārtu ailēs, ieskaitot visus nepieciešamos materiālus un mehānismus</t>
  </si>
  <si>
    <t>Fasādes un cokola, ieskaitot vārtu aiļu gruntēšana ar universālo grunti Sakret UG (vai ekvivalents), ieskaitot visus nepieciešamos materiālus un mehānismus</t>
  </si>
  <si>
    <t>Fasādes, ieskaitot vārtu aiļu, cokola mazgāšana no sēnītēm, sūnām, putnu izkārnījumiem un citiem netīrumiem, ieskaitot visus nepieciešamos materiālus un mehānismus.
Mazgāšanās laikā izmantot dabai saudzīgu mazgāšanas līdzekli. 
Būvuzņēmējam jāprecizē mazgājamo apjomu pirms būvdarbu veikšanas un saskaņot ar Pasūtītāju.</t>
  </si>
  <si>
    <t>Fasādes, ieskaitot caurumu un dobuma aizpildīšana, fasādes plaknes izlīdzināšana pirms apmetuma 15% no kopējas platības, ieskaitot visus nepieciešamos materiālus un mehānismus</t>
  </si>
  <si>
    <t>Fasādes, cokola, ieskaitot vārtu aiļu, armēšana ar līmjavu SAKRET BAK (vai ekvivalents) iestrādājot stiklašķiedras sietu 160g/m2 SSA 1363 -160, ieskaitot visus nepieciešamos materiālus un mehānismus</t>
  </si>
  <si>
    <t xml:space="preserve">Dekoratīvā apmetuma Sakret SIP/L, lietutiņš, 2 mm (vai ekvivalents) ieklāšana uz gruntētas ar Sakret PG  (vai ekvivalents) fasādes, ieskaitot vārtu aiļu, ieskaitot visus nepieciešamos materiālus un mehānismus. </t>
  </si>
  <si>
    <t>Fasādes, cokola, ieskaitot caurumu un dobuma aizpildīšana, fasādes plaknes izlīdzināšana pirms apmetuma 15% no kopējas platības, ieskaitot visus nepieciešamos materiālus un mehānismus</t>
  </si>
  <si>
    <t>Fasādes, cokola, ieskaitot logu aiļu, mazgāšana no sēnītēm, sūnām, putnu izkārnījumiem un citiem netīrumiem, ieskaitot visus nepieciešamos materiālus un mehānismus.
Mazgāšanās laikā izmantot dabai saudzīgu mazgāšanas līdzekli. 
Būvuzņēmējam jāprecizē mazgājamo apjomu pirms būvdarbu veikšanas un saskaņot ar Pasūtītāju.</t>
  </si>
  <si>
    <t>Fasādes, cokola, ieskaitot logu un durvju aiļu, attīrīšana no birstošiem un nestabiliem slāņiem, būvgružu savākšana un utilizācija</t>
  </si>
  <si>
    <t>Fasādes, cokola, ieskaitot logu un durvju aiļu gruntēšana ar universālo grunti Sakret UG (vai ekvivalents), ieskaitot visus nepieciešamos materiālus un mehānismus</t>
  </si>
  <si>
    <t>Fasādes, cokola, ieskaitot logu un durvju aiļu, armēšana ar līmjavu SAKRET BAK (vai ekvivalents) iestrādājot stiklašķiedras sietu 160g/m2 SSA 1363 -160, ieskaitot visus nepieciešamos materiālus un mehānismus</t>
  </si>
  <si>
    <t>Fasādes, cokola, ieskaitot loga aiļu, attīrīšana no birstošiem un nestabiliem slāņiem, būvgružu savākšana un utilizācija</t>
  </si>
  <si>
    <t>Fasādes, cokola, ieskaitot loga aiļu gruntēšana ar universālo grunti Sakret UG (vai ekvivalents), ieskaitot visus nepieciešamos materiālus un mehānismus</t>
  </si>
  <si>
    <t>Fasādes, cokola, ieskaitot loga aiļu, armēšana ar līmjavu SAKRET BAK (vai ekvivalents) iestrādājot stiklašķiedras sietu 160g/m2 SSA 1363 -160, ieskaitot visus nepieciešamos materiālus un mehānismus</t>
  </si>
  <si>
    <t>Cokola gruntēšana ar Sakret PG  (vai ekvivalents) un apmēšana ar dekoratīvo apmetumu Sakret SIP 1.5mm frakcija  (vai ekvivalents), ieskaitot visus nepieciešamos materiālus un mehānismus</t>
  </si>
  <si>
    <t>Esošo iekārtu, turētāju, cauruļu, jumtiņu, trepes, un citu ko nevar noņemt no fasādes nosegšana ar aizsargmateriāliem, atkritumu savākšana pēc darba un utilizācija</t>
  </si>
  <si>
    <t>Ārējo un iekšejo stūru (PVC+siets) iestrādāšana izmantojot līmjavu SAKRET BAK (vai ekvivalents) fasādes stūrā, logu ailēs, ieskaitot visus nepieciešamos materiālus un mehānismus</t>
  </si>
  <si>
    <t xml:space="preserve">Dekoratīvā apmetuma Sakret SIP/L, lietutiņš, 2 mm (vai ekvivalents) ieklāšana uz gruntētas ar Sakret PG  (vai ekvivalents) fasādes, ieskaitot loga aiļu, ieskaitot visus nepieciešamos materiālus un mehānismus. </t>
  </si>
  <si>
    <t>Durvju nosegšana ar aizsargmateriāliem, atkritumu savākšana pēc darba un utilizācija</t>
  </si>
  <si>
    <t xml:space="preserve">Metāla stāba krāsosana ar matēto krāsu metālam, krāsu tonis- ēkas fasādes pamattonis, ieskaitot visus nepieciešamos materiālus un mehānismus </t>
  </si>
  <si>
    <t>APSTIPRINU</t>
  </si>
  <si>
    <t>(pasūtītāja paraksts un tā atšifrējums)</t>
  </si>
  <si>
    <t>Z.V.</t>
  </si>
  <si>
    <t>_____.gada____.____________</t>
  </si>
  <si>
    <t>Objekta nosaukums</t>
  </si>
  <si>
    <t>Objekta izmaksas (euro)</t>
  </si>
  <si>
    <t xml:space="preserve"> PVN 21%:</t>
  </si>
  <si>
    <t>KOPĀ ar PVN</t>
  </si>
  <si>
    <t>Sastādīja:</t>
  </si>
  <si>
    <t>(paraksts, tā atšifrējums, datums)</t>
  </si>
  <si>
    <t>Sert. Nr.:</t>
  </si>
  <si>
    <t xml:space="preserve">Būvniecības koptāme </t>
  </si>
  <si>
    <t>1.komponente - Lokālā tāme nr.1</t>
  </si>
  <si>
    <t>Dispetčerpunkta fasādes no ielas puses remonts Vestienas iela 35</t>
  </si>
  <si>
    <t>Dispečerpunkta gala sienas no elektroauto uzlādes iekārtām siltināšana Vestienas iela 35</t>
  </si>
  <si>
    <t xml:space="preserve">Dispetčerpunkta fasādes no setas puses remonts Vestienas iela 35, Rīga </t>
  </si>
  <si>
    <t>Tāmju izmaksu aprēķins ir sastādāms pamatojoties uz  darbu specifikācijām tās saturā. Tāmju aprakstos ietvertais darbu apraksts atspoguļo min būvdarbu tehnoloģiju, konstrukciju raksturlielumus un markas.  Tāmes aprēķins ir sastādāms saskaņā ar LBN 501-17 "Būvizmaksu noteikšanas kārtība" un iesniedzams elektroniskās tabulas Excel formātā ar aktīvām formulām.</t>
  </si>
  <si>
    <t xml:space="preserve">Fasādes  remonts </t>
  </si>
  <si>
    <t xml:space="preserve">Fasādes remonts </t>
  </si>
  <si>
    <t>Fasādes  apdare</t>
  </si>
  <si>
    <t>Fasādes gala sienas siltināšana</t>
  </si>
  <si>
    <t>l.c.</t>
  </si>
  <si>
    <r>
      <t xml:space="preserve">6. Tāmēs ietvertos konkrēto ražotāju materiālus un izstrādājumus var aizvietot ar ekvivalentu, citu ražotāju materiāliem un izstrādājumiem, aizpildot tabulu </t>
    </r>
    <r>
      <rPr>
        <b/>
        <u/>
        <sz val="8"/>
        <rFont val="Times New Roman"/>
        <family val="1"/>
        <charset val="186"/>
      </rPr>
      <t>PIEDĀVĀTIE EKVIVALENTI.</t>
    </r>
  </si>
  <si>
    <r>
      <t xml:space="preserve">Objekta adrese: </t>
    </r>
    <r>
      <rPr>
        <b/>
        <sz val="10"/>
        <rFont val="Times New Roman"/>
        <family val="1"/>
        <charset val="186"/>
      </rPr>
      <t>Vestienas iela 35, Rīga, LV-1035</t>
    </r>
  </si>
  <si>
    <r>
      <t xml:space="preserve">Pasūtītājs: </t>
    </r>
    <r>
      <rPr>
        <b/>
        <sz val="10"/>
        <rFont val="Times New Roman"/>
        <family val="1"/>
        <charset val="186"/>
      </rPr>
      <t>RP SIA "Rīgas satiksme"</t>
    </r>
  </si>
  <si>
    <t xml:space="preserve"> Būvuzņēmējam jāiesniedz piedāvājumu visiem komponentēm. Pasūtītājs ir tiesīgs izvēlēties sev piemērotāko apjomu līguma slēgšanai.</t>
  </si>
  <si>
    <t>Konstrukciju un materiālu kopsavilkuma būvdarbu apjomus skatīt kopā ar būvdarbu apjomu sarakstu un grafisko daļu (ja ir)</t>
  </si>
  <si>
    <r>
      <t xml:space="preserve">Izstrādājot piedāvājumu, Būvdarbu veicējam rūpīgi jāpārskata apjomi, apjomos  </t>
    </r>
    <r>
      <rPr>
        <u/>
        <sz val="11"/>
        <rFont val="Times New Roman"/>
        <family val="1"/>
        <charset val="186"/>
      </rPr>
      <t>jāiekļauj</t>
    </r>
    <r>
      <rPr>
        <sz val="11"/>
        <rFont val="Times New Roman"/>
        <family val="1"/>
        <charset val="186"/>
      </rPr>
      <t xml:space="preserve"> arī </t>
    </r>
    <r>
      <rPr>
        <u/>
        <sz val="11"/>
        <rFont val="Times New Roman"/>
        <family val="1"/>
        <charset val="186"/>
      </rPr>
      <t>neuzrādītie darbi un materiāli</t>
    </r>
    <r>
      <rPr>
        <sz val="11"/>
        <rFont val="Times New Roman"/>
        <family val="1"/>
        <charset val="186"/>
      </rPr>
      <t>, lai kvalitatīvi veiktu būvniecību atbilstoši konkrētā Būvdarbu veicēja pielietotajai tehnoloģijai, un bez kuriem nebūtu iespējama būvdarbu tehnoloģiski pareiza un spēkā esošajiem normatīviem atbilstoša veikšana pilnā apjomā. Darbu izmaksās jāiekļauj visi ar darba izpildi nepieciešamie izdevumi: tehniskajās specifikācijās prasību izpildei nepieciešamie izdevumi, izdevumi normatīvajos aktos un būvdarbu līgumā norādīto būvtāfeļu un informatīvo plakātu izgatavošanai, uzstādīšanai un demontāžai, izdevumi, ierīkojot pagaidu stiprinājumus (rievsienas) būvdarbu laikā atbilstoši nepieciešamībai, izdevumi visu skarto un bojāto segumu atjaunošanai pēc būvdarbu pabeigšanas.</t>
    </r>
  </si>
  <si>
    <t xml:space="preserve">Materiālu komplektāciju veikt atbilstoši izstrādātājām tāmēm, ražotāju un LR normatīvo aktu nosacījumiem, jāņemj vērā, ka materiālu daudzums ir dots (ja dots), neievertējot atgriezumus un stiegrojuma pārlaidumus. </t>
  </si>
  <si>
    <t>Visas atsauces uz iekārtu, materiālu un izstrādājumu ražotājiem, kuri norādīti tāmē, liecina tikai par šo izstrādājumu un iekārtu kvalitātes un apkalpošanas līmeni. Norādīto iekārtu un materiālu nomaiņa ir iespējama ar citām ekvivalentām vai labākām.</t>
  </si>
  <si>
    <t>Segumu atjaunošana veicama, saskaņā ar Rīgas domes saistošiem noteikumiem Nr. RD-23-217-sn "Par Rīgas valstspilsētas pašvaldības īpašumā esošo ceļu pārvaldību".</t>
  </si>
  <si>
    <t>Būvdarbu izpildei nav paredzami īpaši apstākļi, izņemot nepieciešamību nodrošināt objekta nepārtrauktu darbību būvdarbu laikā, teritorijas uzturēšanu (pēc Būvlaukuma nodošanas akta parakstīšanas, kas tiks fiksēkts ar konstatācijas aktu). Būvlaukuma uzturēšanas izmaksas jāiekļauj pozīciju cenās.</t>
  </si>
  <si>
    <t>Tāmē dotās atsauces uz konkrētu ražotāju izstrādājumiem ir, kā kvalitātes standarts. Būvdarbu veicējs un pasūtītājs būvniecības laikā drīkst izmantot citus izstrādājumus, kuru tehniskie un kvalitātes rādītāji ir ekvivalenti vai augstāki nekā projektā norādītajiem.</t>
  </si>
  <si>
    <t>Palīgmateriālu, palīgierīču, stirpinājumu un citu palīglietu, kā arī izpilddokumentācijas izstrādes izmaksas jāiekļauj attiecīgo darbu izmaksās vai virsizdevumos</t>
  </si>
  <si>
    <t>Būvgružu savākšanas un utilizācijas izmaksas, kā arī materiālu pārvietošanas (pacelšana uz konkrēto stāvu, vai sastaņiem) iekļaujamas katra attiecīgā darba mehānismu izmaksās (piemēram, demontāžas darbi, konteinera izvešana, sienas siltināšana), ja tāmē nav paredzētas attiecīgas pozīcijas. Būvgružu savākšanas un utilizācijas izmaksas iekļaujamas katra attiecīgā darba mehānismu izmaksās (piemēram konteinera noma un izvešana), kā arī materiālu pārvietošana, piegāde. Visus elektroinstalācijas vadus ievietot  gofrā, aizsargcaurules.</t>
  </si>
  <si>
    <t>Fasādes sastatņu montāža, demontāža, t.sk. aizsargsiets, trotuāra seguma zem un apkārt sastatņiem nosegšana ar aizsargmateriāliem, sastatņu nomas un piegādes izmaksas</t>
  </si>
  <si>
    <t>Vecu elektrības vadu demontāža, 2.stāva vecas sienas sadalnes demontāža, nozarkārbu daļēja demontāža un daļēja saglabāšana (saskaņot ar Pasūtītāju), būvgružu savākšana un utilizācija</t>
  </si>
  <si>
    <t>Esošas ierīces, t.i.video novērošanas kameras (2 gab.), kondicionieri (1 gab), interneta ierīces (1 gab.), rozetes (2 gab.), kronšteini, turētāji utt. saudzīga demontāža. Būvdarbu veicējam jāprecizē demontāžas apjoms apsekošanas laikā pirms būvdarbu veikšanas, saglabājamo elementu (ja tie ir) precizēšana un nodošana Pasūtītājam vai saglabāšana atkārtotai lietošanai un atpakaļ montāža, ieskaitot visus nepieciešamos materiālus (t.sk. stiprināšanas, hermetizējošas) un mehānismus. Izvietojumu saskaņot ar Pasūtītāju</t>
  </si>
  <si>
    <t>Esošam kondicionieru āra blokam pirms uzstādīšanas atpakaļ papildināt freonu un kondensāta novades trubas  D25mm, ieskaitot visus nepieciešamos materiālus un mehānismus</t>
  </si>
  <si>
    <t xml:space="preserve">Ceļu zīmju staba ar zīmēm staba pamatnes atrakšana, saudzīga demontāža, saglabājot atkārtotai lietošanai un atpakaļ montāža, ieskaitot visus nepieciešamos materiālus un mehānismus  </t>
  </si>
  <si>
    <t xml:space="preserve">Bruģa apkārt ceļu zīmju staba saudzīga demontāža, saglabājot atkārtotai lietošanai un atpakaļ ieklāšana, ieskaitot visus nepieciešamos materiālus un mehānismus </t>
  </si>
  <si>
    <t xml:space="preserve">Fasādes, ieskaitot izbīdījumu, logu un durvju aiļu attīrīšana no birstošiem un nestabiliem mūrjavas slāņiem </t>
  </si>
  <si>
    <t>Dzegas uz gala sienas līdz ēkas fasādes stūrim nokalšana, stūra nogriešana, ieskaitot visus nepieciešamos materiālus un mehānismus</t>
  </si>
  <si>
    <t>Fasādes, ieskaitot izbīdījumu, logu un durvju aiļu gruntēšana ar universālo grunti Sakret UG (vai ekvivalents)</t>
  </si>
  <si>
    <t>durvju un logu aiļu siltināšana</t>
  </si>
  <si>
    <t>Fasādes, cokola, ieskaitot logu un durvju aiļu, mazgāšana no sēnītēm, sūnām, putnu izkārnījumiem un citiem netīrumiem, ieskaitot visus nepieciešamos materiālus un mehānismus.
Mazgāšanās laikā izmantot dabai saudzīgu mazgāšanas līdzekli. 
Būvuzņēmējam jāprecizē mazgājamo apjomu pirms būvdarbu veikšanas un saskaņot ar Pasūtītāju.</t>
  </si>
  <si>
    <t>Fasādes, cokola, ieskaitot logu un durvju aiļu, gruntēšana ar universālo grunti Sakret UG (vai ekvivalents), ieskaitot visus nepieciešamos materiālus un mehānismus</t>
  </si>
  <si>
    <t>Cokola profila ar lāseni un sietu 10cm 50mm un elestīgo lenti EXT (vai ekvivalents) uz esoša skārda laseņa ierīkošana montāža, ieskaitot visus nepieciešamos materiālus un mehānismus</t>
  </si>
  <si>
    <t>Cokola profila ar lāseni un sietu 10cm 150mm vatei  un elastīgo lenti EXT (vai ekvivalents) uz esoša skārda laseņa ierīkošana montāža, ieskaitot visus nepieciešamos materiālus un mehānismus</t>
  </si>
  <si>
    <t>Durvju un logu aiļu iekšpusē siltināšana ar siltumizolācijas vati Rockwool Frontrock S  (vai ekvivalentu) 30mm, plātņu līmēšana ar javu un nostiprināšana ar dībeļiem, ieskaitot visus nepieciešamos materiālus un mehānismus</t>
  </si>
  <si>
    <t>Durvju un logu stūra profils ar lāseni iestrādāšana izmantojot līmjavu SAKRET BAK (vai ekvivalents)  aiļu aukšdaļā, ieskaitot visus nepieciešamos materiālus un mehānismus</t>
  </si>
  <si>
    <t>Durvju un logu pielaiduma profilu ar lameli un sietu  iestrādāšana izmantojot līmjavu SAKRET BAK (vai ekvivalents, ieskaitot visus nepieciešamos materiālus un mehānismus</t>
  </si>
  <si>
    <t>Durvju un logu aiļu siltināšana apkārt ar siltumizolācijas vates lamelam ROCKWOOL FASROCK L (vai ekvivalentu) 50mm, plātņu līmēšana  ar javu un nostiprināšana ar dībeļiem, ieskaitot visus nepieciešamos materiālus un mehānismus</t>
  </si>
  <si>
    <r>
      <t>Fasādes, ieskaitot logu un durvju aiļu gruntēšana ar atšķaidītu SAKRET FM grunts koncentrātu (1 daļa koncentrāta : 3 daļas ūdens) un krāsošana 2 reizes ar ūdens dispersijas silikona krāsa Sakret SKF, ieskaitot visus nepieciešamos materiālus un mehānismus.
Fasādes, logu un durvju ailēm krāsu tonis- ēkas fasādes pamattonis  (</t>
    </r>
    <r>
      <rPr>
        <b/>
        <sz val="9"/>
        <rFont val="Times New Roman"/>
        <family val="1"/>
        <charset val="186"/>
      </rPr>
      <t>4980 gaiši pelēcīgs  pēc Tikurilla krāsu katalogu</t>
    </r>
    <r>
      <rPr>
        <sz val="9"/>
        <rFont val="Times New Roman"/>
        <family val="1"/>
        <charset val="186"/>
      </rPr>
      <t>).
Pirms pasūtīšanas toņus saskaņot ar Pasūtītāju.</t>
    </r>
  </si>
  <si>
    <t>Cokola gruntēšana ar atšķaidītu SAKRET FM grunts koncentrātu (1 daļa koncentrāta : 3 daļas ūdens) un krāsošana 2 reizes ar ūdens dispersijas akrila krāsa Sakret FC (vai ar ekvivalentiem) cokoliem, ieskaitot visus nepieciešamos materiālus un mehānismus. Cokola tonis = S 6500-N pēc NCS krāsu toņiem.
Pirms pasūtīšanas toņus saskaņot ar Pasūtītāju.</t>
  </si>
  <si>
    <t>Jumta skārda profila (vējdeļa) montāža, skārds ≥0.5mm,  tonēts krāsa balta RAL9010, ieskaitot visus nepieciešamos materiālus un mehānismus
Pirms pasūtīšanas toņus saskaņot ar Pasūtītāju.</t>
  </si>
  <si>
    <t>Fasādes, ieskaitot logu un durvju aiļu gruntēšana ar atšķaidītu SAKRET FM grunts koncentrātu (1 daļa koncentrāta : 3 daļas ūdens) un krāsošana 2 reizes ar ūdens dispersijas silikona krāsa Sakret SKF, ieskaitot visus nepieciešamos materiālus un mehānismus.
Fasādes, logu un durvju ailēm krāsu tonis- ēkas fasādes pamattonis  (4980 gaiši pelēcīgs  pēc Tikurilla krāsu katalogu).
Pirms pasūtīšanas toņus saskaņot ar Pasūtītāju.</t>
  </si>
  <si>
    <t>Fasādes, ieskaitot logu  aiļu gruntēšana ar atšķaidītu SAKRET FM grunts koncentrātu (1 daļa koncentrāta : 3 daļas ūdens) un krāsošana 2 reizes ar ūdens dispersijas silikona krāsa Sakret SKF, ieskaitot visus nepieciešamos materiālus un mehānismus.
Fasādes, logu ailēm krāsu tonis- ēkas fasādes pamattonis  (4980 gaiši pelēcīgs  pēc Tikurilla krāsu katalogu).
Pirms pasūtīšanas toņus saskaņot ar Pasūtītāju.</t>
  </si>
  <si>
    <t>Sadalnes virsmas attaukošana un krāsošana ar krāsu metālām ēkas fasādes pamattonī (4980 gaiši pelēcīgs  pēc Tikurilla krāsu kataloga), ieskaitot visus nepieciešamos materiālus un mehānismus. Pirms pasūtīšanas toņus saskaņot ar Pasūtītāju.</t>
  </si>
  <si>
    <t>Fasādes, ieskaitot logu aiļu gruntēšana ar atšķaidītu SAKRET FM grunts koncentrātu (1 daļa koncentrāta : 3 daļas ūdens) un krāsošana 2 reizes ar ūdens dispersijas silikona krāsa Sakret SKF, ieskaitot visus nepieciešamos materiālus un mehānismus.
Fasādes, logu ailēm krāsu tonis- ēkas fasādes pamattonis  (4980 gaiši pelēcīgs  pēc Tikurilla krāsu katalogu).
Pirms pasūtīšanas toņus saskaņot ar Pasūtītāju.</t>
  </si>
  <si>
    <t>Fasādes, ieskaitot loga aiļu gruntēšana ar atšķaidītu SAKRET FM grunts koncentrātu (1 daļa koncentrāta : 3 daļas ūdens) un krāsošana 2 reizes ar ūdens dispersijas silikona krāsa Sakret SKF, ieskaitot visus nepieciešamos materiālus un mehānismus.
Fasādes, loga ailēm krāsu tonis- ēkas fasādes pamattonis  (4980 gaiši pelēcīgs  pēc Tikurilla krāsu kataloga).
Pirms pasūtīšanas toņus saskaņot ar Pasūtītāju.</t>
  </si>
  <si>
    <t>Fasādes, ieskaitot vārtu aiļu gruntēšana ar atšķaidītu SAKRET FM grunts koncentrātu (1 daļa koncentrāta : 3 daļas ūdens) un krāsošana 2 reizes ar ūdens dispersijas silikona krāsa Sakret SKF, ieskaitot visus nepieciešamos materiālus un mehānismus.
Fasādes, vārtu ailēm krāsu tonis- ēkas fasādes pamattonis  (4980 gaiši pelēcīgs  pēc Tikurilla krāsu katalogu).
Pirms pasūtīšanas toņus saskaņot ar Pasūtītāju.</t>
  </si>
  <si>
    <t>Esošā kondicioniera kabeļu demontāža, pēc siltināšanas darbiem kabeļu pagarināšana un pieslēgšana, ieskaitot visus nepieciešamos materiālus un mehānismus</t>
  </si>
  <si>
    <t>Esošas ierīces, t.i. plāksnītes, video novērošanas kameras, turētāja, ēkas numerāciju, karoga turētāja, lampas, utt. saudzīga demontāža. Būvdarbu veicējam jāprecizē demontāžas apjoms apsekošanas laikā pirms būvdarbu veikšanas, saglabājamo elementu (ja tie ir) precizēšana un nodošana Pasūtītājam vai saglabāšana atkārtotai lietošanai un atpakaļ montāža, ieskaitot visus nepieciešamos materiālus(t.sk. stiprināšanas, hermetizējošas) un mehānismus. Izvietojumu saskaņot ar Pasūtītāju</t>
  </si>
  <si>
    <t>Ārējo fasādes stūru (PVC+siets) iestrādāšana izmantojot līmjavu SAKRET BAK (vai ekvivalents), t.i. fasādes stūris, logu un durvju ailes, dzega, ieskaitot visus nepieciešamos materiālus un mehānismus</t>
  </si>
  <si>
    <t xml:space="preserve">Dekoratīvā apmetuma Sakret SIP/L, lietutiņš, 2 mm (vai ekvivalents) ieklāšana uz gruntētas ar Sakret PG (vai ekvivalents) fasādes, ieskaitot logu un durvju aiļu, ieskaitot visus nepieciešamos materiālus un mehānismus. </t>
  </si>
  <si>
    <t xml:space="preserve">Dekoratīvā apmetuma Sakret SIP/L, lietutiņš, 2 mm (vai ekvivalents)  ieklāšana uz gruntētas ar Sakret PG (vai ekvivalents) fasādes, ieskaitot logu un durvju aiļu, ieskaitot visus nepieciešamos materiālus un mehānismus. </t>
  </si>
  <si>
    <t xml:space="preserve">Dekoratīvā apmetuma Sakret SIP/L, lietutiņš, 2 mm (vai ekvivalents)  ieklāšana uz gruntētas ar Sakret PG  (vai ekvivalents)fasādes, ieskaitot logu aiļu, ieskaitot visus nepieciešamos materiālus un mehānismus. </t>
  </si>
  <si>
    <t>Esošas ierīces, t.i. video novērošanas kameras, lampas, kabeļi, turētāji utt. saudzīga demontāža. Būvdarbu veicējam jāprecizē demontāžas apjoms apsekošanas laikā pirms būvdarbu veikšanas, saglabājamo elementu (ja tie ir) precizēšana un nodošana Pasūtītājam vai saglabāšana atkārtotai lietošanai un atpakaļ montāža, ieskaitot visus nepieciešamos materiālus(t.sk. stiprināšanas, hermetizējošas) un mehānismus. Izvietojumu saskaņot ar Pasūtītāju</t>
  </si>
  <si>
    <t>Esošo apgaismojuma turētājā, cauruļu, un citu ko nevar noņemt no fasādes nosegšana ar aizsargmateriāliem, atkritumu savākšana pēc darba un utilizācija. Elementu (ja tie ir) precizēšana ar Pasūtītāju</t>
  </si>
  <si>
    <t>Esošas ierīces, t.i. video novērošanas kameras, turētāja,  lampu, kabeļu utt. saudzīga demontāža. Būvdarbu veicējam jāprecizē demontāžas apjoms apsekošanas laikā pirms būvdarbu veikšanas, saglabājamo elementu (ja tie ir) precizēšana un nodošana Pasūtītājam vai saglabāšana atkārtotai lietošanai un atpakaļ montāža, ieskaitot visus nepieciešamos materiālus un mehānismus. Izvietojumu saskaņot ar Pasūtītāju</t>
  </si>
  <si>
    <t>Uzlīmes "Brīdinājuma uzlīme Zibens 105mm" uz sadalnes durvīm noņemšana un pēc darbu pabeigšanas atjaunošana, uzlīmes attēla  precizēšana saskaņošana ar Pasūtītāju</t>
  </si>
  <si>
    <t>Esošas ierīces, t.i. kabeļu, turētāju, lampu, plāksnītes utt. saudzīga demontāža. Būvdarbu veicējam jāprecizē demontāžas apjoms apsekošanas laikā pirms būvdarbu veikšanas, saglabājamo elementu (ja tie ir) precizēšana un nodošana Pasūtītājam vai saglabāšana atkārtotai lietošanai un atpakaļ montāža, ieskaitot visus nepieciešamos materiālus un mehānismus. Izvietojumu saskaņot ar Pasūtītāju</t>
  </si>
  <si>
    <t>Esošas ierīces, t.i. video novērošanas kameras, turētāju,  lampu, kondicionieri, cauruļu, kabeļu utt. saudzīga demontāža. Būvdarbu veicējam jāprecizē demontāžas apjoms apsekošanas laikā pirms būvdarbu veikšanas, saglabājamo elementu (ja tie ir) precizēšana un nodošana Pasūtītājam vai saglabāšana atkārtotai lietošanai un atpakaļ montāža, ieskaitot visus nepieciešamos materiālus un mehānismus. Izvietojumu saskaņot ar Pasūtītāju</t>
  </si>
  <si>
    <t>Esošas ierīces, t.i. turētāju,  lampas, slēdzenes, kabeļu paneļa utt. saudzīga demontāža. Būvdarbu veicējam jāprecizē demontāžas apjoms apsekošanas laikā pirms būvdarbu veikšanas, saglabājamo elementu (ja tie ir) precizēšana un nodošana Pasūtītājam vai saglabāšana atkārtotai lietošanai un atpakaļ montāža, ieskaitot visus nepieciešamos materiālus un mehānismus. Izvietojumu saskaņot ar Pasūtītāju</t>
  </si>
  <si>
    <t>Esošo iekārtu, turētāju, cauruļu un citu ko nevar noņemt no fasādes nosegšana ar aizsargmateriāliem, atkritumu savākšana pēc darba un utilizācija</t>
  </si>
  <si>
    <t>1.komponente - Lokālā tāme nr.2</t>
  </si>
  <si>
    <t>1.komponente - Lokālā tāme nr.3</t>
  </si>
  <si>
    <t>1.komponente - Lokālā tāme nr.4</t>
  </si>
  <si>
    <t>1.komponente - Lokālā tāme nr.5</t>
  </si>
  <si>
    <t>Esoša skārda jumta elementu nosegšana ar aizsargmateriāliem, būvgružu savākšana un utilizācija</t>
  </si>
  <si>
    <t>Sadalnes un restes nosegšana ar aizsargmateriāliem, atkritumu savākšana pēc darba un utilizācija</t>
  </si>
  <si>
    <t>Fasādes, ieskaitot sadalnes ailes, mazgāšana no sēnītēm, sūnām, putnu izkārnījumiem un citiem netīrumiem, ieskaitot visus nepieciešamos materiālus un mehānismus.
Mazgāšanās laikā izmantot dabai saudzīgu mazgāšanas līdzekli. 
Būvuzņēmējam jāprecizē mazgājamo apjomu pirms būvdarbu veikšanas un saskaņot ar Pasūtītāju.</t>
  </si>
  <si>
    <t>Fasādes, ieskaitot sadalnes ailes, attīrīšana no birstošiem un nestabiliem slāņiem, būvgružu savākšana un utilizācija</t>
  </si>
  <si>
    <t>Fasādes, ieskaitot sadalnes ailes  gruntēšana ar universālo grunti Sakret UG (vai ekvivalents), ieskaitot visus nepieciešamos materiālus un mehānismus</t>
  </si>
  <si>
    <t>Fasādes, ieskaitot sadalnes ailes, armēšana ar līmjavu SAKRET BAK (vai ekvivalents) iestrādājot stiklašķiedras sietu 160g/m2 SSA 1363 -160, ieskaitot visus nepieciešamos materiālus un mehānismus</t>
  </si>
  <si>
    <t>Ārējo un ieksējo fasādes stūru (PVC+siets) iestrādāšana izmantojot līmjavu SAKRET BAK (vai ekvivalents) fasādes stūrā, logu un durvju ailēs stūros, ieskaitot visus nepieciešamos materiālus un mehānismus</t>
  </si>
  <si>
    <t>Stūra profils ar lāseni iestrādāšana izmantojot līmjavu SAKRET BAK (vai ekvivalents) sadalnes ailes stūru aukšdaļā, ieskaitot visus nepieciešamos materiālus un mehānismus</t>
  </si>
  <si>
    <t>Pielaiduma profilu ar sietu iestrādāšana izmantojot līmjavu SAKRET BAK (vai ekvivalents) sadalnes ailēm, ieskaitot visus nepieciešamos materiālus un mehānismus</t>
  </si>
  <si>
    <t xml:space="preserve">Dekoratīvā apmetuma Sakret SIP/L, lietutiņš, 2 mm (vai ekvivalents) ieklāšana uz gruntētas ar Sakret PG  (vai ekvivalents)fasādes, ieskaitot sadalnes ailes, ieskaitot visus nepieciešamos materiālus un mehānismus. </t>
  </si>
  <si>
    <t>Fasādes, ieskaitot sadalnes ailes gruntēšana ar atšķaidītu SAKRET FM grunts koncentrātu (1 daļa koncentrāta : 3 daļas ūdens) un krāsošana 2 reizes ar ūdens dispersijas silikona krāsa Sakret SKF, ieskaitot visus nepieciešamos materiālus un mehānismus.
Fasādes, logu un sadalnes ailēm krāsu tonis- ēkas fasādes pamattonis  (4980 gaiši pelēcīgs  pēc Tikurilla krāsu katalogu).
Pirms pasūtīšanas toņus saskaņot ar Pasūtītāju.</t>
  </si>
  <si>
    <t xml:space="preserve">Dispetčerpunkta darbnīcas piebūvju gala sienas no ielas puses remonts Vestienas iela 35, Rīga </t>
  </si>
  <si>
    <t>Esošas  jumta skarda elementa un palodzes nosegšana ar aizsargmateriāliem, būvgružu savākšana un utilizācija</t>
  </si>
  <si>
    <t>Fasādes, cokola, ieskaitot durvju un loga aiļu, mazgāšana no sēnītēm, sūnām, putnu izkārnījumiem un citiem netīrumiem, ieskaitot visus nepieciešamos materiālus un mehānismus.
Mazgāšanās laikā izmantot dabai saudzīgu mazgāšanas līdzekli. 
Būvuzņēmējam jāprecizē mazgājamo apjomu pirms būvdarbu veikšanas un saskaņot ar Pasūtītāju.</t>
  </si>
  <si>
    <t>Fasādes, cokola, ieskaitot  durvju un loga aiļu, attīrīšana no birstošiem un nestabiliem slāņiem, būvgružu savākšana un utilizācija</t>
  </si>
  <si>
    <t>Fasādes, cokola, ieskaitot  durvju un loga aiļu gruntēšana ar universālo grunti Sakret UG (vai ekvivalents), ieskaitot visus nepieciešamos materiālus un mehānismus</t>
  </si>
  <si>
    <t>Fasādes, cokola,  durvju un loga aiļu ieskaitot caurumu un dobuma aizpildīšana, fasādes plaknes izlīdzināšana pirms apmetuma 15% no kopējas platības, ieskaitot visus nepieciešamos materiālus un mehānismus</t>
  </si>
  <si>
    <t>Fasādes, cokola, ieskaitot  durvju un loga aiļu, armēšana ar līmjavu SAKRET BAK (vai ekvivalents) iestrādājot stiklašķiedras sietu 160g/m2 SSA 1363 -160, ieskaitot visus nepieciešamos materiālus un mehānismus</t>
  </si>
  <si>
    <t>Ārējo un iekšejo stūru (PVC+siets) iestrādāšana izmantojot līmjavu SAKRET BAK (vai ekvivalents) fasādes stūrā,  durvju un loga aiļu, ieskaitot visus nepieciešamos materiālus un mehānismus</t>
  </si>
  <si>
    <t>Stūra profils ar lāseni iestrādāšana izmantojot līmjavu SAKRET BAK (vai ekvivalents)  durvju un loga aiļu stūru aukšdaļā, ieskaitot visus nepieciešamos materiālus un mehānismus</t>
  </si>
  <si>
    <t xml:space="preserve">Dekoratīvā apmetuma Sakret SIP/L, lietutiņš, 2 mm (vai ekvivalents) ieklāšana uz gruntētas ar Sakret PG  (vai ekvivalents) fasādes, ieskaitot  durvju un loga aiļu, ieskaitot visus nepieciešamos materiālus un mehānismus. </t>
  </si>
  <si>
    <t>Fasādes, ieskaitot  durvju un loga aiļu gruntēšana ar atšķaidītu SAKRET FM grunts koncentrātu (1 daļa koncentrāta : 3 daļas ūdens) un krāsošana 2 reizes ar ūdens dispersijas silikona krāsa Sakret SKF, ieskaitot visus nepieciešamos materiālus un mehānismus.
Fasādes, ailēm krāsu tonis- ēkas fasādes pamattonis  (4980 gaiši pelēcīgs  pēc Tikurilla krāsu kataloga).
Pirms pasūtīšanas toņus saskaņot ar Pasūtītāju.</t>
  </si>
  <si>
    <t xml:space="preserve">Riepu darbnīcas piebūves sienu remonts Vestienas iela 35, Rīga </t>
  </si>
  <si>
    <t>kpl</t>
  </si>
  <si>
    <t>Fasādes apkārt ieejas mezgla jumtiņiem saudzīga mazgāšana no sēnītēm, sūnām, putnu izkārnījumiem un citiem netīrumiem.
Mazgāšanās laikā jāizmanto mazgāšanas iekārtu ar zemāko ūdens spiedienu lai nesabojāt fasādi, izmantot dabai saudzīgu mazgāšanas līdzekli. 
Būvuzņēmējam jāprecizē mazgājamo apjomu pirms būvdarbu veikšanas un saskaņot ar Pasūtītāju.</t>
  </si>
  <si>
    <t>Darba vietas sagatavošana remontdarbu veikšanai, t.i. teritoriju apkārt, t.sk. trotuāra, ieejas mezglus atdalīšana un izolēšana no remonta zonas, darba zonas, trotuāra, logu un durvju logu palodzes, kameru pie ieejas (pirms nosegšanas informēt Pasūtītāju un nosegt tikai tieši remonta laikā) remontu zonās nosegšana ar aizsargmateriāliem,  pēc remonta visu savākšana, teritorijas sakārtošana un atkritumu utilizācija</t>
  </si>
  <si>
    <t>Esošo lietus ūdens notekcauruļu savienojuma vietu apstrāde ar hermētiki, mitrām virsmām Soundal (vai ekvivalents)</t>
  </si>
  <si>
    <r>
      <t xml:space="preserve">Cokola un dekoratīva elementa virs cokola remonts </t>
    </r>
    <r>
      <rPr>
        <b/>
        <u/>
        <sz val="9"/>
        <rFont val="Times New Roman"/>
        <family val="1"/>
        <charset val="186"/>
      </rPr>
      <t>vecam korpusam</t>
    </r>
  </si>
  <si>
    <r>
      <t xml:space="preserve">Veca korpusa </t>
    </r>
    <r>
      <rPr>
        <u/>
        <sz val="9"/>
        <rFont val="Times New Roman"/>
        <family val="1"/>
        <charset val="186"/>
      </rPr>
      <t>fasādes dekoratīva elementa</t>
    </r>
    <r>
      <rPr>
        <sz val="9"/>
        <rFont val="Times New Roman"/>
        <family val="1"/>
        <charset val="186"/>
      </rPr>
      <t xml:space="preserve"> virs cokola attīrīšana un gruntēšana ar grunti SAKRET TGW (vai ekvivalentu), ieskaitot visus nepieciešamos materiālus un mehānismus </t>
    </r>
  </si>
  <si>
    <r>
      <t xml:space="preserve">Sagatavotas </t>
    </r>
    <r>
      <rPr>
        <u/>
        <sz val="9"/>
        <rFont val="Times New Roman"/>
        <family val="1"/>
        <charset val="186"/>
      </rPr>
      <t>cokola virsmas</t>
    </r>
    <r>
      <rPr>
        <sz val="9"/>
        <rFont val="Times New Roman"/>
        <family val="1"/>
        <charset val="186"/>
      </rPr>
      <t xml:space="preserve"> attīrīšana un gruntēšana ar grunti QG (vai ekvivalentu) , ieskaitot visus nepieciešamos materiālus un mehānismus</t>
    </r>
  </si>
  <si>
    <r>
      <t>Sagatavotas virsmas izlīdzināšana ar javu SAKRET SP-G (vai ekvivalentu)</t>
    </r>
    <r>
      <rPr>
        <i/>
        <u/>
        <sz val="9"/>
        <rFont val="Times New Roman"/>
        <family val="1"/>
        <charset val="186"/>
      </rPr>
      <t xml:space="preserve"> (ne vairāk kā 25% no kopējas apstrādājamās virsmas)</t>
    </r>
    <r>
      <rPr>
        <sz val="9"/>
        <rFont val="Times New Roman"/>
        <family val="1"/>
        <charset val="186"/>
      </rPr>
      <t xml:space="preserve">, ieskaitot visus nepieciešamos materiālus un mehānismus (izņemot dekoratīvu elementu virs cokola) </t>
    </r>
  </si>
  <si>
    <r>
      <t xml:space="preserve">Saķeres kārtas izveidošana </t>
    </r>
    <r>
      <rPr>
        <u/>
        <sz val="9"/>
        <rFont val="Times New Roman"/>
        <family val="1"/>
        <charset val="186"/>
      </rPr>
      <t>cokola virsmai</t>
    </r>
    <r>
      <rPr>
        <sz val="9"/>
        <rFont val="Times New Roman"/>
        <family val="1"/>
        <charset val="186"/>
      </rPr>
      <t xml:space="preserve"> ar javu Sakret SAS (vai ekvivalentu), slāņa biezumā līdz 5 mm, </t>
    </r>
    <r>
      <rPr>
        <u/>
        <sz val="9"/>
        <rFont val="Times New Roman"/>
        <family val="1"/>
        <charset val="186"/>
      </rPr>
      <t>ne vairāk kā 50% no apstrādājamās virsmas</t>
    </r>
    <r>
      <rPr>
        <sz val="9"/>
        <rFont val="Times New Roman"/>
        <family val="1"/>
        <charset val="186"/>
      </rPr>
      <t xml:space="preserve"> (izņemot vecā korpusa fasādes dekoratīva elementa virs cokola), ieskaitot visus nepieciešamos materiālus un mehānismus</t>
    </r>
  </si>
  <si>
    <r>
      <t xml:space="preserve">Sagatavotas </t>
    </r>
    <r>
      <rPr>
        <u/>
        <sz val="9"/>
        <rFont val="Times New Roman"/>
        <family val="1"/>
        <charset val="186"/>
      </rPr>
      <t>cokola virsmas</t>
    </r>
    <r>
      <rPr>
        <sz val="9"/>
        <rFont val="Times New Roman"/>
        <family val="1"/>
        <charset val="186"/>
      </rPr>
      <t xml:space="preserve"> pamatkārtas apmetuma izveidošana ar javu Sakret PGP, slāņa biezumā līdz 10mm (vai ekvivalentu) (izņemot vecā korpusa fasādes dekoratīva elementa virs cokola), ieskaitot visus nepieciešamos materiālus un mehānismus</t>
    </r>
  </si>
  <si>
    <r>
      <t>Esoša ieejas jumtiņa seguma  un lietus notekas un cauruļu demontāža un jauna ierīkošana (apt.  jumtu izmērs pie centrālās ieejas ≈</t>
    </r>
    <r>
      <rPr>
        <i/>
        <u/>
        <sz val="9"/>
        <rFont val="Times New Roman"/>
        <family val="1"/>
        <charset val="186"/>
      </rPr>
      <t>5.0x 3.0m - 1 gab;</t>
    </r>
    <r>
      <rPr>
        <sz val="9"/>
        <rFont val="Times New Roman"/>
        <family val="1"/>
        <charset val="186"/>
      </rPr>
      <t xml:space="preserve"> ), ieskaitot visus nepieciešamos materiālus un mehānismus 
▪  </t>
    </r>
    <r>
      <rPr>
        <u/>
        <sz val="9"/>
        <rFont val="Times New Roman"/>
        <family val="1"/>
        <charset val="186"/>
      </rPr>
      <t>Jumtiņu seguma līmeņošana  ar blīvgumiju 10mm Fluororubber Square Seal Strip Fluorine Rubber Seal Cord O-ring Gasket</t>
    </r>
    <r>
      <rPr>
        <sz val="9"/>
        <rFont val="Times New Roman"/>
        <family val="1"/>
        <charset val="186"/>
      </rPr>
      <t xml:space="preserve">  (vai ekvivalents); 
▪  </t>
    </r>
    <r>
      <rPr>
        <u/>
        <sz val="9"/>
        <rFont val="Times New Roman"/>
        <family val="1"/>
        <charset val="186"/>
      </rPr>
      <t>Jauna šūnu polikarbonāta seguma uzstādīšana, apt.biez.16mm</t>
    </r>
    <r>
      <rPr>
        <sz val="9"/>
        <rFont val="Times New Roman"/>
        <family val="1"/>
        <charset val="186"/>
      </rPr>
      <t xml:space="preserve">,  krāsa pelēka, gaismas caurlaidību ne vairāk 35%,  ar abpusēju UV aizsardzību (vai ekvivalents), kopā ar loksnes savienojuma elementiem, </t>
    </r>
    <r>
      <rPr>
        <i/>
        <sz val="9"/>
        <rFont val="Times New Roman"/>
        <family val="1"/>
        <charset val="186"/>
      </rPr>
      <t xml:space="preserve">ieskaitot visus nepieciešamos materiālus un mehānismus, t.i. alumīnija savienojuma virsprofilu ar blīvgumiju, blīvgumija zem lokšniem un savienojumiem, blīgumija starp dzegu un loksni,  nobeiguma profilu savienojums ar sienu un loksni, lokšņu u-profili, perforēta/ventilācijas lenti, alumīnija/ aizdares lenti, stiprinājumiem, termoizolācijas paplāksnēm, cinkotam skrūvēm, silikonu.
</t>
    </r>
    <r>
      <rPr>
        <sz val="9"/>
        <rFont val="Times New Roman"/>
        <family val="1"/>
        <charset val="186"/>
      </rPr>
      <t>▪</t>
    </r>
    <r>
      <rPr>
        <u/>
        <sz val="9"/>
        <rFont val="Times New Roman"/>
        <family val="1"/>
        <charset val="186"/>
      </rPr>
      <t>Jaunas lietus ūdens noteksistēmas ierīkošana</t>
    </r>
    <r>
      <rPr>
        <sz val="9"/>
        <rFont val="Times New Roman"/>
        <family val="1"/>
        <charset val="186"/>
      </rPr>
      <t xml:space="preserve">, izmērus un krāsu pielāgot  esošam tonim.
 </t>
    </r>
    <r>
      <rPr>
        <i/>
        <sz val="9"/>
        <rFont val="Times New Roman"/>
        <family val="1"/>
        <charset val="186"/>
      </rPr>
      <t xml:space="preserve">
</t>
    </r>
    <r>
      <rPr>
        <sz val="9"/>
        <rFont val="Times New Roman"/>
        <family val="1"/>
        <charset val="186"/>
      </rPr>
      <t>Materiālu izskati, apjomus izmērus saskaņot ar Pasūtītāju, pirms preces pasūtīšanas. Būvatkritumu savākšana un utilizācija.</t>
    </r>
  </si>
  <si>
    <r>
      <rPr>
        <u/>
        <sz val="9"/>
        <rFont val="Times New Roman"/>
        <family val="1"/>
        <charset val="186"/>
      </rPr>
      <t>Cokola virsmu</t>
    </r>
    <r>
      <rPr>
        <sz val="9"/>
        <rFont val="Times New Roman"/>
        <family val="1"/>
        <charset val="186"/>
      </rPr>
      <t xml:space="preserve"> gruntēšana ar SAKRET FMG un  krāsošana ar Sakret KFF (vai  ekvivalents) 3xkārtas), ieskaitot visus nepieciešamos materiālus un mehānismus.  
Krāsu toņu pielāgot  esošam  sienas tonim, </t>
    </r>
    <r>
      <rPr>
        <u/>
        <sz val="9"/>
        <rFont val="Times New Roman"/>
        <family val="1"/>
        <charset val="186"/>
      </rPr>
      <t>esošais tonis - pelēcīgi zils 4901 pēc Tikurillas krāsu kataloga,</t>
    </r>
    <r>
      <rPr>
        <sz val="9"/>
        <rFont val="Times New Roman"/>
        <family val="1"/>
        <charset val="186"/>
      </rPr>
      <t xml:space="preserve"> pirms toņa pasūtīšanas jāuznes sienas paraugus un saskaņot ar Pasūtītāju. </t>
    </r>
  </si>
  <si>
    <r>
      <rPr>
        <u/>
        <sz val="9"/>
        <rFont val="Times New Roman"/>
        <family val="1"/>
        <charset val="186"/>
      </rPr>
      <t>Cokola virsmu</t>
    </r>
    <r>
      <rPr>
        <sz val="9"/>
        <rFont val="Times New Roman"/>
        <family val="1"/>
        <charset val="186"/>
      </rPr>
      <t xml:space="preserve"> gruntēšana  Sakret UG un nobeiguma apdares špakteles  ieklāšana Sakret SFP fine slāņa biezumā līdz 3mm (vai ekvivalents), jānogludina, slīpēšana), ieskaitot visus nepieciešamos materiālus un mehānismus </t>
    </r>
  </si>
  <si>
    <r>
      <t xml:space="preserve">Vecā korpusa </t>
    </r>
    <r>
      <rPr>
        <u/>
        <sz val="9"/>
        <rFont val="Times New Roman"/>
        <family val="1"/>
        <charset val="186"/>
      </rPr>
      <t xml:space="preserve">fasādes dekoratīva elementa </t>
    </r>
    <r>
      <rPr>
        <sz val="9"/>
        <rFont val="Times New Roman"/>
        <family val="1"/>
        <charset val="186"/>
      </rPr>
      <t xml:space="preserve"> gruntēšana ar SAKRET SC (vai ekvivalents)  un  krāsošana ar Sakret SKF 2xkārtas (vai ekvivalents)  vecām korpusam), ieskaitot visus nepieciešamos materiālus un mehānismus. 
Krāsu toņu pielāgot  esošam  sienas tonim, </t>
    </r>
    <r>
      <rPr>
        <u/>
        <sz val="9"/>
        <rFont val="Times New Roman"/>
        <family val="1"/>
        <charset val="186"/>
      </rPr>
      <t>esošais tonis - balts</t>
    </r>
    <r>
      <rPr>
        <sz val="9"/>
        <rFont val="Times New Roman"/>
        <family val="1"/>
        <charset val="186"/>
      </rPr>
      <t>.</t>
    </r>
  </si>
  <si>
    <r>
      <t xml:space="preserve">Vecā korpusa </t>
    </r>
    <r>
      <rPr>
        <u/>
        <sz val="9"/>
        <rFont val="Times New Roman"/>
        <family val="1"/>
        <charset val="186"/>
      </rPr>
      <t>fasādes dekoratīva elementa</t>
    </r>
    <r>
      <rPr>
        <sz val="9"/>
        <rFont val="Times New Roman"/>
        <family val="1"/>
        <charset val="186"/>
      </rPr>
      <t xml:space="preserve">  gruntēšana un špaktelēšana ar smalko špakteli Sakret CC biezumā līdz 3mm (vai ekvivalents), nogludināšana un slīpēšana), ieskaitot visus nepieciešamos materiālus un mehānismus</t>
    </r>
  </si>
  <si>
    <r>
      <t xml:space="preserve">Veca korpusa </t>
    </r>
    <r>
      <rPr>
        <u/>
        <sz val="9"/>
        <rFont val="Times New Roman"/>
        <family val="1"/>
        <charset val="186"/>
      </rPr>
      <t>fasādes dekoratīva elementa</t>
    </r>
    <r>
      <rPr>
        <sz val="9"/>
        <rFont val="Times New Roman"/>
        <family val="1"/>
        <charset val="186"/>
      </rPr>
      <t xml:space="preserve"> virsmas un iedobumu aizpildīšana (ne vairāk kā 25% no apstrādājamās virsmas), veidošana ar minerāla špakteli Sakret LCC vieglo pildvielu 1mm (vai ekvivalents), nogludināšana, ieskaitot visus nepieciešamos materiālus un mehānismus</t>
    </r>
  </si>
  <si>
    <r>
      <t>Lielu plaisu</t>
    </r>
    <r>
      <rPr>
        <i/>
        <u/>
        <sz val="9"/>
        <rFont val="Times New Roman"/>
        <family val="1"/>
        <charset val="186"/>
      </rPr>
      <t xml:space="preserve"> (10% no kopējas apstrādājamās virsmas)</t>
    </r>
    <r>
      <rPr>
        <sz val="9"/>
        <rFont val="Times New Roman"/>
        <family val="1"/>
        <charset val="186"/>
      </rPr>
      <t xml:space="preserve"> uz</t>
    </r>
    <r>
      <rPr>
        <u/>
        <sz val="9"/>
        <rFont val="Times New Roman"/>
        <family val="1"/>
        <charset val="186"/>
      </rPr>
      <t xml:space="preserve"> fasādes dekoratīva elementa un cokola remonts, ), ieskaitot visus nepieciešamos materiālus un mehānismus, t.i.</t>
    </r>
    <r>
      <rPr>
        <sz val="9"/>
        <rFont val="Times New Roman"/>
        <family val="1"/>
        <charset val="186"/>
      </rPr>
      <t xml:space="preserve"> paplašināšana, tīrīšana, gruntēšana ar Dupa-grund (vai ekvivalentu); 
Plaisu aizpildīšana Cap-elast Riss-Spachtel (vai ekvivalentu) vienā līmenī ar virsmu, no aizpildītās šuves uz katriem sāniem minimums 30 cm bagātīgi uzklāt Cap-elast Phase 1  (vai ekvivalentu) un tajā līdzeni ieguldīt min 20 cm platu sietu, armēšana ar strēmelēm Kobau- Elastik-Gewebe 10/10 (vai ekvivalentu). 
Pēc nožūšanas uz visas virsmas uzklāt starpklājumu ar Cap-elast Phase 1 (vai ekvivalentu), visu virsmu ar neatšķaidītu Cap-elast Phase 2 (vai ekvivalentu)</t>
    </r>
  </si>
  <si>
    <r>
      <t xml:space="preserve">Vāji pieguļošas  krāsojuma kārtas un apmetuma kopā ar armēšanas sietu  noņemšana no </t>
    </r>
    <r>
      <rPr>
        <u/>
        <sz val="9"/>
        <rFont val="Times New Roman"/>
        <family val="1"/>
        <charset val="186"/>
      </rPr>
      <t>cokola</t>
    </r>
    <r>
      <rPr>
        <sz val="9"/>
        <rFont val="Times New Roman"/>
        <family val="1"/>
        <charset val="186"/>
      </rPr>
      <t>, mehāniska tīrīšana, cokola sienas  ≈5cm aiz izņemtiem bruģakmeniem), ieskaitot visus nepieciešamos materiālus un mehānismus. Būvatkritumu savākšana un utilizācija.</t>
    </r>
  </si>
  <si>
    <r>
      <t xml:space="preserve">Fasādes ≈10 cm augstumā </t>
    </r>
    <r>
      <rPr>
        <u/>
        <sz val="9"/>
        <rFont val="Times New Roman"/>
        <family val="1"/>
        <charset val="186"/>
      </rPr>
      <t>virs fasādes dekoratīva elementa</t>
    </r>
    <r>
      <rPr>
        <sz val="9"/>
        <rFont val="Times New Roman"/>
        <family val="1"/>
        <charset val="186"/>
      </rPr>
      <t xml:space="preserve"> un </t>
    </r>
    <r>
      <rPr>
        <u/>
        <sz val="9"/>
        <rFont val="Times New Roman"/>
        <family val="1"/>
        <charset val="186"/>
      </rPr>
      <t>loga ailes</t>
    </r>
    <r>
      <rPr>
        <sz val="9"/>
        <rFont val="Times New Roman"/>
        <family val="1"/>
        <charset val="186"/>
      </rPr>
      <t xml:space="preserve"> pie palodzēm saudzīga mazgāšana), ieskaitot visus nepieciešamos materiālus un mehānismus. Būvatkritumu savākšana un utilizācija.</t>
    </r>
  </si>
  <si>
    <r>
      <t xml:space="preserve">Vāji pieguļošas apmetuma kopā ar armēšanas sietu no </t>
    </r>
    <r>
      <rPr>
        <u/>
        <sz val="9"/>
        <rFont val="Times New Roman"/>
        <family val="1"/>
        <charset val="186"/>
      </rPr>
      <t>fasādes dekoratīva elementa</t>
    </r>
    <r>
      <rPr>
        <sz val="9"/>
        <rFont val="Times New Roman"/>
        <family val="1"/>
        <charset val="186"/>
      </rPr>
      <t xml:space="preserve"> noņemšana, dekoratīva elementa saudzīga mazgāšana, speciāla apstrāde no aļģēm un mikroorganismiem), ieskaitot visus nepieciešamos materiālus un mehānismus. Būvatkritumu savākšana un utilizācija.</t>
    </r>
  </si>
  <si>
    <t>Noņemta trotuāra bruģakmens atpakaļ montāža pie cokola, šuvju aizpildīšana ar smiltīm, blietēšana), ieskaitot visus nepieciešamos materiālus un mehānismus</t>
  </si>
  <si>
    <r>
      <t xml:space="preserve">Trotuāra bruģakmens noņemšana pie </t>
    </r>
    <r>
      <rPr>
        <u/>
        <sz val="9"/>
        <rFont val="Times New Roman"/>
        <family val="1"/>
        <charset val="186"/>
      </rPr>
      <t>cokola</t>
    </r>
    <r>
      <rPr>
        <sz val="9"/>
        <rFont val="Times New Roman"/>
        <family val="1"/>
        <charset val="186"/>
      </rPr>
      <t xml:space="preserve"> apt. ≈20cm platumā, cokola daļas sienas atrakšana ≈10cm dziļumā, nezāles pie cokola sienas iznicināšana, sienas virsmas attīrīšana), ieskaitot visus nepieciešamos materiālus un mehānismus</t>
    </r>
  </si>
  <si>
    <t xml:space="preserve">Fasāžu apgaismojuma gaismekļa nomaiņa pie ēdnīcas, 
17W(2520Lm) LED sienas gaismeklis, V-TAC, IP65, balts, silti balta gaisma 3000K (vai ekvivalents), ieskaitot visus nepieciešamos materiālus, t.sk.kabeli un mehānismus.
Lampas izskati, saskaņot ar Pasūtītāju, pirms preces pasūtīšanas. Būvatkritumu savākšana un utilizācija. </t>
  </si>
  <si>
    <t>8.  Izpilddokumentācijas sagatavošana 1 eksempārā, t.i.izpildīto darbu mērījumi, diagrammas, akti, segto darbu akti, deklarācijas, materiālu sertifikāti, detalizētas izpildshēmas ar augstuma atzīmēm un piesaistēm, tehniskā dokumentācija.</t>
  </si>
  <si>
    <t>Būvdarbu veicējam jāparedz un jāiekļauj cenās visi ar darba izpildi saistītie izdevumi, to skaitā: uzmērīšana un nospraušana; visi, ar minēto darbu sarakstu saistīti sagatavošanas darbi, nobeiguma, teritorijas sakārtošanas darbi un darbi, kas tāmē nav minēti, kā atsevišķi darbi, bet ir nepieciešami, lai darbu kvalitāte atbilstu līguma, LVS, LR likumu un normatīvu prasībām; mobilizācija un demobilizācija; palīgteritoriju iegūšana un uzturēšana; saskaņojumu un atļauju iegūšana; sanitāro un drošības normu ievērošana; satiksmes organizēšana; nepieciešamās dokumentācijas un atļauju noformēšana; darba izpildes u.c. nepieciešamo projektu izstrāde (mērījumi, aprēķini, rasējumi, apraksti, plāni, grafiki u.tml.); kvalitātes nodrošināšana un kontrole (paraugu ņemšana, testēšana, uzmērījumi, dokumentēšana, kvalitātes procedūras, preventīvās darbības u.tml.); būvmateriālu un būvizstrādājumu sagatavošana, uzglabāšana, piegādēm un iestrādei;  iekārtas un ar tām saistītajiem izdevumiem; pagaidu (papildu darbiem, lai izpildītu pamatdarbu) darbi; darbaspēks; vispārējās saistības, atbildības un risku nodrošinājums; organizācija un administrēšana; tiesību aktos noteikto nodokļu un nodevu nomaksa, izņemot pievienotās vērtības nodokli; izpilddokumentācijas sagatavošana 1 eksempārā, t.i.izpildīto darbu mērījumi, diagrammas, akti, segto darbu akti, deklarācijas, materiālu sertifikāti, detalizētas izpildshēmas ar augstuma atzīmēm un piesaistēm, tehniskā dokumentācija); jebkuru citu būvprojektā, Tehniskajās specifikācijās minēto darbu pozīciju, kas nav atsevišķi norādītas citviet, izmaksas.</t>
  </si>
  <si>
    <t>Cokola, dekoratīvus elementus virs cokola, dzegas remonts  no ielas puses vecām korpusam Vestienas iela 35</t>
  </si>
  <si>
    <r>
      <t xml:space="preserve">Būves nosaukums: </t>
    </r>
    <r>
      <rPr>
        <b/>
        <sz val="10"/>
        <rFont val="Times New Roman"/>
        <family val="1"/>
        <charset val="186"/>
      </rPr>
      <t>Dispečerpunkts, riepu serviss un administrācijas ēkas vecais korpuss  Vestienas iela 35, Rīga, LV-1035</t>
    </r>
  </si>
  <si>
    <t xml:space="preserve">6.pielikums </t>
  </si>
  <si>
    <t>Latvijas būvnormatīvam LBN 501-17</t>
  </si>
  <si>
    <t>"Būvizmaksu noteikšana kārtība"</t>
  </si>
  <si>
    <t>MK noteikumi Nr.239, 2017.gada 3.maija</t>
  </si>
  <si>
    <t>Kopsavilkuma aprēķins</t>
  </si>
  <si>
    <t>Par kopējo summu, (euro)</t>
  </si>
  <si>
    <t>Kopējā darbietilpība, (c/h)</t>
  </si>
  <si>
    <t>Nr.p.k.</t>
  </si>
  <si>
    <t>Kods, tāmes Nr.</t>
  </si>
  <si>
    <t>Būvdarbu veids vai konstruktīvā elementa nosaukums</t>
  </si>
  <si>
    <t xml:space="preserve">Tāmes izmaksas </t>
  </si>
  <si>
    <t>tai skaitā</t>
  </si>
  <si>
    <t>Darbietilpība (c/h)</t>
  </si>
  <si>
    <t xml:space="preserve">darba alga </t>
  </si>
  <si>
    <t>būvizstrādājumi</t>
  </si>
  <si>
    <t xml:space="preserve">mehānismi </t>
  </si>
  <si>
    <t>Tiešās izmaksas kopā:</t>
  </si>
  <si>
    <t xml:space="preserve">Virsizdevumi </t>
  </si>
  <si>
    <t>t.sk. darba aizsardzība:</t>
  </si>
  <si>
    <t>Peļņa</t>
  </si>
  <si>
    <t>Pavisam kopā</t>
  </si>
  <si>
    <t>(paraksts un tā atšifrējums, datums)</t>
  </si>
  <si>
    <t>Būves nosaukums: Dispečerpunkts, Vestienas iela 35, Rīga, LV-1035</t>
  </si>
  <si>
    <r>
      <rPr>
        <sz val="10"/>
        <rFont val="Times New Roman"/>
        <family val="1"/>
        <charset val="186"/>
      </rPr>
      <t xml:space="preserve">Objekta  nosaukums: </t>
    </r>
    <r>
      <rPr>
        <b/>
        <sz val="10"/>
        <rFont val="Times New Roman"/>
        <family val="1"/>
        <charset val="186"/>
      </rPr>
      <t>Dispečerpunkta, riepu darbnīcas un administrācijas ēkas vecā korpusa sienu un cokola remonts, Vestienas iela 35, Rīga</t>
    </r>
  </si>
  <si>
    <t xml:space="preserve">Tāmes izmaksas: </t>
  </si>
  <si>
    <t xml:space="preserve">Sastādīja: _____________________________ </t>
  </si>
  <si>
    <t xml:space="preserve">Pārbaudīja:  ____________________________ </t>
  </si>
  <si>
    <t>Sertifikāta Nr.</t>
  </si>
  <si>
    <t>Būves nosaukums: Riepu darbnīca, Vestienas iela 35, Rīga, LV-1035</t>
  </si>
  <si>
    <t>Objekta nosaukums: Riepu darbnīcas sienu remonts, Vestienas iela 35, Rīga, LV-1035</t>
  </si>
  <si>
    <t>2.komponente - Lokālā tāme nr.1</t>
  </si>
  <si>
    <t>2.komponente - Lokālā tāme nr.2</t>
  </si>
  <si>
    <t>2.komponente - Lokālā tāme nr.3</t>
  </si>
  <si>
    <t>2.komponente - Lokālā tāme nr.4</t>
  </si>
  <si>
    <r>
      <rPr>
        <sz val="10"/>
        <rFont val="Times New Roman"/>
        <family val="1"/>
        <charset val="186"/>
      </rPr>
      <t xml:space="preserve">Objekta  nosaukums: </t>
    </r>
    <r>
      <rPr>
        <b/>
        <sz val="10"/>
        <rFont val="Times New Roman"/>
        <family val="1"/>
        <charset val="186"/>
      </rPr>
      <t>Administrācijas ēkas vecā korpusa sienu un cokola remonts Vestienas iela 35, Rīga, LV-1035</t>
    </r>
  </si>
  <si>
    <r>
      <t xml:space="preserve">Būves nosaukums: </t>
    </r>
    <r>
      <rPr>
        <b/>
        <sz val="10"/>
        <rFont val="Times New Roman"/>
        <family val="1"/>
        <charset val="186"/>
      </rPr>
      <t>Administrācijas ēkas vecais korpuss  Vestienas iela 35, Rīga, LV-1035</t>
    </r>
  </si>
  <si>
    <t>3.komponente - Lokālā tāme nr.1</t>
  </si>
  <si>
    <t>1. komponente "Dispečerpunkta sienu remonts, Vestienas iela 35, Rīga, LV-1035"</t>
  </si>
  <si>
    <t>2. komponente "Riepu darbnīcas sienu remonts, Vestienas iela 35, Rīga, LV-1035"</t>
  </si>
  <si>
    <t>3. komponente "Administrācijas ēkas vecā korpusa sienu un cokola remonts Vestienas iela 35, Rīga, LV-1035"</t>
  </si>
  <si>
    <t>Objekta nosaukums: Dispečerpunkta sienu remonts, Vestienas iela 35, Rīga, LV-1035</t>
  </si>
  <si>
    <r>
      <t xml:space="preserve">Sanācijas armēšana, armējošās kārtas 4-6mm un armēšanas sieta iestrāde,  SSA-1363-160, Valmieras stikla šķiedra, 160 g/m2 (vai ekvivalents) un apmetuma izveidošana </t>
    </r>
    <r>
      <rPr>
        <u/>
        <sz val="9"/>
        <rFont val="Times New Roman"/>
        <family val="1"/>
        <charset val="186"/>
      </rPr>
      <t xml:space="preserve">cokola virsmai </t>
    </r>
    <r>
      <rPr>
        <sz val="9"/>
        <rFont val="Times New Roman"/>
        <family val="1"/>
        <charset val="186"/>
      </rPr>
      <t>ar līmjavu Sakret SPG, slāņa biezumā līdz 10mm (vai ekvivalentu) uz sagatavotas cokola virsmas), ieskaitot visus nepieciešamos materiālus un mehānismus</t>
    </r>
  </si>
  <si>
    <t>Jumta dzegas (fasādei no ielas puses no  ieejas mezgla līdz ēdnīcai) mazgāšana no sēnītēm, sūnām, putnu izkārnījumiem un citiem netīrumiem, ieskaitot visus nepieciešamos materiālus un mehānismus.
Mazgāšanās laikā izmantot dabai saudzīgu mazgāšanas līdzekli. 
Būvuzņēmējam jāprecizē mazgājamo apjomu pirms būvdarbu veikšanas un saskaņot ar Pasūtītāju.</t>
  </si>
  <si>
    <t>Jumta dzegas  (fasādei no ielas puses no  ieejas mezgla līdz ēdnīcai) attīrīšana no birstošiem un nestabiliem slāņiem, būvgružu savākšana un utilizācija), ieskaitot visus nepieciešamos materiālus un mehānismus</t>
  </si>
  <si>
    <t>Jumta dzegas  (fasādei no ielas puses no  ieejas mezgla līdz ēdnīcai)  dekoratīva elementa virsmas remonts, gruntēšana ar grunti SAKRET TGW (vai ekvivalentu), bojātu iedobumu aizpildīšana, veidošana ar minerāla špakteli Sakret LCC vieglo pildvielu 1mm (vai ekvivalents), nogludināšana, ieskaitot visus nepieciešamos materiālus, t.sk.stūra profilus ar sietu, un mehānismus</t>
  </si>
  <si>
    <t xml:space="preserve">Jumta dzegas  (fasādei no ielas puses no  ieejas mezgla līdz ēdnīcai)  dekoratīva elementa  gruntēšana ar SAKRET SC (vai ekvivalents)  un  krāsošana ar Sakret SKF 2xkārtas (vai ekvivalents)  vecām korpusam), ieskaitot visus nepieciešamos materiālus un mehānismus. 
Krāsu toņu pielāgot  esošam  sienas tonim, (4980 gaiši pelēcīgs  pēc Tikurilla krāsu kataloga).
Pirms pasūtīšanas toņus saskaņot ar Pasūtītāju. </t>
  </si>
  <si>
    <t>Nojumes metalkonstrukciju un atbalsta staba remonts, ja nepieciešams daļēja nomaiņa, ieskaitot visus nepieciešamos materiālus un mehānismus t.i.
▪ Attīrīšana no rūsas, vecas krāsas un netīrumiem līdz pakāpei Sa 2½ (standarts ISO 8501-1);
▪ Metālkonstrukciju gruntēšana ar alkīda gruntskrāsu ar pretkorozijas pigmentu "TEKNOLAC PRIMER 0168" (vai ekvivalents) un krāsošana 2 x reizes ar alkīda virskrāsu "TEKNOLAC 0191" (vai ekvivalents),  krāsojuma biezums  slapjā veidā 150 mkm, sausā veidā 60 mkm, pelēka krāsā, krāsu toņu pielāgot esošam tonim</t>
  </si>
  <si>
    <r>
      <t>Ēdnīcas ieejas jumtiņu virs durvīm demontāža un jauna uzstādīšana, t.i. jumtiņš durvīm ≈</t>
    </r>
    <r>
      <rPr>
        <i/>
        <sz val="9"/>
        <rFont val="Times New Roman"/>
        <family val="1"/>
        <charset val="186"/>
      </rPr>
      <t>120×210 cm</t>
    </r>
    <r>
      <rPr>
        <sz val="9"/>
        <rFont val="Times New Roman"/>
        <family val="1"/>
        <charset val="186"/>
      </rPr>
      <t>, ieskaitot visus nepieciešamos materiālus un mehānismus
▪J</t>
    </r>
    <r>
      <rPr>
        <u/>
        <sz val="9"/>
        <rFont val="Times New Roman"/>
        <family val="1"/>
        <charset val="186"/>
      </rPr>
      <t>umtiņu un segumu līmeņošana  ar blīvgumiju 10mm Fluororubber Square Seal Strip Fluorine Rubber Seal Cord O-ring Gasket</t>
    </r>
    <r>
      <rPr>
        <sz val="9"/>
        <rFont val="Times New Roman"/>
        <family val="1"/>
        <charset val="186"/>
      </rPr>
      <t xml:space="preserve">  (vai ekvivalents) (savienojums pie sienas), 
▪J</t>
    </r>
    <r>
      <rPr>
        <u/>
        <sz val="9"/>
        <rFont val="Times New Roman"/>
        <family val="1"/>
        <charset val="186"/>
      </rPr>
      <t>umta segums šūnu polikarbonātu, apt.biez.16mm</t>
    </r>
    <r>
      <rPr>
        <sz val="9"/>
        <rFont val="Times New Roman"/>
        <family val="1"/>
        <charset val="186"/>
      </rPr>
      <t xml:space="preserve">, tonēts – pelēks, gaismas caurlaidību ne vairāk 35%,  ar abpusēju UV aizsardzību (vai ekvivalents), </t>
    </r>
    <r>
      <rPr>
        <u/>
        <sz val="9"/>
        <rFont val="Times New Roman"/>
        <family val="1"/>
        <charset val="186"/>
      </rPr>
      <t>kopā ar metāla rāmi tonēto pelēkā krāsā, ar iestrādāto lietus ūdens tekni</t>
    </r>
    <r>
      <rPr>
        <sz val="9"/>
        <rFont val="Times New Roman"/>
        <family val="1"/>
        <charset val="186"/>
      </rPr>
      <t>,</t>
    </r>
    <r>
      <rPr>
        <i/>
        <sz val="9"/>
        <rFont val="Times New Roman"/>
        <family val="1"/>
        <charset val="186"/>
      </rPr>
      <t xml:space="preserve"> 
ieskaitot visus nepieciešamos materiālus un mehānismus., t.i. alumīnija savienojuma virsprofilu ar blīvgumiju, blīvgumija zem lokšniem un savienojumiem, blīgumija starp dzegu un loksni,  nobeiguma profilu savienojums ar sienu un loksni, lokšņu u-profili, perforēta/ventilācijas lenti, alumīnija/ aizdares lenti, stiprinājumiem, termoizolācijas paplāksnēm, cinkotam skrūvēm, silikonu.</t>
    </r>
    <r>
      <rPr>
        <sz val="9"/>
        <rFont val="Times New Roman"/>
        <family val="1"/>
        <charset val="186"/>
      </rPr>
      <t xml:space="preserve">
Materiālu izskati,  saskaņot ar Pasūtītāju, pirms preces pasūtīšanas. Būvatkritumu savākšana un utilizācija.</t>
    </r>
  </si>
  <si>
    <r>
      <t xml:space="preserve">Esošo mazo ieejas jumtiņu segumu demontāža un jaunu uzstādīšana (apt.  mazie jumtiņi virs durvīm ≈1.0*2.5m - 2 gab), ieskaitot visus nepieciešamos materiālus un mehānismus
▪  Jumtiņu un segumu līmeņošana  ar blīvgumiju 10mm Fluororubber Square Seal Strip Fluorine Rubber Seal Cord O-ring Gasket  (vai ekvivalents), (savienojums pie sienas) 
▪  Jaunu šūnu polikarbonāta segumu  uzstādīšana, apt.biez.16mm, krāsa pelēka, gaismas caurlaidību ne vairāk 35%,  ar abpusēju UV aizsardzību (vai ar ekvivalents), </t>
    </r>
    <r>
      <rPr>
        <u/>
        <sz val="9"/>
        <rFont val="Times New Roman"/>
        <family val="1"/>
        <charset val="186"/>
      </rPr>
      <t>kopā ar metāla rāmi tonēto pelēkā krāsā, ar iestrādāto lietus ūdens tekni,</t>
    </r>
    <r>
      <rPr>
        <sz val="9"/>
        <rFont val="Times New Roman"/>
        <family val="1"/>
        <charset val="186"/>
      </rPr>
      <t xml:space="preserve">  
</t>
    </r>
    <r>
      <rPr>
        <i/>
        <sz val="9"/>
        <rFont val="Times New Roman"/>
        <family val="1"/>
        <charset val="186"/>
      </rPr>
      <t xml:space="preserve">ieskaitot visus nepieciešamos materiālus un mehānismus., t.i. alumīnija savienojuma virsprofilu ar blīvgumiju, blīvgumija zem lokšniem un savienojumiem, blīgumija starp dzegu un loksni,  nobeiguma profilu savienojums ar sienu un loksni, lokšņu u-profili, perforēta/ventilācijas lenti, alumīnija/ aizdares lenti, stiprinājumiem, termoizolācijas paplāksnēm, cinkotam skrūvēm, silikonu.
</t>
    </r>
    <r>
      <rPr>
        <sz val="9"/>
        <rFont val="Times New Roman"/>
        <family val="1"/>
        <charset val="186"/>
      </rPr>
      <t>Materiālu izskati, apjomus izmērus saskaņot ar Pasūtītāju, pirms preces pasūtīšanas. Būvatkritumu savākšana un utilizācija.</t>
    </r>
  </si>
  <si>
    <t>Būvdarbu izpilde nav paredzēta kārtās.
Prognozējamais būvdarbu veikšanai nepieciešamais laiks ir 9 (deviņas) nedēļas, ieskaitot izpilddokumentācijas noformēšanu un iesniegšanu.</t>
  </si>
  <si>
    <r>
      <t xml:space="preserve">Būvdarbi sadalīti 3 (trīs) komponentēs. Pasūtītājs var izvēlēties slēgt līgumu tikai par tām komponentēm, kas atbilst viņa budžetam un vajadzībām, pat ja piedāvājums tika prasīts par visu apjomu.
1.komponente - "Dispečerpunkta sienu remonts, Vestienas iela 35, Rīga, LV-1035".
2.komponente - "Riepu darbnīcas sienu remonts, Vestienas iela 35, Rīga, LV-1035".
3.komponente - "Administrācijas ēkas vecā korpusa sienu un cokola remonts Vestienas iela 35, Rīga, LV-1035"
</t>
    </r>
    <r>
      <rPr>
        <b/>
        <i/>
        <sz val="11"/>
        <rFont val="Times New Roman"/>
        <family val="1"/>
        <charset val="186"/>
      </rPr>
      <t>Būvuzņēmējs var iesniegt piedāvājumu par jebkuru no komponentēm vai par visām. Pasūtītājs ir tiesīgs izvēlēties sev piemērotāko piedāvājumu līguma slēgšanai.</t>
    </r>
  </si>
  <si>
    <r>
      <t xml:space="preserve">Būvdarbu veicējam jāparedz un jānodrošina, ka būvdarbu laikā </t>
    </r>
    <r>
      <rPr>
        <u/>
        <sz val="11"/>
        <rFont val="Times New Roman"/>
        <family val="1"/>
        <charset val="186"/>
      </rPr>
      <t>netiks slēgta parka darbība,</t>
    </r>
    <r>
      <rPr>
        <sz val="11"/>
        <rFont val="Times New Roman"/>
        <family val="1"/>
        <charset val="186"/>
      </rPr>
      <t xml:space="preserve"> līdz ar to, </t>
    </r>
    <r>
      <rPr>
        <u/>
        <sz val="11"/>
        <rFont val="Times New Roman"/>
        <family val="1"/>
        <charset val="186"/>
      </rPr>
      <t>jānodrošina nepārtraukta parka darbība un ekspluatācija bez pārtraukumiem, kas ilgst visu objekta būvdarbu laiku un kamēr būvobjekts netiks nodots ekspluatācijā.</t>
    </r>
    <r>
      <rPr>
        <sz val="11"/>
        <rFont val="Times New Roman"/>
        <family val="1"/>
        <charset val="186"/>
      </rPr>
      <t xml:space="preserve"> Būvdarbu veicējam jānodrošina parka personāla </t>
    </r>
    <r>
      <rPr>
        <u/>
        <sz val="11"/>
        <rFont val="Times New Roman"/>
        <family val="1"/>
        <charset val="186"/>
      </rPr>
      <t>droša</t>
    </r>
    <r>
      <rPr>
        <sz val="11"/>
        <rFont val="Times New Roman"/>
        <family val="1"/>
        <charset val="186"/>
      </rPr>
      <t xml:space="preserve"> pārvietošana uz biroja/darbnīcu un atpakaļ , t.sk.  norobežojoša žoga ierīkošana, droša koridora ierīkošana,paziņojumi par gājēju pārvietošanās izmaiņām utt.
</t>
    </r>
  </si>
  <si>
    <r>
      <t xml:space="preserve">Ja kādiem tāmē norādītiem darbiem nav paredzēti sagatavošanas darbi, būvlaukuma iekārtošana, pagaidu būvju uzstādīšana/izbūve, būvzonas nosegšana/izbūve vai grīdas nosegšana, satiksmes organizēšana (Būvtāfele, Zīme "Bīstama zona", Ceļazīme būvdarba laikā, pārvietojami strādnieku vagoniņš, būvžogs / norobežojums ar vārtiem, prožektori, atkritumu konteiners, BIO tualete, atļauju saņemšana un noslēgšana u.tml.), izpilddokumentācijas sagatavošana, tad visas papildu izmaksas ir iekļaujamas </t>
    </r>
    <r>
      <rPr>
        <u/>
        <sz val="11"/>
        <rFont val="Times New Roman"/>
        <family val="1"/>
        <charset val="186"/>
      </rPr>
      <t>virsizdevumos</t>
    </r>
    <r>
      <rPr>
        <sz val="11"/>
        <rFont val="Times New Roman"/>
        <family val="1"/>
        <charset val="186"/>
      </rPr>
      <t>. Izpilddokumentācija - montāžas un segto darbu akti, būvizstrādājumu deklarācijas, būvizstrādājumu tehniskā informācija/dokumentācija, būvizstrādājumu apstiprināšanas formas, sistēmu pārbaudes un pieņemšanas akti, būvdarbu  izpildshēmas (dwg un pdf formātā), apstiprināti atzinumi saskaņā ar MK noteikumu Nr.238 6. un 7.pielikumu, iekārtu ekspluatācijas dokumentācija, izmaksas par apmācību objekta iekārtu lietošanā, būvizstrādājumu un iekārtu testēšanu, iestatījumu uzstādīšana, salāgošana u.c. dokumentācija atbilstoši normatīvo aktu prasībām.</t>
    </r>
  </si>
  <si>
    <t>Virsizdevumos iekļaujamas arī visas izmaksas, kas attiecas uz dokumentācijas sagatavošanu, iesniegšanu un atļauju/saskaņojumu/atzinumu saņemšanu darbu procesa uzsākšanai, nodrošināšanai un nodošanai ekspluatācijā, t.sk.:
- rakšanas atļauju saņemšana;
- sistēmu palaišanas un regulēšanas darbi, testēšana, lietošanas instrukcijas, Pasūtītāja darbinieku apmacība;
- citi dokumenti un darbības, ka nepieciešamas sekmīgai procesu un būvdarbu noslēgšanai.</t>
  </si>
  <si>
    <t>Tāmē uzrādītos materiālus iespējams aizvietot ar ekvivalentiem (līdzvērtīgiem), Latvijā sertificētiem attiecīgās nozares materiāliem, tos norādot tāmes sadaļā "Ekvivalents".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</si>
</sst>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426]General"/>
    <numFmt numFmtId="165" formatCode="#,##0.00_ ;[Red]\-#,##0.00\ "/>
  </numFmts>
  <fonts count="42">
    <font>
      <sz val="11"/>
      <color theme="1"/>
      <name val="Calibri"/>
      <family val="2"/>
      <scheme val="minor"/>
    </font>
    <font>
      <sz val="11"/>
      <color theme="1"/>
      <name val="Calibri"/>
      <family val="2"/>
      <scheme val="minor"/>
    </font>
    <font>
      <sz val="10"/>
      <name val="Arial"/>
      <family val="2"/>
      <charset val="186"/>
    </font>
    <font>
      <sz val="11"/>
      <color indexed="8"/>
      <name val="Calibri"/>
      <family val="2"/>
      <charset val="186"/>
    </font>
    <font>
      <u/>
      <sz val="11"/>
      <color theme="10"/>
      <name val="Calibri"/>
      <family val="2"/>
      <scheme val="minor"/>
    </font>
    <font>
      <sz val="10"/>
      <color indexed="8"/>
      <name val="Arial"/>
      <family val="2"/>
      <charset val="204"/>
    </font>
    <font>
      <sz val="10"/>
      <name val="Times New Roman"/>
      <family val="1"/>
      <charset val="186"/>
    </font>
    <font>
      <sz val="10"/>
      <name val="Helv"/>
    </font>
    <font>
      <b/>
      <sz val="10"/>
      <name val="Times New Roman"/>
      <family val="1"/>
      <charset val="186"/>
    </font>
    <font>
      <sz val="11"/>
      <name val="Times New Roman"/>
      <family val="1"/>
      <charset val="186"/>
    </font>
    <font>
      <b/>
      <i/>
      <u/>
      <sz val="14"/>
      <name val="Times New Roman"/>
      <family val="1"/>
      <charset val="186"/>
    </font>
    <font>
      <b/>
      <i/>
      <sz val="11"/>
      <name val="Times New Roman"/>
      <family val="1"/>
      <charset val="186"/>
    </font>
    <font>
      <u/>
      <sz val="11"/>
      <name val="Times New Roman"/>
      <family val="1"/>
      <charset val="186"/>
    </font>
    <font>
      <b/>
      <sz val="11"/>
      <name val="Times New Roman"/>
      <family val="1"/>
      <charset val="186"/>
    </font>
    <font>
      <b/>
      <sz val="11"/>
      <color theme="1"/>
      <name val="Times New Roman"/>
      <family val="1"/>
      <charset val="186"/>
    </font>
    <font>
      <sz val="11"/>
      <color theme="1"/>
      <name val="Times New Roman"/>
      <family val="1"/>
      <charset val="186"/>
    </font>
    <font>
      <sz val="11"/>
      <color indexed="8"/>
      <name val="Times New Roman"/>
      <family val="1"/>
      <charset val="186"/>
    </font>
    <font>
      <b/>
      <sz val="12"/>
      <name val="Times New Roman"/>
      <family val="1"/>
      <charset val="186"/>
    </font>
    <font>
      <sz val="9"/>
      <name val="Times New Roman"/>
      <family val="1"/>
      <charset val="186"/>
    </font>
    <font>
      <b/>
      <sz val="9"/>
      <name val="Times New Roman"/>
      <family val="1"/>
      <charset val="186"/>
    </font>
    <font>
      <sz val="9"/>
      <color rgb="FFFF0000"/>
      <name val="Times New Roman"/>
      <family val="1"/>
      <charset val="186"/>
    </font>
    <font>
      <b/>
      <sz val="9"/>
      <color rgb="FFFF0000"/>
      <name val="Times New Roman"/>
      <family val="1"/>
      <charset val="186"/>
    </font>
    <font>
      <b/>
      <i/>
      <u/>
      <sz val="9"/>
      <name val="Times New Roman"/>
      <family val="1"/>
      <charset val="186"/>
    </font>
    <font>
      <b/>
      <u/>
      <sz val="9"/>
      <name val="Times New Roman"/>
      <family val="1"/>
      <charset val="186"/>
    </font>
    <font>
      <sz val="9"/>
      <color theme="1"/>
      <name val="Times New Roman"/>
      <family val="1"/>
      <charset val="186"/>
    </font>
    <font>
      <u/>
      <sz val="9"/>
      <name val="Times New Roman"/>
      <family val="1"/>
      <charset val="186"/>
    </font>
    <font>
      <i/>
      <sz val="9"/>
      <name val="Times New Roman"/>
      <family val="1"/>
      <charset val="186"/>
    </font>
    <font>
      <sz val="8"/>
      <name val="Times New Roman"/>
      <family val="1"/>
      <charset val="186"/>
    </font>
    <font>
      <u/>
      <sz val="10"/>
      <name val="Times New Roman"/>
      <family val="1"/>
      <charset val="186"/>
    </font>
    <font>
      <b/>
      <u/>
      <sz val="8"/>
      <name val="Times New Roman"/>
      <family val="1"/>
      <charset val="186"/>
    </font>
    <font>
      <b/>
      <sz val="11"/>
      <color rgb="FFFF0000"/>
      <name val="Times New Roman"/>
      <family val="1"/>
      <charset val="186"/>
    </font>
    <font>
      <i/>
      <u/>
      <sz val="9"/>
      <name val="Times New Roman"/>
      <family val="1"/>
      <charset val="186"/>
    </font>
    <font>
      <b/>
      <sz val="14"/>
      <name val="Times New Roman"/>
      <family val="1"/>
      <charset val="186"/>
    </font>
    <font>
      <sz val="12"/>
      <name val="Times New Roman"/>
      <family val="1"/>
    </font>
    <font>
      <sz val="10"/>
      <name val="Times New Roman"/>
      <family val="1"/>
    </font>
    <font>
      <sz val="11"/>
      <color indexed="8"/>
      <name val="Times New Roman"/>
      <family val="1"/>
    </font>
    <font>
      <sz val="8"/>
      <name val="Times New Roman"/>
      <family val="1"/>
    </font>
    <font>
      <sz val="12"/>
      <color theme="1"/>
      <name val="Times New Roman"/>
      <family val="1"/>
    </font>
    <font>
      <sz val="10"/>
      <color theme="1"/>
      <name val="Times New Roman"/>
      <family val="1"/>
    </font>
    <font>
      <sz val="8"/>
      <color theme="1"/>
      <name val="Times New Roman"/>
      <family val="1"/>
    </font>
    <font>
      <sz val="8"/>
      <name val="Calibri"/>
      <family val="2"/>
      <scheme val="minor"/>
    </font>
    <font>
      <u/>
      <sz val="8"/>
      <name val="Times New Roman"/>
      <family val="1"/>
      <charset val="186"/>
    </font>
  </fonts>
  <fills count="11">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6" tint="0.39997558519241921"/>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4.9989318521683403E-2"/>
        <bgColor indexed="31"/>
      </patternFill>
    </fill>
    <fill>
      <patternFill patternType="solid">
        <fgColor theme="0" tint="-0.14999847407452621"/>
        <bgColor indexed="64"/>
      </patternFill>
    </fill>
    <fill>
      <patternFill patternType="solid">
        <fgColor theme="0"/>
        <bgColor indexed="31"/>
      </patternFill>
    </fill>
    <fill>
      <patternFill patternType="solid">
        <fgColor indexed="9"/>
        <bgColor indexed="26"/>
      </patternFill>
    </fill>
  </fills>
  <borders count="53">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8"/>
      </right>
      <top/>
      <bottom style="medium">
        <color indexed="8"/>
      </bottom>
      <diagonal/>
    </border>
    <border>
      <left style="thin">
        <color indexed="8"/>
      </left>
      <right style="medium">
        <color indexed="8"/>
      </right>
      <top/>
      <bottom style="medium">
        <color indexed="8"/>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0" fontId="3" fillId="0" borderId="0"/>
    <xf numFmtId="0" fontId="4" fillId="0" borderId="0" applyNumberFormat="0" applyFill="0" applyBorder="0" applyAlignment="0" applyProtection="0"/>
    <xf numFmtId="164" fontId="5" fillId="0" borderId="0"/>
    <xf numFmtId="0" fontId="2" fillId="0" borderId="0"/>
    <xf numFmtId="0" fontId="7" fillId="0" borderId="0"/>
    <xf numFmtId="0" fontId="2" fillId="0" borderId="0"/>
    <xf numFmtId="0" fontId="7" fillId="0" borderId="0"/>
    <xf numFmtId="0" fontId="2" fillId="0" borderId="0"/>
    <xf numFmtId="0" fontId="1"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alignment vertical="center"/>
    </xf>
  </cellStyleXfs>
  <cellXfs count="368">
    <xf numFmtId="0" fontId="0" fillId="0" borderId="0" xfId="0"/>
    <xf numFmtId="0" fontId="9" fillId="0" borderId="0" xfId="6" applyFont="1"/>
    <xf numFmtId="0" fontId="9" fillId="0" borderId="0" xfId="6" applyFont="1" applyAlignment="1">
      <alignment vertical="center"/>
    </xf>
    <xf numFmtId="0" fontId="9" fillId="0" borderId="6" xfId="6" applyFont="1" applyBorder="1" applyAlignment="1">
      <alignment horizontal="center" vertical="center"/>
    </xf>
    <xf numFmtId="0" fontId="15" fillId="0" borderId="0" xfId="6" applyFont="1" applyAlignment="1">
      <alignment horizontal="left" vertical="top" wrapText="1"/>
    </xf>
    <xf numFmtId="0" fontId="9" fillId="0" borderId="6" xfId="6" applyFont="1" applyBorder="1" applyAlignment="1">
      <alignment vertical="top"/>
    </xf>
    <xf numFmtId="0" fontId="9" fillId="0" borderId="6" xfId="0" applyFont="1" applyBorder="1" applyAlignment="1">
      <alignment horizontal="center" vertical="center"/>
    </xf>
    <xf numFmtId="0" fontId="6" fillId="0" borderId="0" xfId="6" applyFont="1" applyAlignment="1">
      <alignment vertical="center"/>
    </xf>
    <xf numFmtId="0" fontId="6" fillId="0" borderId="0" xfId="6" applyFont="1" applyAlignment="1">
      <alignment horizontal="right" vertical="center"/>
    </xf>
    <xf numFmtId="0" fontId="6" fillId="0" borderId="1" xfId="6" applyFont="1" applyBorder="1" applyAlignment="1">
      <alignment horizontal="right" vertical="center"/>
    </xf>
    <xf numFmtId="0" fontId="6" fillId="0" borderId="0" xfId="6" applyFont="1" applyAlignment="1">
      <alignment horizontal="center" vertical="center"/>
    </xf>
    <xf numFmtId="0" fontId="6" fillId="0" borderId="1" xfId="6" applyFont="1" applyBorder="1" applyAlignment="1">
      <alignment vertical="center"/>
    </xf>
    <xf numFmtId="0" fontId="6" fillId="0" borderId="0" xfId="6" applyFont="1" applyAlignment="1">
      <alignment horizontal="left" vertical="center" indent="15"/>
    </xf>
    <xf numFmtId="43" fontId="18" fillId="0" borderId="22" xfId="0" applyNumberFormat="1" applyFont="1" applyBorder="1" applyAlignment="1">
      <alignment horizontal="center" vertical="center"/>
    </xf>
    <xf numFmtId="43" fontId="18" fillId="0" borderId="23" xfId="0" applyNumberFormat="1" applyFont="1" applyBorder="1" applyAlignment="1">
      <alignment horizontal="center" vertical="center"/>
    </xf>
    <xf numFmtId="0" fontId="18" fillId="0" borderId="0" xfId="4" applyFont="1" applyAlignment="1">
      <alignment vertical="center"/>
    </xf>
    <xf numFmtId="0" fontId="19" fillId="0" borderId="0" xfId="5" applyFont="1" applyAlignment="1">
      <alignment vertical="center"/>
    </xf>
    <xf numFmtId="0" fontId="18" fillId="0" borderId="0" xfId="5" applyFont="1" applyAlignment="1">
      <alignment vertical="center"/>
    </xf>
    <xf numFmtId="0" fontId="18" fillId="0" borderId="0" xfId="4" applyFont="1" applyAlignment="1">
      <alignment horizontal="right" vertical="center"/>
    </xf>
    <xf numFmtId="0" fontId="18" fillId="0" borderId="0" xfId="0" applyFont="1" applyAlignment="1">
      <alignment horizontal="left" vertical="center"/>
    </xf>
    <xf numFmtId="0" fontId="18" fillId="0" borderId="1" xfId="0" applyFont="1" applyBorder="1"/>
    <xf numFmtId="0" fontId="18" fillId="0" borderId="0" xfId="0" applyFont="1" applyAlignment="1">
      <alignment vertical="center"/>
    </xf>
    <xf numFmtId="0" fontId="18" fillId="0" borderId="0" xfId="0" applyFont="1"/>
    <xf numFmtId="0" fontId="18" fillId="0" borderId="0" xfId="0" applyFont="1" applyAlignment="1">
      <alignment horizontal="left" vertical="top"/>
    </xf>
    <xf numFmtId="0" fontId="18" fillId="0" borderId="0" xfId="0" applyFont="1" applyAlignment="1">
      <alignment horizontal="center"/>
    </xf>
    <xf numFmtId="0" fontId="18" fillId="0" borderId="21" xfId="0" applyFont="1" applyBorder="1" applyAlignment="1">
      <alignment vertical="center"/>
    </xf>
    <xf numFmtId="0" fontId="18" fillId="0" borderId="21" xfId="0" applyFont="1" applyBorder="1" applyAlignment="1">
      <alignment horizontal="left" vertical="center"/>
    </xf>
    <xf numFmtId="0" fontId="18" fillId="0" borderId="21" xfId="0" applyFont="1" applyBorder="1"/>
    <xf numFmtId="0" fontId="6" fillId="0" borderId="33" xfId="5" applyFont="1" applyBorder="1" applyAlignment="1">
      <alignment horizontal="center" vertical="center"/>
    </xf>
    <xf numFmtId="0" fontId="18" fillId="2" borderId="0" xfId="0" applyFont="1" applyFill="1"/>
    <xf numFmtId="0" fontId="22" fillId="2" borderId="0" xfId="0" applyFont="1" applyFill="1" applyAlignment="1">
      <alignment vertical="center"/>
    </xf>
    <xf numFmtId="0" fontId="22" fillId="2" borderId="0" xfId="0" applyFont="1" applyFill="1" applyAlignment="1">
      <alignment horizontal="center" vertical="center"/>
    </xf>
    <xf numFmtId="0" fontId="18" fillId="2" borderId="0" xfId="0" applyFont="1" applyFill="1" applyAlignment="1">
      <alignment vertical="center" wrapText="1"/>
    </xf>
    <xf numFmtId="0" fontId="18" fillId="0" borderId="0" xfId="0" applyFont="1" applyAlignment="1">
      <alignment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18" fillId="2" borderId="0" xfId="0" applyFont="1" applyFill="1" applyAlignment="1">
      <alignment horizontal="right" vertical="center"/>
    </xf>
    <xf numFmtId="0" fontId="18" fillId="2" borderId="0" xfId="0" applyFont="1" applyFill="1" applyAlignment="1">
      <alignment horizontal="left" vertical="center" wrapText="1"/>
    </xf>
    <xf numFmtId="0" fontId="18" fillId="2" borderId="0" xfId="0" applyFont="1" applyFill="1" applyAlignment="1">
      <alignment horizontal="right"/>
    </xf>
    <xf numFmtId="0" fontId="18" fillId="2" borderId="0" xfId="0" applyFont="1" applyFill="1" applyAlignment="1">
      <alignment wrapText="1"/>
    </xf>
    <xf numFmtId="0" fontId="19" fillId="0" borderId="6" xfId="0" applyFont="1" applyBorder="1" applyAlignment="1">
      <alignment horizontal="center" vertical="center" textRotation="90" wrapText="1"/>
    </xf>
    <xf numFmtId="0" fontId="19" fillId="0" borderId="7" xfId="0" applyFont="1" applyBorder="1" applyAlignment="1">
      <alignment horizontal="center" vertical="center" textRotation="90"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8" borderId="28" xfId="0" applyFont="1" applyFill="1" applyBorder="1" applyAlignment="1">
      <alignment horizontal="center" vertical="center"/>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24" fillId="0" borderId="22" xfId="0" applyFont="1" applyBorder="1" applyAlignment="1">
      <alignment vertical="center" wrapText="1"/>
    </xf>
    <xf numFmtId="0" fontId="24" fillId="0" borderId="22" xfId="0" applyFont="1" applyBorder="1" applyAlignment="1">
      <alignment horizontal="center" vertical="center"/>
    </xf>
    <xf numFmtId="2" fontId="24" fillId="0" borderId="22" xfId="0" applyNumberFormat="1" applyFont="1" applyBorder="1" applyAlignment="1">
      <alignment horizontal="center" vertical="center"/>
    </xf>
    <xf numFmtId="43" fontId="18" fillId="0" borderId="22" xfId="0" applyNumberFormat="1" applyFont="1" applyBorder="1" applyAlignment="1">
      <alignment horizontal="center" vertical="center" wrapText="1"/>
    </xf>
    <xf numFmtId="0" fontId="18" fillId="2" borderId="22" xfId="0" applyFont="1" applyFill="1" applyBorder="1" applyAlignment="1">
      <alignment horizontal="left" vertical="center" wrapText="1"/>
    </xf>
    <xf numFmtId="0" fontId="18" fillId="2" borderId="22" xfId="0" applyFont="1" applyFill="1" applyBorder="1" applyAlignment="1">
      <alignment horizontal="center" vertical="center"/>
    </xf>
    <xf numFmtId="0" fontId="18" fillId="2" borderId="22" xfId="0" applyFont="1" applyFill="1" applyBorder="1" applyAlignment="1">
      <alignment horizontal="left" vertical="top" wrapText="1"/>
    </xf>
    <xf numFmtId="2" fontId="18" fillId="2" borderId="22" xfId="0" applyNumberFormat="1" applyFont="1" applyFill="1" applyBorder="1" applyAlignment="1">
      <alignment horizontal="center" vertical="center"/>
    </xf>
    <xf numFmtId="0" fontId="18" fillId="2" borderId="22" xfId="0" applyFont="1" applyFill="1" applyBorder="1" applyAlignment="1">
      <alignment wrapText="1"/>
    </xf>
    <xf numFmtId="43" fontId="18" fillId="2" borderId="22" xfId="0" applyNumberFormat="1" applyFont="1" applyFill="1" applyBorder="1" applyAlignment="1">
      <alignment horizontal="center" vertical="center"/>
    </xf>
    <xf numFmtId="0" fontId="18" fillId="0" borderId="22" xfId="0" applyFont="1" applyBorder="1" applyAlignment="1">
      <alignment horizontal="center" vertical="center" wrapText="1"/>
    </xf>
    <xf numFmtId="0" fontId="19" fillId="2" borderId="22" xfId="0" applyFont="1" applyFill="1" applyBorder="1" applyAlignment="1">
      <alignment horizontal="center" vertical="center" wrapText="1"/>
    </xf>
    <xf numFmtId="2" fontId="18" fillId="0" borderId="22" xfId="0" applyNumberFormat="1" applyFont="1" applyBorder="1" applyAlignment="1">
      <alignment horizontal="center" vertical="center"/>
    </xf>
    <xf numFmtId="0" fontId="25" fillId="0" borderId="0" xfId="2" applyFont="1"/>
    <xf numFmtId="0" fontId="18" fillId="0" borderId="22" xfId="0" applyFont="1" applyBorder="1" applyAlignment="1">
      <alignment horizontal="center" vertical="center"/>
    </xf>
    <xf numFmtId="0" fontId="18" fillId="0" borderId="22" xfId="0" applyFont="1" applyBorder="1" applyAlignment="1">
      <alignment horizontal="left" vertical="center" wrapText="1"/>
    </xf>
    <xf numFmtId="0" fontId="19" fillId="8" borderId="22" xfId="0" applyFont="1" applyFill="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left" vertical="top" wrapText="1"/>
    </xf>
    <xf numFmtId="0" fontId="18" fillId="0" borderId="32" xfId="0" applyFont="1" applyBorder="1" applyAlignment="1">
      <alignment horizontal="center" vertical="center"/>
    </xf>
    <xf numFmtId="2" fontId="18" fillId="0" borderId="32" xfId="0" applyNumberFormat="1" applyFont="1" applyBorder="1" applyAlignment="1">
      <alignment horizontal="center" vertical="center"/>
    </xf>
    <xf numFmtId="43" fontId="18" fillId="0" borderId="32" xfId="0" applyNumberFormat="1" applyFont="1" applyBorder="1" applyAlignment="1">
      <alignment horizontal="center" vertical="center" wrapText="1"/>
    </xf>
    <xf numFmtId="43" fontId="18" fillId="0" borderId="32" xfId="0" applyNumberFormat="1" applyFont="1" applyBorder="1" applyAlignment="1">
      <alignment horizontal="center" vertical="center"/>
    </xf>
    <xf numFmtId="43" fontId="19" fillId="2" borderId="12" xfId="0" applyNumberFormat="1" applyFont="1" applyFill="1" applyBorder="1" applyAlignment="1">
      <alignment horizontal="center" vertical="center" wrapText="1"/>
    </xf>
    <xf numFmtId="0" fontId="18" fillId="0" borderId="0" xfId="4" applyFont="1" applyFill="1" applyAlignment="1">
      <alignment vertical="center"/>
    </xf>
    <xf numFmtId="0" fontId="19" fillId="0" borderId="0" xfId="5" applyFont="1" applyFill="1" applyAlignment="1">
      <alignment vertical="center"/>
    </xf>
    <xf numFmtId="0" fontId="18" fillId="0" borderId="0" xfId="5" applyFont="1" applyFill="1" applyAlignment="1">
      <alignment vertical="center"/>
    </xf>
    <xf numFmtId="0" fontId="18" fillId="0" borderId="0" xfId="4" applyFont="1" applyFill="1" applyAlignment="1">
      <alignment horizontal="right" vertical="center"/>
    </xf>
    <xf numFmtId="0" fontId="20" fillId="0" borderId="0" xfId="0" applyFont="1" applyFill="1" applyAlignment="1">
      <alignment horizontal="left" vertical="center"/>
    </xf>
    <xf numFmtId="0" fontId="20" fillId="0" borderId="0" xfId="0" applyFont="1" applyFill="1" applyAlignment="1">
      <alignment horizontal="left" vertical="top"/>
    </xf>
    <xf numFmtId="0" fontId="20" fillId="0" borderId="0" xfId="0" quotePrefix="1" applyFont="1" applyFill="1" applyAlignment="1">
      <alignment horizontal="left" vertical="top" wrapText="1"/>
    </xf>
    <xf numFmtId="0" fontId="18" fillId="0" borderId="0" xfId="0" applyFont="1" applyFill="1" applyAlignment="1">
      <alignment horizontal="left" vertical="center"/>
    </xf>
    <xf numFmtId="0" fontId="18" fillId="0" borderId="1" xfId="0" applyFont="1" applyFill="1" applyBorder="1"/>
    <xf numFmtId="0" fontId="18" fillId="0" borderId="0" xfId="0" applyFont="1" applyFill="1" applyAlignment="1">
      <alignment vertical="center"/>
    </xf>
    <xf numFmtId="0" fontId="18" fillId="0" borderId="0" xfId="0" applyFont="1" applyFill="1"/>
    <xf numFmtId="0" fontId="18" fillId="0" borderId="0" xfId="0" applyFont="1" applyFill="1" applyAlignment="1">
      <alignment horizontal="left" vertical="top"/>
    </xf>
    <xf numFmtId="0" fontId="18" fillId="0" borderId="0" xfId="0" applyFont="1" applyFill="1" applyAlignment="1">
      <alignment horizontal="center"/>
    </xf>
    <xf numFmtId="0" fontId="18" fillId="0" borderId="21" xfId="0" applyFont="1" applyFill="1" applyBorder="1" applyAlignment="1">
      <alignment vertical="center"/>
    </xf>
    <xf numFmtId="0" fontId="18" fillId="0" borderId="21" xfId="0" applyFont="1" applyFill="1" applyBorder="1" applyAlignment="1">
      <alignment horizontal="left" vertical="center"/>
    </xf>
    <xf numFmtId="0" fontId="18" fillId="0" borderId="21" xfId="0" applyFont="1" applyFill="1" applyBorder="1"/>
    <xf numFmtId="0" fontId="24" fillId="0" borderId="22" xfId="0" applyFont="1" applyBorder="1" applyAlignment="1">
      <alignment wrapText="1"/>
    </xf>
    <xf numFmtId="0" fontId="18" fillId="0" borderId="22" xfId="0" applyFont="1" applyBorder="1" applyAlignment="1">
      <alignment vertical="center" wrapText="1"/>
    </xf>
    <xf numFmtId="43" fontId="18" fillId="0" borderId="22" xfId="0" applyNumberFormat="1" applyFont="1" applyBorder="1" applyAlignment="1">
      <alignment horizontal="right" vertical="center" wrapText="1"/>
    </xf>
    <xf numFmtId="0" fontId="18" fillId="0" borderId="22" xfId="0" applyFont="1" applyBorder="1" applyAlignment="1">
      <alignment horizontal="left" vertical="top" wrapText="1"/>
    </xf>
    <xf numFmtId="0" fontId="22" fillId="0" borderId="0" xfId="0" applyFont="1" applyFill="1" applyAlignment="1">
      <alignment vertical="center"/>
    </xf>
    <xf numFmtId="0" fontId="22" fillId="0" borderId="0" xfId="0" applyFont="1" applyFill="1" applyAlignment="1">
      <alignment horizontal="center" vertical="center"/>
    </xf>
    <xf numFmtId="0" fontId="18" fillId="0" borderId="0" xfId="0" applyFont="1" applyFill="1" applyAlignment="1">
      <alignment vertical="center" wrapText="1"/>
    </xf>
    <xf numFmtId="0" fontId="18" fillId="0" borderId="0" xfId="0" applyFont="1" applyFill="1" applyAlignment="1">
      <alignment horizontal="left" vertical="center" wrapText="1"/>
    </xf>
    <xf numFmtId="0" fontId="18" fillId="0" borderId="0" xfId="0" applyFont="1" applyFill="1" applyAlignment="1">
      <alignment horizontal="right" vertical="center"/>
    </xf>
    <xf numFmtId="0" fontId="18" fillId="0" borderId="0" xfId="0" applyFont="1" applyFill="1" applyAlignment="1">
      <alignment horizontal="right"/>
    </xf>
    <xf numFmtId="0" fontId="18" fillId="0" borderId="0" xfId="0" applyFont="1" applyFill="1" applyAlignment="1">
      <alignment wrapText="1"/>
    </xf>
    <xf numFmtId="0" fontId="19" fillId="0" borderId="6" xfId="0" applyFont="1" applyFill="1" applyBorder="1" applyAlignment="1">
      <alignment horizontal="center" vertical="center" textRotation="90" wrapText="1"/>
    </xf>
    <xf numFmtId="0" fontId="19" fillId="0" borderId="7" xfId="0" applyFont="1" applyFill="1" applyBorder="1" applyAlignment="1">
      <alignment horizontal="center" vertical="center" textRotation="90"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24" fillId="0" borderId="22" xfId="0" applyFont="1" applyFill="1" applyBorder="1" applyAlignment="1">
      <alignment horizontal="center" vertical="center"/>
    </xf>
    <xf numFmtId="2" fontId="24" fillId="0" borderId="22" xfId="0" applyNumberFormat="1" applyFont="1" applyFill="1" applyBorder="1" applyAlignment="1">
      <alignment horizontal="center" vertical="center"/>
    </xf>
    <xf numFmtId="43" fontId="18" fillId="0" borderId="22" xfId="0" applyNumberFormat="1" applyFont="1" applyFill="1" applyBorder="1" applyAlignment="1">
      <alignment horizontal="center" vertical="center" wrapText="1"/>
    </xf>
    <xf numFmtId="43" fontId="18" fillId="0" borderId="22" xfId="0" applyNumberFormat="1" applyFont="1" applyFill="1" applyBorder="1" applyAlignment="1">
      <alignment horizontal="center" vertical="center"/>
    </xf>
    <xf numFmtId="0" fontId="18" fillId="0" borderId="22" xfId="0" applyFont="1" applyFill="1" applyBorder="1" applyAlignment="1">
      <alignment horizontal="left" vertical="center" wrapText="1"/>
    </xf>
    <xf numFmtId="0" fontId="18" fillId="0" borderId="22" xfId="0" applyFont="1" applyFill="1" applyBorder="1" applyAlignment="1">
      <alignment horizontal="center" vertical="center"/>
    </xf>
    <xf numFmtId="2" fontId="18" fillId="0" borderId="22" xfId="0" applyNumberFormat="1" applyFont="1" applyFill="1" applyBorder="1" applyAlignment="1">
      <alignment horizontal="center" vertical="center"/>
    </xf>
    <xf numFmtId="0" fontId="18" fillId="0" borderId="22" xfId="0" applyFont="1" applyFill="1" applyBorder="1" applyAlignment="1">
      <alignment horizontal="left" vertical="top" wrapText="1"/>
    </xf>
    <xf numFmtId="0" fontId="18" fillId="0" borderId="22" xfId="0" applyFont="1" applyFill="1" applyBorder="1" applyAlignment="1">
      <alignment wrapText="1"/>
    </xf>
    <xf numFmtId="0" fontId="18" fillId="0" borderId="22" xfId="0" applyFont="1" applyFill="1" applyBorder="1" applyAlignment="1">
      <alignment horizontal="center" vertical="center" wrapText="1"/>
    </xf>
    <xf numFmtId="0" fontId="25" fillId="0" borderId="0" xfId="2" applyFont="1" applyFill="1"/>
    <xf numFmtId="43" fontId="18" fillId="0" borderId="22" xfId="0" applyNumberFormat="1" applyFont="1" applyFill="1" applyBorder="1" applyAlignment="1">
      <alignment horizontal="right" vertical="center" wrapText="1"/>
    </xf>
    <xf numFmtId="0" fontId="18" fillId="0" borderId="31" xfId="0" applyFont="1" applyFill="1" applyBorder="1" applyAlignment="1">
      <alignment horizontal="center" vertical="center" wrapText="1"/>
    </xf>
    <xf numFmtId="0" fontId="18" fillId="0" borderId="32" xfId="0" applyFont="1" applyFill="1" applyBorder="1" applyAlignment="1">
      <alignment horizontal="left" vertical="center" wrapText="1"/>
    </xf>
    <xf numFmtId="0" fontId="18" fillId="0" borderId="32" xfId="0" applyFont="1" applyFill="1" applyBorder="1" applyAlignment="1">
      <alignment horizontal="center" vertical="center"/>
    </xf>
    <xf numFmtId="2" fontId="18" fillId="0" borderId="32" xfId="0" applyNumberFormat="1" applyFont="1" applyFill="1" applyBorder="1" applyAlignment="1">
      <alignment horizontal="center" vertical="center"/>
    </xf>
    <xf numFmtId="43" fontId="18" fillId="0" borderId="32" xfId="0" applyNumberFormat="1" applyFont="1" applyFill="1" applyBorder="1" applyAlignment="1">
      <alignment horizontal="center" vertical="center" wrapText="1"/>
    </xf>
    <xf numFmtId="43" fontId="18" fillId="0" borderId="32" xfId="0" applyNumberFormat="1" applyFont="1" applyFill="1" applyBorder="1" applyAlignment="1">
      <alignment horizontal="center" vertical="center"/>
    </xf>
    <xf numFmtId="43" fontId="19" fillId="0" borderId="12" xfId="0" applyNumberFormat="1" applyFont="1" applyFill="1" applyBorder="1" applyAlignment="1">
      <alignment horizontal="center" vertical="center" wrapText="1"/>
    </xf>
    <xf numFmtId="0" fontId="18" fillId="0" borderId="32" xfId="0" applyFont="1" applyBorder="1" applyAlignment="1">
      <alignment horizontal="left" vertical="center" wrapText="1"/>
    </xf>
    <xf numFmtId="43" fontId="18" fillId="0" borderId="28" xfId="0" applyNumberFormat="1" applyFont="1" applyBorder="1" applyAlignment="1">
      <alignment horizontal="center" vertical="center" wrapText="1"/>
    </xf>
    <xf numFmtId="43" fontId="18" fillId="0" borderId="29" xfId="0" applyNumberFormat="1" applyFont="1" applyBorder="1" applyAlignment="1">
      <alignment horizontal="center" vertical="center" wrapText="1"/>
    </xf>
    <xf numFmtId="0" fontId="19" fillId="0" borderId="22" xfId="0" applyFont="1" applyBorder="1" applyAlignment="1">
      <alignment horizontal="center" vertical="center" wrapText="1"/>
    </xf>
    <xf numFmtId="0" fontId="6" fillId="2" borderId="0" xfId="0" applyFont="1" applyFill="1" applyAlignment="1">
      <alignment horizontal="right"/>
    </xf>
    <xf numFmtId="0" fontId="19" fillId="0" borderId="28" xfId="0" applyFont="1" applyBorder="1" applyAlignment="1">
      <alignment horizontal="center" vertical="center"/>
    </xf>
    <xf numFmtId="0" fontId="19" fillId="2" borderId="0" xfId="0" applyFont="1" applyFill="1" applyAlignment="1">
      <alignment vertical="top"/>
    </xf>
    <xf numFmtId="0" fontId="6" fillId="0" borderId="0" xfId="6" applyFont="1" applyAlignment="1">
      <alignment horizontal="left" vertical="center"/>
    </xf>
    <xf numFmtId="0" fontId="8" fillId="0" borderId="0" xfId="6" applyFont="1" applyAlignment="1">
      <alignment horizontal="center" vertical="center"/>
    </xf>
    <xf numFmtId="0" fontId="8" fillId="2" borderId="0" xfId="6" applyFont="1" applyFill="1" applyAlignment="1">
      <alignment vertical="center"/>
    </xf>
    <xf numFmtId="2" fontId="6" fillId="0" borderId="0" xfId="6" applyNumberFormat="1" applyFont="1" applyAlignment="1">
      <alignment vertical="center"/>
    </xf>
    <xf numFmtId="0" fontId="6" fillId="2" borderId="0" xfId="6" applyFont="1" applyFill="1" applyAlignment="1">
      <alignment vertical="center"/>
    </xf>
    <xf numFmtId="0" fontId="8" fillId="7" borderId="12" xfId="6" applyFont="1" applyFill="1" applyBorder="1" applyAlignment="1">
      <alignment horizontal="center" vertical="center" wrapText="1"/>
    </xf>
    <xf numFmtId="0" fontId="8" fillId="0" borderId="12" xfId="6" applyFont="1" applyBorder="1" applyAlignment="1">
      <alignment horizontal="center" vertical="center" wrapText="1"/>
    </xf>
    <xf numFmtId="0" fontId="8" fillId="0" borderId="39" xfId="6" applyFont="1" applyBorder="1" applyAlignment="1">
      <alignment horizontal="center" vertical="center" wrapText="1"/>
    </xf>
    <xf numFmtId="0" fontId="8" fillId="0" borderId="34" xfId="6" applyFont="1" applyBorder="1" applyAlignment="1">
      <alignment horizontal="center" vertical="center"/>
    </xf>
    <xf numFmtId="0" fontId="8" fillId="0" borderId="35" xfId="6" applyFont="1" applyBorder="1" applyAlignment="1">
      <alignment horizontal="left" vertical="center" wrapText="1"/>
    </xf>
    <xf numFmtId="4" fontId="8" fillId="0" borderId="36" xfId="6" applyNumberFormat="1" applyFont="1" applyBorder="1" applyAlignment="1">
      <alignment horizontal="center" vertical="center" wrapText="1"/>
    </xf>
    <xf numFmtId="4" fontId="6" fillId="0" borderId="37" xfId="6" applyNumberFormat="1" applyFont="1" applyBorder="1" applyAlignment="1">
      <alignment horizontal="center" vertical="center" wrapText="1"/>
    </xf>
    <xf numFmtId="4" fontId="8" fillId="0" borderId="38" xfId="6" applyNumberFormat="1" applyFont="1" applyBorder="1" applyAlignment="1">
      <alignment horizontal="center" vertical="center"/>
    </xf>
    <xf numFmtId="0" fontId="8" fillId="0" borderId="26" xfId="6" applyFont="1" applyBorder="1" applyAlignment="1">
      <alignment horizontal="center" vertical="center"/>
    </xf>
    <xf numFmtId="0" fontId="8" fillId="0" borderId="24" xfId="6" applyFont="1" applyBorder="1" applyAlignment="1">
      <alignment horizontal="left" vertical="center" wrapText="1"/>
    </xf>
    <xf numFmtId="4" fontId="8" fillId="0" borderId="25" xfId="6" applyNumberFormat="1" applyFont="1" applyBorder="1" applyAlignment="1">
      <alignment horizontal="center" vertical="center" wrapText="1"/>
    </xf>
    <xf numFmtId="0" fontId="28" fillId="0" borderId="1" xfId="6" applyFont="1" applyBorder="1" applyAlignment="1">
      <alignment horizontal="left" vertical="center"/>
    </xf>
    <xf numFmtId="0" fontId="18" fillId="2" borderId="0" xfId="0" applyFont="1" applyFill="1" applyAlignment="1">
      <alignment vertical="center"/>
    </xf>
    <xf numFmtId="0" fontId="17" fillId="0" borderId="0" xfId="6" applyFont="1" applyAlignment="1">
      <alignment horizontal="center" vertical="center"/>
    </xf>
    <xf numFmtId="0" fontId="6" fillId="0" borderId="21" xfId="6" applyFont="1" applyBorder="1" applyAlignment="1">
      <alignment horizontal="center" vertical="center"/>
    </xf>
    <xf numFmtId="0" fontId="6" fillId="0" borderId="0" xfId="6" applyFont="1" applyBorder="1" applyAlignment="1">
      <alignment vertical="center"/>
    </xf>
    <xf numFmtId="0" fontId="6" fillId="0" borderId="0" xfId="6" applyFont="1" applyBorder="1" applyAlignment="1">
      <alignment horizontal="center" vertical="center"/>
    </xf>
    <xf numFmtId="0" fontId="8" fillId="0" borderId="0" xfId="6" applyFont="1" applyBorder="1" applyAlignment="1">
      <alignment horizontal="right" vertical="center"/>
    </xf>
    <xf numFmtId="4" fontId="8" fillId="0" borderId="0" xfId="6" applyNumberFormat="1" applyFont="1" applyBorder="1" applyAlignment="1">
      <alignment horizontal="center" vertical="center"/>
    </xf>
    <xf numFmtId="0" fontId="19" fillId="2" borderId="0" xfId="0" applyFont="1" applyFill="1" applyAlignment="1">
      <alignment vertical="center"/>
    </xf>
    <xf numFmtId="0" fontId="19" fillId="2" borderId="0" xfId="0" applyFont="1" applyFill="1" applyAlignment="1">
      <alignment horizontal="left" vertical="top"/>
    </xf>
    <xf numFmtId="0" fontId="18" fillId="2" borderId="0" xfId="0" applyFont="1" applyFill="1" applyAlignment="1">
      <alignment horizontal="left" vertical="top"/>
    </xf>
    <xf numFmtId="0" fontId="18" fillId="2" borderId="0" xfId="0" applyFont="1" applyFill="1" applyAlignment="1">
      <alignment horizontal="left" vertical="center"/>
    </xf>
    <xf numFmtId="0" fontId="19" fillId="0" borderId="0" xfId="0" applyFont="1" applyAlignment="1">
      <alignment horizontal="left" vertical="center"/>
    </xf>
    <xf numFmtId="0" fontId="19" fillId="0" borderId="1" xfId="0" applyFont="1" applyBorder="1" applyAlignment="1">
      <alignment horizontal="left" vertical="center" wrapText="1"/>
    </xf>
    <xf numFmtId="0" fontId="18" fillId="0" borderId="0" xfId="0" applyFont="1" applyAlignment="1"/>
    <xf numFmtId="0" fontId="19" fillId="0" borderId="0" xfId="0" applyFont="1" applyFill="1" applyAlignment="1">
      <alignment horizontal="left" vertical="center"/>
    </xf>
    <xf numFmtId="0" fontId="19" fillId="0" borderId="0" xfId="0" applyFont="1" applyFill="1" applyAlignment="1">
      <alignment horizontal="left" vertical="center" wrapText="1"/>
    </xf>
    <xf numFmtId="0" fontId="19" fillId="0" borderId="1" xfId="0" applyFont="1" applyFill="1" applyBorder="1" applyAlignment="1">
      <alignment horizontal="left" vertical="center" wrapText="1"/>
    </xf>
    <xf numFmtId="0" fontId="19" fillId="0" borderId="0" xfId="0" applyFont="1" applyAlignment="1">
      <alignment horizontal="left" vertical="center" wrapText="1"/>
    </xf>
    <xf numFmtId="0" fontId="23" fillId="0" borderId="1" xfId="0" applyFont="1" applyBorder="1" applyAlignment="1">
      <alignment horizontal="left" vertical="center" wrapText="1"/>
    </xf>
    <xf numFmtId="2" fontId="18" fillId="2" borderId="0" xfId="0" applyNumberFormat="1" applyFont="1" applyFill="1"/>
    <xf numFmtId="0" fontId="18" fillId="0" borderId="0" xfId="0" applyFont="1" applyAlignment="1">
      <alignment horizontal="right" vertical="center"/>
    </xf>
    <xf numFmtId="0" fontId="18" fillId="0" borderId="0" xfId="0" applyFont="1" applyAlignment="1">
      <alignment horizontal="right"/>
    </xf>
    <xf numFmtId="0" fontId="18" fillId="0" borderId="0" xfId="0" applyFont="1" applyAlignment="1">
      <alignment wrapText="1"/>
    </xf>
    <xf numFmtId="0" fontId="19" fillId="0" borderId="0" xfId="0" applyFont="1" applyAlignment="1">
      <alignment horizontal="left" vertical="top"/>
    </xf>
    <xf numFmtId="0" fontId="18" fillId="0" borderId="0" xfId="0" applyFont="1" applyAlignment="1">
      <alignment horizontal="left"/>
    </xf>
    <xf numFmtId="0" fontId="18" fillId="0" borderId="22" xfId="5" applyFont="1" applyBorder="1" applyAlignment="1">
      <alignment horizontal="center" vertical="center"/>
    </xf>
    <xf numFmtId="43" fontId="18" fillId="0" borderId="22" xfId="0" applyNumberFormat="1" applyFont="1" applyBorder="1" applyAlignment="1">
      <alignment horizontal="center" vertical="center" shrinkToFit="1"/>
    </xf>
    <xf numFmtId="0" fontId="18" fillId="0" borderId="22" xfId="14" applyFont="1" applyBorder="1" applyAlignment="1">
      <alignment horizontal="left" vertical="top" wrapText="1"/>
    </xf>
    <xf numFmtId="43" fontId="18" fillId="2" borderId="22" xfId="0" applyNumberFormat="1" applyFont="1" applyFill="1" applyBorder="1" applyAlignment="1">
      <alignment horizontal="center" vertical="center" wrapText="1"/>
    </xf>
    <xf numFmtId="0" fontId="18" fillId="0" borderId="32" xfId="5" applyFont="1" applyBorder="1" applyAlignment="1">
      <alignment horizontal="center" vertical="center"/>
    </xf>
    <xf numFmtId="0" fontId="18" fillId="0" borderId="27" xfId="0" applyFont="1" applyBorder="1" applyAlignment="1">
      <alignment horizontal="center" vertical="center" wrapText="1"/>
    </xf>
    <xf numFmtId="0" fontId="19" fillId="8" borderId="28" xfId="0" applyFont="1" applyFill="1" applyBorder="1" applyAlignment="1">
      <alignment horizontal="center" vertical="center" wrapText="1"/>
    </xf>
    <xf numFmtId="0" fontId="22" fillId="0" borderId="0" xfId="0" applyFont="1" applyAlignment="1">
      <alignment horizontal="center" vertical="center"/>
    </xf>
    <xf numFmtId="4" fontId="6" fillId="0" borderId="46" xfId="6" applyNumberFormat="1" applyFont="1" applyBorder="1" applyAlignment="1">
      <alignment horizontal="center" vertical="center" wrapText="1"/>
    </xf>
    <xf numFmtId="4" fontId="8" fillId="0" borderId="25" xfId="6" applyNumberFormat="1" applyFont="1" applyBorder="1" applyAlignment="1">
      <alignment horizontal="center" vertical="center"/>
    </xf>
    <xf numFmtId="0" fontId="18" fillId="0" borderId="1" xfId="0" applyFont="1" applyBorder="1" applyAlignment="1">
      <alignment horizontal="left" vertical="center"/>
    </xf>
    <xf numFmtId="0" fontId="9" fillId="0" borderId="0" xfId="6" applyFont="1" applyAlignment="1">
      <alignment horizontal="center" vertical="center"/>
    </xf>
    <xf numFmtId="0" fontId="9" fillId="2" borderId="0" xfId="6" applyFont="1" applyFill="1" applyAlignment="1">
      <alignment vertical="center"/>
    </xf>
    <xf numFmtId="0" fontId="9" fillId="0" borderId="0" xfId="6" applyFont="1" applyAlignment="1">
      <alignment horizontal="left" vertical="center"/>
    </xf>
    <xf numFmtId="2" fontId="9" fillId="0" borderId="0" xfId="6" applyNumberFormat="1" applyFont="1" applyAlignment="1">
      <alignment vertical="center"/>
    </xf>
    <xf numFmtId="0" fontId="9" fillId="0" borderId="0" xfId="6" applyFont="1" applyAlignment="1">
      <alignment vertical="center" wrapText="1"/>
    </xf>
    <xf numFmtId="0" fontId="9" fillId="0" borderId="0" xfId="6" applyFont="1" applyAlignment="1">
      <alignment horizontal="right" vertical="center"/>
    </xf>
    <xf numFmtId="0" fontId="9" fillId="7" borderId="47" xfId="6" applyFont="1" applyFill="1" applyBorder="1" applyAlignment="1">
      <alignment horizontal="center" vertical="center" wrapText="1"/>
    </xf>
    <xf numFmtId="0" fontId="9" fillId="7" borderId="9" xfId="6" applyFont="1" applyFill="1" applyBorder="1" applyAlignment="1">
      <alignment horizontal="center" vertical="center" wrapText="1"/>
    </xf>
    <xf numFmtId="0" fontId="9" fillId="9" borderId="40" xfId="6" applyFont="1" applyFill="1" applyBorder="1" applyAlignment="1">
      <alignment horizontal="center" vertical="center" textRotation="90" wrapText="1"/>
    </xf>
    <xf numFmtId="0" fontId="9" fillId="9" borderId="41" xfId="6" applyFont="1" applyFill="1" applyBorder="1" applyAlignment="1">
      <alignment horizontal="center" vertical="center" textRotation="90" wrapText="1"/>
    </xf>
    <xf numFmtId="0" fontId="9" fillId="9" borderId="48" xfId="6" applyFont="1" applyFill="1" applyBorder="1" applyAlignment="1">
      <alignment horizontal="center" vertical="center" wrapText="1"/>
    </xf>
    <xf numFmtId="0" fontId="9" fillId="9" borderId="49" xfId="6" applyFont="1" applyFill="1" applyBorder="1" applyAlignment="1">
      <alignment horizontal="center" vertical="center" wrapText="1"/>
    </xf>
    <xf numFmtId="0" fontId="9" fillId="9" borderId="41" xfId="6" applyFont="1" applyFill="1" applyBorder="1" applyAlignment="1">
      <alignment horizontal="center" vertical="center" wrapText="1"/>
    </xf>
    <xf numFmtId="0" fontId="9" fillId="9" borderId="50" xfId="6" applyFont="1" applyFill="1" applyBorder="1" applyAlignment="1">
      <alignment horizontal="center" vertical="center" wrapText="1"/>
    </xf>
    <xf numFmtId="0" fontId="9" fillId="0" borderId="5" xfId="6" applyFont="1" applyBorder="1" applyAlignment="1">
      <alignment horizontal="center" vertical="center" wrapText="1"/>
    </xf>
    <xf numFmtId="0" fontId="9" fillId="0" borderId="6" xfId="6" applyFont="1" applyBorder="1" applyAlignment="1">
      <alignment horizontal="center" vertical="center" wrapText="1"/>
    </xf>
    <xf numFmtId="4" fontId="9" fillId="0" borderId="19" xfId="6" applyNumberFormat="1" applyFont="1" applyBorder="1" applyAlignment="1">
      <alignment horizontal="center" vertical="center" wrapText="1"/>
    </xf>
    <xf numFmtId="4" fontId="9" fillId="0" borderId="18" xfId="6" applyNumberFormat="1" applyFont="1" applyBorder="1" applyAlignment="1">
      <alignment horizontal="center" vertical="center" wrapText="1"/>
    </xf>
    <xf numFmtId="4" fontId="9" fillId="0" borderId="7" xfId="6" applyNumberFormat="1" applyFont="1" applyBorder="1" applyAlignment="1">
      <alignment horizontal="center" vertical="center" wrapText="1"/>
    </xf>
    <xf numFmtId="0" fontId="9" fillId="10" borderId="11" xfId="6" applyFont="1" applyFill="1" applyBorder="1" applyAlignment="1">
      <alignment horizontal="justify" vertical="center" wrapText="1"/>
    </xf>
    <xf numFmtId="0" fontId="9" fillId="0" borderId="12" xfId="6" applyFont="1" applyBorder="1" applyAlignment="1">
      <alignment horizontal="center" vertical="center" wrapText="1"/>
    </xf>
    <xf numFmtId="0" fontId="13" fillId="10" borderId="12" xfId="6" applyFont="1" applyFill="1" applyBorder="1" applyAlignment="1">
      <alignment horizontal="right" vertical="center" wrapText="1"/>
    </xf>
    <xf numFmtId="0" fontId="13" fillId="10" borderId="51" xfId="6" applyFont="1" applyFill="1" applyBorder="1" applyAlignment="1">
      <alignment horizontal="right" vertical="center" wrapText="1"/>
    </xf>
    <xf numFmtId="4" fontId="13" fillId="0" borderId="45" xfId="6" applyNumberFormat="1" applyFont="1" applyBorder="1" applyAlignment="1">
      <alignment horizontal="center" vertical="center" wrapText="1"/>
    </xf>
    <xf numFmtId="4" fontId="13" fillId="0" borderId="52" xfId="6" applyNumberFormat="1" applyFont="1" applyBorder="1" applyAlignment="1">
      <alignment horizontal="center" vertical="center" wrapText="1"/>
    </xf>
    <xf numFmtId="0" fontId="9" fillId="10" borderId="40" xfId="6" applyFont="1" applyFill="1" applyBorder="1" applyAlignment="1">
      <alignment horizontal="justify" vertical="center" wrapText="1"/>
    </xf>
    <xf numFmtId="0" fontId="9" fillId="0" borderId="41" xfId="6" applyFont="1" applyBorder="1" applyAlignment="1">
      <alignment horizontal="center" vertical="center" wrapText="1"/>
    </xf>
    <xf numFmtId="0" fontId="9" fillId="10" borderId="41" xfId="6" applyFont="1" applyFill="1" applyBorder="1" applyAlignment="1">
      <alignment horizontal="right" vertical="center" wrapText="1"/>
    </xf>
    <xf numFmtId="10" fontId="13" fillId="10" borderId="42" xfId="6" applyNumberFormat="1" applyFont="1" applyFill="1" applyBorder="1" applyAlignment="1">
      <alignment horizontal="right" vertical="center" wrapText="1"/>
    </xf>
    <xf numFmtId="4" fontId="9" fillId="0" borderId="48" xfId="6" applyNumberFormat="1" applyFont="1" applyBorder="1" applyAlignment="1">
      <alignment horizontal="center" vertical="center" wrapText="1"/>
    </xf>
    <xf numFmtId="4" fontId="9" fillId="0" borderId="0" xfId="6" applyNumberFormat="1" applyFont="1" applyAlignment="1">
      <alignment horizontal="center" vertical="center" wrapText="1"/>
    </xf>
    <xf numFmtId="0" fontId="9" fillId="10" borderId="5" xfId="6" applyFont="1" applyFill="1" applyBorder="1" applyAlignment="1">
      <alignment horizontal="justify" vertical="center" wrapText="1"/>
    </xf>
    <xf numFmtId="0" fontId="9" fillId="10" borderId="6" xfId="6" applyFont="1" applyFill="1" applyBorder="1" applyAlignment="1">
      <alignment horizontal="right" vertical="center" wrapText="1"/>
    </xf>
    <xf numFmtId="10" fontId="13" fillId="10" borderId="16" xfId="6" applyNumberFormat="1" applyFont="1" applyFill="1" applyBorder="1" applyAlignment="1">
      <alignment horizontal="right" vertical="center" wrapText="1"/>
    </xf>
    <xf numFmtId="0" fontId="9" fillId="3" borderId="6" xfId="6" applyFont="1" applyFill="1" applyBorder="1" applyAlignment="1">
      <alignment vertical="center"/>
    </xf>
    <xf numFmtId="0" fontId="9" fillId="10" borderId="6" xfId="6" applyFont="1" applyFill="1" applyBorder="1" applyAlignment="1">
      <alignment horizontal="right" vertical="center"/>
    </xf>
    <xf numFmtId="10" fontId="13" fillId="0" borderId="16" xfId="6" applyNumberFormat="1" applyFont="1" applyBorder="1" applyAlignment="1">
      <alignment horizontal="right" vertical="center"/>
    </xf>
    <xf numFmtId="4" fontId="9" fillId="0" borderId="0" xfId="6" applyNumberFormat="1" applyFont="1" applyAlignment="1">
      <alignment horizontal="right" vertical="center" wrapText="1"/>
    </xf>
    <xf numFmtId="0" fontId="9" fillId="10" borderId="8" xfId="6" applyFont="1" applyFill="1" applyBorder="1" applyAlignment="1">
      <alignment horizontal="justify" vertical="center"/>
    </xf>
    <xf numFmtId="0" fontId="9" fillId="0" borderId="43" xfId="6" applyFont="1" applyBorder="1" applyAlignment="1">
      <alignment horizontal="left" vertical="center"/>
    </xf>
    <xf numFmtId="4" fontId="13" fillId="0" borderId="44" xfId="6" applyNumberFormat="1" applyFont="1" applyBorder="1" applyAlignment="1">
      <alignment horizontal="center" vertical="center" wrapText="1"/>
    </xf>
    <xf numFmtId="4" fontId="9" fillId="0" borderId="0" xfId="6" applyNumberFormat="1" applyFont="1" applyAlignment="1">
      <alignment horizontal="right" vertical="center"/>
    </xf>
    <xf numFmtId="0" fontId="9" fillId="10" borderId="0" xfId="6" applyFont="1" applyFill="1" applyAlignment="1">
      <alignment horizontal="justify" vertical="center"/>
    </xf>
    <xf numFmtId="0" fontId="9" fillId="10" borderId="0" xfId="6" applyFont="1" applyFill="1" applyAlignment="1">
      <alignment horizontal="right" vertical="center"/>
    </xf>
    <xf numFmtId="4" fontId="13" fillId="0" borderId="0" xfId="6" applyNumberFormat="1" applyFont="1" applyAlignment="1">
      <alignment horizontal="center" vertical="center" wrapText="1"/>
    </xf>
    <xf numFmtId="0" fontId="33" fillId="0" borderId="0" xfId="1" applyFont="1"/>
    <xf numFmtId="49" fontId="34" fillId="0" borderId="0" xfId="15" applyNumberFormat="1" applyFont="1"/>
    <xf numFmtId="165" fontId="34" fillId="0" borderId="0" xfId="1" applyNumberFormat="1" applyFont="1"/>
    <xf numFmtId="0" fontId="34" fillId="0" borderId="0" xfId="16" applyFont="1" applyAlignment="1"/>
    <xf numFmtId="0" fontId="35" fillId="0" borderId="0" xfId="6" applyFont="1"/>
    <xf numFmtId="0" fontId="33" fillId="0" borderId="0" xfId="16" applyFont="1" applyAlignment="1"/>
    <xf numFmtId="0" fontId="37" fillId="0" borderId="0" xfId="1" applyFont="1"/>
    <xf numFmtId="0" fontId="33" fillId="0" borderId="0" xfId="15" applyFont="1" applyAlignment="1">
      <alignment horizontal="right" vertical="top" wrapText="1"/>
    </xf>
    <xf numFmtId="0" fontId="33" fillId="0" borderId="0" xfId="1" applyFont="1" applyAlignment="1">
      <alignment wrapText="1"/>
    </xf>
    <xf numFmtId="49" fontId="33" fillId="0" borderId="0" xfId="15" applyNumberFormat="1" applyFont="1"/>
    <xf numFmtId="165" fontId="33" fillId="0" borderId="0" xfId="1" applyNumberFormat="1" applyFont="1"/>
    <xf numFmtId="0" fontId="34" fillId="0" borderId="0" xfId="1" applyFont="1"/>
    <xf numFmtId="0" fontId="38" fillId="0" borderId="0" xfId="1" applyFont="1"/>
    <xf numFmtId="0" fontId="37" fillId="0" borderId="0" xfId="6" applyFont="1"/>
    <xf numFmtId="0" fontId="38" fillId="0" borderId="0" xfId="6" applyFont="1"/>
    <xf numFmtId="0" fontId="39" fillId="0" borderId="0" xfId="6" applyFont="1"/>
    <xf numFmtId="0" fontId="8" fillId="0" borderId="0" xfId="0" applyFont="1" applyFill="1" applyAlignment="1">
      <alignment vertical="top"/>
    </xf>
    <xf numFmtId="0" fontId="6" fillId="0" borderId="0" xfId="6" applyFont="1" applyFill="1" applyAlignment="1">
      <alignment vertical="center"/>
    </xf>
    <xf numFmtId="0" fontId="8" fillId="0" borderId="0" xfId="6" applyFont="1" applyFill="1" applyAlignment="1">
      <alignment vertical="center"/>
    </xf>
    <xf numFmtId="0" fontId="6" fillId="0" borderId="0" xfId="6" applyFont="1" applyFill="1" applyAlignment="1">
      <alignment horizontal="left" vertical="center"/>
    </xf>
    <xf numFmtId="2" fontId="6" fillId="0" borderId="0" xfId="6" applyNumberFormat="1" applyFont="1" applyFill="1" applyAlignment="1">
      <alignment vertical="center"/>
    </xf>
    <xf numFmtId="0" fontId="9" fillId="0" borderId="1" xfId="6" applyFont="1" applyBorder="1" applyAlignment="1">
      <alignment vertical="center" wrapText="1"/>
    </xf>
    <xf numFmtId="0" fontId="36" fillId="0" borderId="0" xfId="15" applyFont="1" applyAlignment="1">
      <alignment vertical="top" wrapText="1"/>
    </xf>
    <xf numFmtId="0" fontId="36" fillId="0" borderId="0" xfId="15" applyFont="1" applyAlignment="1">
      <alignment vertical="top"/>
    </xf>
    <xf numFmtId="0" fontId="36" fillId="0" borderId="0" xfId="1" applyFont="1" applyAlignment="1">
      <alignment wrapText="1"/>
    </xf>
    <xf numFmtId="0" fontId="9" fillId="10" borderId="0" xfId="6" applyFont="1" applyFill="1" applyBorder="1" applyAlignment="1">
      <alignment horizontal="justify" vertical="center"/>
    </xf>
    <xf numFmtId="0" fontId="9" fillId="10" borderId="0" xfId="6" applyFont="1" applyFill="1" applyBorder="1" applyAlignment="1">
      <alignment horizontal="right" vertical="center"/>
    </xf>
    <xf numFmtId="0" fontId="9" fillId="0" borderId="0" xfId="6" applyFont="1" applyBorder="1" applyAlignment="1">
      <alignment horizontal="left" vertical="center"/>
    </xf>
    <xf numFmtId="4" fontId="13" fillId="0" borderId="0" xfId="6" applyNumberFormat="1" applyFont="1" applyBorder="1" applyAlignment="1">
      <alignment horizontal="center" vertical="center" wrapText="1"/>
    </xf>
    <xf numFmtId="0" fontId="6" fillId="2" borderId="1" xfId="0" applyFont="1" applyFill="1" applyBorder="1" applyAlignment="1">
      <alignment wrapText="1"/>
    </xf>
    <xf numFmtId="0" fontId="9" fillId="2" borderId="6" xfId="8" applyFont="1" applyFill="1" applyBorder="1" applyAlignment="1">
      <alignment horizontal="left" vertical="top" wrapText="1"/>
    </xf>
    <xf numFmtId="0" fontId="11" fillId="4" borderId="6" xfId="8" applyFont="1" applyFill="1" applyBorder="1" applyAlignment="1">
      <alignment horizontal="center" wrapText="1"/>
    </xf>
    <xf numFmtId="0" fontId="9" fillId="2" borderId="6" xfId="9" applyFont="1" applyFill="1" applyBorder="1" applyAlignment="1">
      <alignment horizontal="left" vertical="top" wrapText="1"/>
    </xf>
    <xf numFmtId="0" fontId="9" fillId="0" borderId="6" xfId="9" applyFont="1" applyBorder="1" applyAlignment="1">
      <alignment horizontal="left" vertical="top" wrapText="1"/>
    </xf>
    <xf numFmtId="0" fontId="13" fillId="0" borderId="6" xfId="0" applyFont="1" applyBorder="1" applyAlignment="1">
      <alignment horizontal="left" vertical="center" wrapText="1"/>
    </xf>
    <xf numFmtId="0" fontId="30" fillId="0" borderId="6" xfId="0" applyFont="1" applyBorder="1" applyAlignment="1">
      <alignment horizontal="left" vertical="center" wrapText="1"/>
    </xf>
    <xf numFmtId="0" fontId="11" fillId="4" borderId="16" xfId="8" applyFont="1" applyFill="1" applyBorder="1" applyAlignment="1">
      <alignment horizontal="center" vertical="center" wrapText="1"/>
    </xf>
    <xf numFmtId="0" fontId="11" fillId="4" borderId="17" xfId="8" applyFont="1" applyFill="1" applyBorder="1" applyAlignment="1">
      <alignment horizontal="center" vertical="center" wrapText="1"/>
    </xf>
    <xf numFmtId="0" fontId="11" fillId="4" borderId="18" xfId="8" applyFont="1" applyFill="1" applyBorder="1" applyAlignment="1">
      <alignment horizontal="center" vertical="center" wrapText="1"/>
    </xf>
    <xf numFmtId="0" fontId="9" fillId="2" borderId="6" xfId="8" applyFont="1" applyFill="1" applyBorder="1" applyAlignment="1">
      <alignment horizontal="left" wrapText="1"/>
    </xf>
    <xf numFmtId="0" fontId="9" fillId="2" borderId="16" xfId="8" applyFont="1" applyFill="1" applyBorder="1" applyAlignment="1">
      <alignment horizontal="left" wrapText="1"/>
    </xf>
    <xf numFmtId="0" fontId="9" fillId="2" borderId="18" xfId="8" applyFont="1" applyFill="1" applyBorder="1" applyAlignment="1">
      <alignment horizontal="left" wrapText="1"/>
    </xf>
    <xf numFmtId="0" fontId="9" fillId="2" borderId="16" xfId="8" applyFont="1" applyFill="1" applyBorder="1" applyAlignment="1">
      <alignment horizontal="left" vertical="top" wrapText="1"/>
    </xf>
    <xf numFmtId="0" fontId="9" fillId="2" borderId="18" xfId="8" applyFont="1" applyFill="1" applyBorder="1" applyAlignment="1">
      <alignment horizontal="left" vertical="top" wrapText="1"/>
    </xf>
    <xf numFmtId="0" fontId="9" fillId="2" borderId="16" xfId="9" applyFont="1" applyFill="1" applyBorder="1" applyAlignment="1">
      <alignment horizontal="left" wrapText="1"/>
    </xf>
    <xf numFmtId="0" fontId="9" fillId="2" borderId="18" xfId="9" applyFont="1" applyFill="1" applyBorder="1" applyAlignment="1">
      <alignment horizontal="left" wrapText="1"/>
    </xf>
    <xf numFmtId="0" fontId="9" fillId="0" borderId="16" xfId="9" applyFont="1" applyBorder="1" applyAlignment="1">
      <alignment horizontal="left" wrapText="1"/>
    </xf>
    <xf numFmtId="0" fontId="9" fillId="0" borderId="18" xfId="9" applyFont="1" applyBorder="1" applyAlignment="1">
      <alignment horizontal="left" wrapText="1"/>
    </xf>
    <xf numFmtId="0" fontId="9" fillId="0" borderId="6" xfId="6" applyFont="1" applyBorder="1" applyAlignment="1">
      <alignment horizontal="left" vertical="top" wrapText="1"/>
    </xf>
    <xf numFmtId="0" fontId="9" fillId="0" borderId="6" xfId="1" applyFont="1" applyBorder="1" applyAlignment="1">
      <alignment horizontal="left" vertical="top" wrapText="1"/>
    </xf>
    <xf numFmtId="0" fontId="9" fillId="0" borderId="6" xfId="6" applyFont="1" applyBorder="1" applyAlignment="1">
      <alignment horizontal="left" wrapText="1"/>
    </xf>
    <xf numFmtId="0" fontId="10" fillId="4" borderId="16" xfId="6" applyFont="1" applyFill="1" applyBorder="1" applyAlignment="1">
      <alignment horizontal="center" vertical="center"/>
    </xf>
    <xf numFmtId="0" fontId="10" fillId="4" borderId="17" xfId="6" applyFont="1" applyFill="1" applyBorder="1" applyAlignment="1">
      <alignment horizontal="center" vertical="center"/>
    </xf>
    <xf numFmtId="0" fontId="10" fillId="4" borderId="18" xfId="6" applyFont="1" applyFill="1" applyBorder="1" applyAlignment="1">
      <alignment horizontal="center" vertical="center"/>
    </xf>
    <xf numFmtId="0" fontId="11" fillId="4" borderId="16" xfId="7" applyFont="1" applyFill="1" applyBorder="1" applyAlignment="1">
      <alignment horizontal="center" vertical="center" wrapText="1"/>
    </xf>
    <xf numFmtId="0" fontId="11" fillId="4" borderId="17" xfId="7" applyFont="1" applyFill="1" applyBorder="1" applyAlignment="1">
      <alignment horizontal="center" vertical="center" wrapText="1"/>
    </xf>
    <xf numFmtId="0" fontId="11" fillId="4" borderId="18" xfId="7" applyFont="1" applyFill="1" applyBorder="1" applyAlignment="1">
      <alignment horizontal="center" vertical="center" wrapText="1"/>
    </xf>
    <xf numFmtId="0" fontId="9" fillId="0" borderId="16" xfId="6" applyFont="1" applyBorder="1" applyAlignment="1">
      <alignment horizontal="left" vertical="center" wrapText="1"/>
    </xf>
    <xf numFmtId="0" fontId="9" fillId="0" borderId="18" xfId="6" applyFont="1" applyBorder="1" applyAlignment="1">
      <alignment horizontal="left" vertical="center" wrapText="1"/>
    </xf>
    <xf numFmtId="0" fontId="9" fillId="0" borderId="6" xfId="6" applyFont="1" applyBorder="1" applyAlignment="1">
      <alignment horizontal="left" vertical="center" wrapText="1"/>
    </xf>
    <xf numFmtId="0" fontId="11" fillId="0" borderId="16" xfId="7" applyFont="1" applyBorder="1" applyAlignment="1">
      <alignment horizontal="center" vertical="center" wrapText="1"/>
    </xf>
    <xf numFmtId="0" fontId="11" fillId="0" borderId="17" xfId="7" applyFont="1" applyBorder="1" applyAlignment="1">
      <alignment horizontal="center" vertical="center" wrapText="1"/>
    </xf>
    <xf numFmtId="0" fontId="11" fillId="0" borderId="18" xfId="7" applyFont="1" applyBorder="1" applyAlignment="1">
      <alignment horizontal="center" vertical="center" wrapText="1"/>
    </xf>
    <xf numFmtId="0" fontId="9" fillId="2" borderId="6" xfId="6" applyFont="1" applyFill="1" applyBorder="1" applyAlignment="1">
      <alignment horizontal="left" vertical="top" wrapText="1"/>
    </xf>
    <xf numFmtId="0" fontId="8" fillId="0" borderId="1" xfId="11" applyFont="1" applyBorder="1" applyAlignment="1">
      <alignment horizontal="left" vertical="center"/>
    </xf>
    <xf numFmtId="0" fontId="8" fillId="3" borderId="0" xfId="0" applyFont="1" applyFill="1" applyAlignment="1">
      <alignment horizontal="center" vertical="center" wrapText="1"/>
    </xf>
    <xf numFmtId="0" fontId="9" fillId="0" borderId="0" xfId="6" applyFont="1" applyAlignment="1">
      <alignment horizontal="center" vertical="center"/>
    </xf>
    <xf numFmtId="0" fontId="9" fillId="0" borderId="0" xfId="6" applyFont="1" applyAlignment="1">
      <alignment horizontal="right" vertical="center"/>
    </xf>
    <xf numFmtId="0" fontId="32" fillId="0" borderId="1" xfId="6" applyFont="1" applyBorder="1" applyAlignment="1">
      <alignment horizontal="center" vertical="center"/>
    </xf>
    <xf numFmtId="0" fontId="9" fillId="0" borderId="17" xfId="6" applyFont="1" applyBorder="1" applyAlignment="1">
      <alignment horizontal="left" vertical="center" wrapText="1"/>
    </xf>
    <xf numFmtId="4" fontId="9" fillId="0" borderId="0" xfId="6" applyNumberFormat="1" applyFont="1" applyAlignment="1">
      <alignment horizontal="center" vertical="center"/>
    </xf>
    <xf numFmtId="0" fontId="9" fillId="7" borderId="2" xfId="6" applyFont="1" applyFill="1" applyBorder="1" applyAlignment="1">
      <alignment horizontal="center" vertical="center" textRotation="90" wrapText="1"/>
    </xf>
    <xf numFmtId="0" fontId="9" fillId="7" borderId="8" xfId="6" applyFont="1" applyFill="1" applyBorder="1" applyAlignment="1">
      <alignment horizontal="center" vertical="center" textRotation="90" wrapText="1"/>
    </xf>
    <xf numFmtId="0" fontId="9" fillId="7" borderId="3" xfId="6" applyFont="1" applyFill="1" applyBorder="1" applyAlignment="1">
      <alignment horizontal="center" vertical="center" textRotation="90" wrapText="1"/>
    </xf>
    <xf numFmtId="0" fontId="9" fillId="7" borderId="9" xfId="6" applyFont="1" applyFill="1" applyBorder="1" applyAlignment="1">
      <alignment horizontal="center" vertical="center" textRotation="90" wrapText="1"/>
    </xf>
    <xf numFmtId="0" fontId="9" fillId="7" borderId="3" xfId="6" applyFont="1" applyFill="1" applyBorder="1" applyAlignment="1">
      <alignment horizontal="center" vertical="center" wrapText="1"/>
    </xf>
    <xf numFmtId="0" fontId="9" fillId="7" borderId="13" xfId="6" applyFont="1" applyFill="1" applyBorder="1" applyAlignment="1">
      <alignment horizontal="center" vertical="center" wrapText="1"/>
    </xf>
    <xf numFmtId="0" fontId="9" fillId="7" borderId="9" xfId="6" applyFont="1" applyFill="1" applyBorder="1" applyAlignment="1">
      <alignment horizontal="center" vertical="center" wrapText="1"/>
    </xf>
    <xf numFmtId="0" fontId="9" fillId="7" borderId="43" xfId="6" applyFont="1" applyFill="1" applyBorder="1" applyAlignment="1">
      <alignment horizontal="center" vertical="center" wrapText="1"/>
    </xf>
    <xf numFmtId="0" fontId="9" fillId="7" borderId="15" xfId="6" applyFont="1" applyFill="1" applyBorder="1" applyAlignment="1">
      <alignment horizontal="center" vertical="center" wrapText="1"/>
    </xf>
    <xf numFmtId="0" fontId="9" fillId="7" borderId="44" xfId="6" applyFont="1" applyFill="1" applyBorder="1" applyAlignment="1">
      <alignment horizontal="center" vertical="center" wrapText="1"/>
    </xf>
    <xf numFmtId="0" fontId="9" fillId="7" borderId="14" xfId="6" applyFont="1" applyFill="1" applyBorder="1" applyAlignment="1">
      <alignment horizontal="center" vertical="center" wrapText="1"/>
    </xf>
    <xf numFmtId="0" fontId="9" fillId="7" borderId="4" xfId="6" applyFont="1" applyFill="1" applyBorder="1" applyAlignment="1">
      <alignment horizontal="center" vertical="center" wrapText="1"/>
    </xf>
    <xf numFmtId="0" fontId="9" fillId="7" borderId="10" xfId="6" applyFont="1" applyFill="1" applyBorder="1" applyAlignment="1">
      <alignment horizontal="center" vertical="center" wrapText="1"/>
    </xf>
    <xf numFmtId="0" fontId="13" fillId="9" borderId="42" xfId="6" applyFont="1" applyFill="1" applyBorder="1" applyAlignment="1">
      <alignment horizontal="center" vertical="center" wrapText="1"/>
    </xf>
    <xf numFmtId="0" fontId="13" fillId="9" borderId="1" xfId="6" applyFont="1" applyFill="1" applyBorder="1" applyAlignment="1">
      <alignment horizontal="center" vertical="center" wrapText="1"/>
    </xf>
    <xf numFmtId="43" fontId="9" fillId="0" borderId="6" xfId="6" applyNumberFormat="1" applyFont="1" applyBorder="1" applyAlignment="1">
      <alignment horizontal="left" vertical="center" wrapText="1"/>
    </xf>
    <xf numFmtId="0" fontId="9" fillId="10" borderId="43" xfId="6" applyFont="1" applyFill="1" applyBorder="1" applyAlignment="1">
      <alignment horizontal="right" vertical="center"/>
    </xf>
    <xf numFmtId="0" fontId="9" fillId="10" borderId="47" xfId="6" applyFont="1" applyFill="1" applyBorder="1" applyAlignment="1">
      <alignment horizontal="right" vertical="center"/>
    </xf>
    <xf numFmtId="0" fontId="41" fillId="0" borderId="0" xfId="0" quotePrefix="1" applyFont="1" applyAlignment="1">
      <alignment horizontal="left" vertical="top" wrapText="1"/>
    </xf>
    <xf numFmtId="4" fontId="21" fillId="0" borderId="20" xfId="3" applyNumberFormat="1" applyFont="1" applyBorder="1" applyAlignment="1" applyProtection="1">
      <alignment horizontal="left" vertical="center" wrapText="1"/>
      <protection locked="0"/>
    </xf>
    <xf numFmtId="0" fontId="27" fillId="0" borderId="0" xfId="0" applyFont="1" applyAlignment="1">
      <alignment horizontal="left" vertical="top" wrapText="1"/>
    </xf>
    <xf numFmtId="0" fontId="27" fillId="0" borderId="0" xfId="0" quotePrefix="1" applyFont="1" applyAlignment="1">
      <alignment horizontal="left" vertical="top" wrapText="1"/>
    </xf>
    <xf numFmtId="0" fontId="19" fillId="2" borderId="0" xfId="0" applyFont="1" applyFill="1" applyAlignment="1">
      <alignment horizontal="center" vertical="center" wrapText="1"/>
    </xf>
    <xf numFmtId="0" fontId="18" fillId="2" borderId="0" xfId="0" applyFont="1" applyFill="1" applyAlignment="1">
      <alignment horizontal="center" vertical="justify" wrapText="1"/>
    </xf>
    <xf numFmtId="0" fontId="27" fillId="0" borderId="0" xfId="0" quotePrefix="1" applyFont="1" applyFill="1" applyAlignment="1">
      <alignment horizontal="left" vertical="top" wrapText="1"/>
    </xf>
    <xf numFmtId="0" fontId="18" fillId="2" borderId="0" xfId="0" applyFont="1" applyFill="1" applyAlignment="1">
      <alignment horizontal="left" vertical="center" wrapText="1"/>
    </xf>
    <xf numFmtId="4" fontId="23" fillId="2" borderId="1" xfId="0" applyNumberFormat="1" applyFont="1" applyFill="1" applyBorder="1" applyAlignment="1">
      <alignment horizontal="center" vertical="center" wrapText="1"/>
    </xf>
    <xf numFmtId="0" fontId="18" fillId="2" borderId="1" xfId="0" applyFont="1" applyFill="1" applyBorder="1" applyAlignment="1">
      <alignment horizontal="center" wrapText="1"/>
    </xf>
    <xf numFmtId="0" fontId="19" fillId="0" borderId="2"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3"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49" fontId="19" fillId="2" borderId="11" xfId="0" applyNumberFormat="1" applyFont="1" applyFill="1" applyBorder="1" applyAlignment="1">
      <alignment horizontal="right" vertical="center" wrapText="1"/>
    </xf>
    <xf numFmtId="49" fontId="19" fillId="2" borderId="12" xfId="0" applyNumberFormat="1" applyFont="1" applyFill="1" applyBorder="1" applyAlignment="1">
      <alignment horizontal="right" vertical="center" wrapText="1"/>
    </xf>
    <xf numFmtId="0" fontId="41" fillId="0" borderId="0" xfId="0" quotePrefix="1" applyFont="1" applyFill="1" applyAlignment="1">
      <alignment horizontal="left" vertical="top" wrapText="1"/>
    </xf>
    <xf numFmtId="0" fontId="27" fillId="0" borderId="0" xfId="0" applyFont="1" applyFill="1" applyAlignment="1">
      <alignment horizontal="left" vertical="top" wrapText="1"/>
    </xf>
    <xf numFmtId="0" fontId="18" fillId="0" borderId="0" xfId="0" applyFont="1" applyFill="1" applyAlignment="1">
      <alignment horizontal="center" vertical="justify" wrapText="1"/>
    </xf>
    <xf numFmtId="0" fontId="18" fillId="0" borderId="0" xfId="0" applyFont="1" applyFill="1" applyAlignment="1">
      <alignment horizontal="left" vertical="center" wrapText="1"/>
    </xf>
    <xf numFmtId="4" fontId="23" fillId="0" borderId="1" xfId="0" applyNumberFormat="1" applyFont="1" applyFill="1" applyBorder="1" applyAlignment="1">
      <alignment horizontal="center" vertical="center" wrapText="1"/>
    </xf>
    <xf numFmtId="0" fontId="18" fillId="0" borderId="1" xfId="0" applyFont="1" applyFill="1" applyBorder="1" applyAlignment="1">
      <alignment horizontal="center" wrapText="1"/>
    </xf>
    <xf numFmtId="0" fontId="19" fillId="0" borderId="2" xfId="0" applyFont="1" applyFill="1" applyBorder="1" applyAlignment="1">
      <alignment horizontal="center" vertical="center" textRotation="90" wrapText="1"/>
    </xf>
    <xf numFmtId="0" fontId="19" fillId="0" borderId="5" xfId="0" applyFont="1" applyFill="1" applyBorder="1" applyAlignment="1">
      <alignment horizontal="center" vertical="center" textRotation="90" wrapText="1"/>
    </xf>
    <xf numFmtId="0" fontId="19" fillId="0" borderId="3" xfId="0" applyFont="1" applyFill="1" applyBorder="1" applyAlignment="1">
      <alignment horizontal="center" vertical="center" textRotation="90" wrapText="1"/>
    </xf>
    <xf numFmtId="0" fontId="19" fillId="0" borderId="6" xfId="0" applyFont="1" applyFill="1" applyBorder="1" applyAlignment="1">
      <alignment horizontal="center" vertical="center" textRotation="90" wrapText="1"/>
    </xf>
    <xf numFmtId="0" fontId="19" fillId="0" borderId="3"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49" fontId="19" fillId="0" borderId="11" xfId="0" applyNumberFormat="1" applyFont="1" applyFill="1" applyBorder="1" applyAlignment="1">
      <alignment horizontal="right" vertical="center" wrapText="1"/>
    </xf>
    <xf numFmtId="49" fontId="19" fillId="0" borderId="12" xfId="0" applyNumberFormat="1" applyFont="1" applyFill="1" applyBorder="1" applyAlignment="1">
      <alignment horizontal="right" vertical="center" wrapText="1"/>
    </xf>
    <xf numFmtId="4" fontId="21" fillId="0" borderId="20" xfId="3" applyNumberFormat="1" applyFont="1" applyFill="1" applyBorder="1" applyAlignment="1" applyProtection="1">
      <alignment horizontal="left" vertical="center" wrapText="1"/>
      <protection locked="0"/>
    </xf>
    <xf numFmtId="0" fontId="18" fillId="0" borderId="0" xfId="0" applyFont="1" applyAlignment="1">
      <alignment horizontal="center" vertical="justify" wrapText="1"/>
    </xf>
    <xf numFmtId="4" fontId="23" fillId="0" borderId="1" xfId="0" applyNumberFormat="1" applyFont="1" applyBorder="1" applyAlignment="1">
      <alignment horizontal="center" vertical="center" wrapText="1"/>
    </xf>
    <xf numFmtId="0" fontId="18" fillId="0" borderId="1" xfId="0" applyFont="1" applyBorder="1" applyAlignment="1">
      <alignment horizontal="center" wrapText="1"/>
    </xf>
    <xf numFmtId="4" fontId="19" fillId="0" borderId="20" xfId="3" applyNumberFormat="1" applyFont="1" applyBorder="1" applyAlignment="1" applyProtection="1">
      <alignment horizontal="left" vertical="center" wrapText="1"/>
      <protection locked="0"/>
    </xf>
    <xf numFmtId="0" fontId="14" fillId="6" borderId="6" xfId="6" applyFont="1" applyFill="1" applyBorder="1" applyAlignment="1">
      <alignment horizontal="center" vertical="top" wrapText="1"/>
    </xf>
    <xf numFmtId="0" fontId="14" fillId="0" borderId="0" xfId="6" applyFont="1" applyAlignment="1">
      <alignment horizontal="center" vertical="top" wrapText="1"/>
    </xf>
    <xf numFmtId="0" fontId="15" fillId="5" borderId="6" xfId="6" applyFont="1" applyFill="1" applyBorder="1" applyAlignment="1">
      <alignment horizontal="left" vertical="top" wrapText="1"/>
    </xf>
    <xf numFmtId="0" fontId="14" fillId="5" borderId="6" xfId="6" applyFont="1" applyFill="1" applyBorder="1" applyAlignment="1">
      <alignment horizontal="left" vertical="top" wrapText="1"/>
    </xf>
  </cellXfs>
  <cellStyles count="17">
    <cellStyle name="Excel Built-in Normal 1" xfId="3" xr:uid="{A46DD5CD-AF6D-4084-BACE-609D1D3B1A26}"/>
    <cellStyle name="Hyperlink" xfId="2" builtinId="8"/>
    <cellStyle name="Normal" xfId="0" builtinId="0"/>
    <cellStyle name="Normal 10" xfId="6" xr:uid="{5DE723DA-BC79-4968-82B1-7166195662E6}"/>
    <cellStyle name="Normal 10 10" xfId="8" xr:uid="{21309C22-21FC-434A-8B1C-999052034CC3}"/>
    <cellStyle name="Normal 12" xfId="1" xr:uid="{AEC09886-6786-4CB8-8EC8-C351DCFC7D68}"/>
    <cellStyle name="Normal 19 2" xfId="9" xr:uid="{7A179C97-8E2D-4906-AD51-CF0D8AEFE139}"/>
    <cellStyle name="Normal 2 10 2" xfId="10" xr:uid="{2A39D5F9-D10F-45AE-BA4B-ACF222F9C868}"/>
    <cellStyle name="Normal 2 2 2" xfId="13" xr:uid="{C6D829E9-72D0-4539-82DA-7929F114601D}"/>
    <cellStyle name="Normal 3 2 3" xfId="14" xr:uid="{8F5BC071-4E43-4F59-90C6-CD7AB59AA8B6}"/>
    <cellStyle name="Normal_2009-08-20_BKUS_20.korpuss_Tame_PASUT." xfId="4" xr:uid="{72C7547B-2BD3-4E46-A0A9-FCE7DBDF9CD4}"/>
    <cellStyle name="Normal_Sheet1 2" xfId="7" xr:uid="{165C22C5-8F7C-4DB6-81F9-54C78C1149CB}"/>
    <cellStyle name="Normal_TAME-POLIPLASTS" xfId="15" xr:uid="{EE0F9FDB-9276-4FAC-8F06-2D50D15795AA}"/>
    <cellStyle name="Parastais 2 2" xfId="16" xr:uid="{223262B9-9C71-479E-B8FA-051F7CAEB3A4}"/>
    <cellStyle name="Style 1" xfId="11" xr:uid="{1A437BD4-DC60-4307-B0DA-BC802E546E47}"/>
    <cellStyle name="Style 1 2 2" xfId="5" xr:uid="{31F5C67A-330D-40C5-AB86-F34E87697E54}"/>
    <cellStyle name="Style 1_DOP" xfId="12" xr:uid="{290FDBD5-6169-46F4-86A0-B28414B8DB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251740</xdr:colOff>
      <xdr:row>42</xdr:row>
      <xdr:rowOff>2705100</xdr:rowOff>
    </xdr:from>
    <xdr:to>
      <xdr:col>16</xdr:col>
      <xdr:colOff>1238901</xdr:colOff>
      <xdr:row>43</xdr:row>
      <xdr:rowOff>581536</xdr:rowOff>
    </xdr:to>
    <xdr:pic>
      <xdr:nvPicPr>
        <xdr:cNvPr id="6" name="Picture 5">
          <a:extLst>
            <a:ext uri="{FF2B5EF4-FFF2-40B4-BE49-F238E27FC236}">
              <a16:creationId xmlns:a16="http://schemas.microsoft.com/office/drawing/2014/main" id="{72D2B01F-4044-B088-C288-517A37C60C38}"/>
            </a:ext>
          </a:extLst>
        </xdr:cNvPr>
        <xdr:cNvPicPr>
          <a:picLocks noChangeAspect="1"/>
        </xdr:cNvPicPr>
      </xdr:nvPicPr>
      <xdr:blipFill>
        <a:blip xmlns:r="http://schemas.openxmlformats.org/officeDocument/2006/relationships" r:embed="rId1"/>
        <a:stretch>
          <a:fillRect/>
        </a:stretch>
      </xdr:blipFill>
      <xdr:spPr>
        <a:xfrm>
          <a:off x="12653290" y="35728275"/>
          <a:ext cx="987161" cy="7720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AB005-2A69-4E48-8C24-7284B789DCE7}">
  <dimension ref="A1:C35"/>
  <sheetViews>
    <sheetView zoomScale="85" zoomScaleNormal="85" workbookViewId="0"/>
  </sheetViews>
  <sheetFormatPr defaultColWidth="15.5703125" defaultRowHeight="15"/>
  <cols>
    <col min="1" max="2" width="15.5703125" style="1" customWidth="1"/>
    <col min="3" max="3" width="75.140625" style="1" customWidth="1"/>
    <col min="4" max="16384" width="15.5703125" style="1"/>
  </cols>
  <sheetData>
    <row r="1" spans="1:3">
      <c r="B1" s="2"/>
      <c r="C1" s="2"/>
    </row>
    <row r="2" spans="1:3" ht="33.75" customHeight="1">
      <c r="A2" s="287" t="s">
        <v>74</v>
      </c>
      <c r="B2" s="288"/>
      <c r="C2" s="289"/>
    </row>
    <row r="3" spans="1:3" ht="26.25" customHeight="1">
      <c r="A3" s="296" t="str">
        <f>KT!A8</f>
        <v>Objekta  nosaukums: Dispečerpunkta, riepu darbnīcas un administrācijas ēkas vecā korpusa sienu un cokola remonts, Vestienas iela 35, Rīga</v>
      </c>
      <c r="B3" s="297"/>
      <c r="C3" s="298"/>
    </row>
    <row r="4" spans="1:3">
      <c r="A4" s="296" t="str">
        <f>KT!A10</f>
        <v>Objekta adrese: Vestienas iela 35, Rīga, LV-1035</v>
      </c>
      <c r="B4" s="297"/>
      <c r="C4" s="298"/>
    </row>
    <row r="5" spans="1:3">
      <c r="A5" s="290" t="s">
        <v>75</v>
      </c>
      <c r="B5" s="291"/>
      <c r="C5" s="292"/>
    </row>
    <row r="6" spans="1:3" ht="62.1" customHeight="1">
      <c r="A6" s="3">
        <v>1</v>
      </c>
      <c r="B6" s="293" t="s">
        <v>157</v>
      </c>
      <c r="C6" s="294"/>
    </row>
    <row r="7" spans="1:3" ht="32.25" customHeight="1">
      <c r="A7" s="3">
        <v>2</v>
      </c>
      <c r="B7" s="295" t="s">
        <v>167</v>
      </c>
      <c r="C7" s="295"/>
    </row>
    <row r="8" spans="1:3" ht="120" customHeight="1">
      <c r="A8" s="3">
        <v>3</v>
      </c>
      <c r="B8" s="299" t="s">
        <v>168</v>
      </c>
      <c r="C8" s="299"/>
    </row>
    <row r="9" spans="1:3" ht="147.75" customHeight="1">
      <c r="A9" s="6">
        <v>4</v>
      </c>
      <c r="B9" s="270" t="s">
        <v>321</v>
      </c>
      <c r="C9" s="271"/>
    </row>
    <row r="10" spans="1:3" ht="40.5" customHeight="1">
      <c r="A10" s="3">
        <v>5</v>
      </c>
      <c r="B10" s="295" t="s">
        <v>169</v>
      </c>
      <c r="C10" s="295"/>
    </row>
    <row r="11" spans="1:3" ht="32.25" customHeight="1">
      <c r="A11" s="3">
        <v>6</v>
      </c>
      <c r="B11" s="299" t="s">
        <v>325</v>
      </c>
      <c r="C11" s="299"/>
    </row>
    <row r="12" spans="1:3" ht="216.95" customHeight="1">
      <c r="A12" s="3">
        <v>7</v>
      </c>
      <c r="B12" s="295" t="s">
        <v>268</v>
      </c>
      <c r="C12" s="295"/>
    </row>
    <row r="13" spans="1:3" ht="51" customHeight="1">
      <c r="A13" s="3">
        <v>8</v>
      </c>
      <c r="B13" s="295" t="s">
        <v>170</v>
      </c>
      <c r="C13" s="295"/>
    </row>
    <row r="14" spans="1:3" ht="31.5" customHeight="1">
      <c r="A14" s="3">
        <v>9</v>
      </c>
      <c r="B14" s="286" t="s">
        <v>76</v>
      </c>
      <c r="C14" s="286"/>
    </row>
    <row r="15" spans="1:3" ht="33.75" customHeight="1">
      <c r="A15" s="3">
        <v>10</v>
      </c>
      <c r="B15" s="284" t="s">
        <v>171</v>
      </c>
      <c r="C15" s="284"/>
    </row>
    <row r="16" spans="1:3" ht="18.75" customHeight="1">
      <c r="A16" s="3">
        <v>11</v>
      </c>
      <c r="B16" s="284" t="s">
        <v>77</v>
      </c>
      <c r="C16" s="284"/>
    </row>
    <row r="17" spans="1:3" ht="19.5" customHeight="1">
      <c r="A17" s="3">
        <v>12</v>
      </c>
      <c r="B17" s="284" t="s">
        <v>78</v>
      </c>
      <c r="C17" s="284"/>
    </row>
    <row r="18" spans="1:3" ht="35.25" customHeight="1">
      <c r="A18" s="3">
        <v>13</v>
      </c>
      <c r="B18" s="285" t="s">
        <v>79</v>
      </c>
      <c r="C18" s="285"/>
    </row>
    <row r="19" spans="1:3" ht="37.5" customHeight="1">
      <c r="A19" s="272" t="s">
        <v>80</v>
      </c>
      <c r="B19" s="273"/>
      <c r="C19" s="274"/>
    </row>
    <row r="20" spans="1:3" ht="48.75" customHeight="1">
      <c r="A20" s="3">
        <v>14</v>
      </c>
      <c r="B20" s="276" t="s">
        <v>172</v>
      </c>
      <c r="C20" s="277"/>
    </row>
    <row r="21" spans="1:3" ht="30" customHeight="1">
      <c r="A21" s="3">
        <v>15</v>
      </c>
      <c r="B21" s="276" t="s">
        <v>81</v>
      </c>
      <c r="C21" s="277"/>
    </row>
    <row r="22" spans="1:3" ht="45" customHeight="1">
      <c r="A22" s="3">
        <v>16</v>
      </c>
      <c r="B22" s="276" t="s">
        <v>82</v>
      </c>
      <c r="C22" s="277"/>
    </row>
    <row r="23" spans="1:3" ht="19.5" customHeight="1">
      <c r="A23" s="3">
        <v>17</v>
      </c>
      <c r="B23" s="278" t="s">
        <v>83</v>
      </c>
      <c r="C23" s="279"/>
    </row>
    <row r="24" spans="1:3" ht="45" customHeight="1">
      <c r="A24" s="3">
        <v>18</v>
      </c>
      <c r="B24" s="280" t="s">
        <v>173</v>
      </c>
      <c r="C24" s="281"/>
    </row>
    <row r="25" spans="1:3" ht="33" customHeight="1">
      <c r="A25" s="3">
        <v>19</v>
      </c>
      <c r="B25" s="282" t="s">
        <v>174</v>
      </c>
      <c r="C25" s="283"/>
    </row>
    <row r="26" spans="1:3" ht="29.1" customHeight="1">
      <c r="A26" s="272" t="s">
        <v>84</v>
      </c>
      <c r="B26" s="273"/>
      <c r="C26" s="274"/>
    </row>
    <row r="27" spans="1:3" ht="46.7" customHeight="1">
      <c r="A27" s="3">
        <v>20</v>
      </c>
      <c r="B27" s="275" t="s">
        <v>320</v>
      </c>
      <c r="C27" s="275"/>
    </row>
    <row r="28" spans="1:3">
      <c r="A28" s="3">
        <v>21</v>
      </c>
      <c r="B28" s="275" t="s">
        <v>85</v>
      </c>
      <c r="C28" s="275"/>
    </row>
    <row r="29" spans="1:3" ht="18" customHeight="1">
      <c r="A29" s="3">
        <v>22</v>
      </c>
      <c r="B29" s="275" t="s">
        <v>86</v>
      </c>
      <c r="C29" s="275"/>
    </row>
    <row r="30" spans="1:3" ht="33" customHeight="1">
      <c r="A30" s="3">
        <v>23</v>
      </c>
      <c r="B30" s="275" t="s">
        <v>87</v>
      </c>
      <c r="C30" s="275"/>
    </row>
    <row r="31" spans="1:3" ht="83.25" customHeight="1">
      <c r="A31" s="3">
        <v>24</v>
      </c>
      <c r="B31" s="266" t="s">
        <v>175</v>
      </c>
      <c r="C31" s="266"/>
    </row>
    <row r="32" spans="1:3" ht="72.599999999999994" customHeight="1">
      <c r="A32" s="3">
        <v>25</v>
      </c>
      <c r="B32" s="266" t="s">
        <v>322</v>
      </c>
      <c r="C32" s="266"/>
    </row>
    <row r="33" spans="1:3" ht="16.5" customHeight="1">
      <c r="A33" s="267" t="s">
        <v>88</v>
      </c>
      <c r="B33" s="267"/>
      <c r="C33" s="267"/>
    </row>
    <row r="34" spans="1:3" ht="143.1" customHeight="1">
      <c r="A34" s="3">
        <v>26</v>
      </c>
      <c r="B34" s="268" t="s">
        <v>323</v>
      </c>
      <c r="C34" s="268"/>
    </row>
    <row r="35" spans="1:3" ht="87.6" customHeight="1">
      <c r="A35" s="3">
        <v>27</v>
      </c>
      <c r="B35" s="269" t="s">
        <v>324</v>
      </c>
      <c r="C35" s="269"/>
    </row>
  </sheetData>
  <mergeCells count="34">
    <mergeCell ref="B14:C14"/>
    <mergeCell ref="A2:C2"/>
    <mergeCell ref="A5:C5"/>
    <mergeCell ref="B6:C6"/>
    <mergeCell ref="B7:C7"/>
    <mergeCell ref="A3:C3"/>
    <mergeCell ref="A4:C4"/>
    <mergeCell ref="B8:C8"/>
    <mergeCell ref="B10:C10"/>
    <mergeCell ref="B11:C11"/>
    <mergeCell ref="B12:C12"/>
    <mergeCell ref="B13:C13"/>
    <mergeCell ref="B25:C25"/>
    <mergeCell ref="B15:C15"/>
    <mergeCell ref="B16:C16"/>
    <mergeCell ref="B17:C17"/>
    <mergeCell ref="B18:C18"/>
    <mergeCell ref="A19:C19"/>
    <mergeCell ref="B32:C32"/>
    <mergeCell ref="A33:C33"/>
    <mergeCell ref="B34:C34"/>
    <mergeCell ref="B35:C35"/>
    <mergeCell ref="B9:C9"/>
    <mergeCell ref="A26:C26"/>
    <mergeCell ref="B27:C27"/>
    <mergeCell ref="B28:C28"/>
    <mergeCell ref="B29:C29"/>
    <mergeCell ref="B30:C30"/>
    <mergeCell ref="B31:C31"/>
    <mergeCell ref="B20:C20"/>
    <mergeCell ref="B21:C21"/>
    <mergeCell ref="B22:C22"/>
    <mergeCell ref="B23:C23"/>
    <mergeCell ref="B24:C24"/>
  </mergeCells>
  <pageMargins left="0.7" right="0.7" top="0.75" bottom="0.75" header="0.3" footer="0.3"/>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813B-6585-48C3-8EEB-6958C5955BBC}">
  <sheetPr>
    <tabColor rgb="FF92D050"/>
  </sheetPr>
  <dimension ref="A1:Q48"/>
  <sheetViews>
    <sheetView showZeros="0" topLeftCell="A32" zoomScaleNormal="100" workbookViewId="0">
      <selection activeCell="C51" sqref="C51"/>
    </sheetView>
  </sheetViews>
  <sheetFormatPr defaultColWidth="11.42578125" defaultRowHeight="12"/>
  <cols>
    <col min="1" max="1" width="4.5703125" style="29" customWidth="1"/>
    <col min="2" max="2" width="6.42578125" style="29" customWidth="1"/>
    <col min="3" max="3" width="52.42578125" style="29" customWidth="1"/>
    <col min="4" max="10" width="8.42578125" style="29" customWidth="1"/>
    <col min="11" max="11" width="9.42578125" style="29" customWidth="1"/>
    <col min="12" max="16" width="10.5703125" style="29" customWidth="1"/>
    <col min="17" max="17" width="2.85546875" style="29" customWidth="1"/>
    <col min="18" max="18" width="11.42578125" style="29"/>
    <col min="19" max="19" width="38" style="29" customWidth="1"/>
    <col min="20" max="16384" width="11.42578125" style="29"/>
  </cols>
  <sheetData>
    <row r="1" spans="1:16" ht="12" customHeight="1">
      <c r="A1" s="329" t="s">
        <v>302</v>
      </c>
      <c r="B1" s="329"/>
      <c r="C1" s="329"/>
      <c r="D1" s="329"/>
      <c r="E1" s="329"/>
      <c r="F1" s="329"/>
      <c r="G1" s="329"/>
      <c r="H1" s="329"/>
      <c r="I1" s="329"/>
      <c r="J1" s="329"/>
      <c r="K1" s="329"/>
      <c r="L1" s="329"/>
      <c r="M1" s="329"/>
      <c r="N1" s="329"/>
      <c r="O1" s="329"/>
      <c r="P1" s="329"/>
    </row>
    <row r="2" spans="1:16" ht="12" customHeight="1">
      <c r="B2" s="30"/>
      <c r="C2" s="30"/>
      <c r="D2" s="30"/>
      <c r="E2" s="30"/>
      <c r="F2" s="30"/>
      <c r="G2" s="31" t="s">
        <v>103</v>
      </c>
      <c r="H2" s="30"/>
      <c r="I2" s="30"/>
      <c r="J2" s="30"/>
      <c r="K2" s="30"/>
      <c r="L2" s="30"/>
      <c r="M2" s="30"/>
      <c r="N2" s="30"/>
      <c r="O2" s="30"/>
      <c r="P2" s="30"/>
    </row>
    <row r="3" spans="1:16">
      <c r="A3" s="330" t="s">
        <v>0</v>
      </c>
      <c r="B3" s="330"/>
      <c r="C3" s="330"/>
      <c r="D3" s="330"/>
      <c r="E3" s="330"/>
      <c r="F3" s="330"/>
      <c r="G3" s="330"/>
      <c r="H3" s="330"/>
      <c r="I3" s="330"/>
      <c r="J3" s="330"/>
      <c r="K3" s="330"/>
      <c r="L3" s="330"/>
      <c r="M3" s="330"/>
      <c r="N3" s="330"/>
      <c r="O3" s="330"/>
      <c r="P3" s="330"/>
    </row>
    <row r="4" spans="1:16" s="22" customFormat="1" ht="12.75" customHeight="1">
      <c r="A4" s="137" t="s">
        <v>300</v>
      </c>
      <c r="B4" s="137"/>
      <c r="C4" s="137"/>
      <c r="D4" s="137"/>
      <c r="E4" s="137"/>
      <c r="F4" s="137"/>
      <c r="G4" s="137"/>
      <c r="H4" s="137"/>
      <c r="I4" s="137"/>
      <c r="J4" s="137"/>
      <c r="K4" s="137"/>
      <c r="L4" s="137"/>
      <c r="M4" s="137"/>
      <c r="N4" s="137"/>
      <c r="O4" s="137"/>
      <c r="P4" s="137"/>
    </row>
    <row r="5" spans="1:16" s="22" customFormat="1" ht="12.75" customHeight="1">
      <c r="A5" s="137" t="s">
        <v>299</v>
      </c>
      <c r="B5" s="155"/>
      <c r="C5" s="155"/>
      <c r="D5" s="155"/>
      <c r="E5" s="155"/>
      <c r="F5" s="155"/>
      <c r="G5" s="155"/>
      <c r="H5" s="155"/>
      <c r="I5" s="155"/>
      <c r="J5" s="155"/>
      <c r="K5" s="155"/>
      <c r="L5" s="155"/>
      <c r="M5" s="155"/>
      <c r="N5" s="155"/>
      <c r="O5" s="155"/>
      <c r="P5" s="155"/>
    </row>
    <row r="6" spans="1:16" s="22" customFormat="1" ht="12.75" customHeight="1">
      <c r="A6" s="137" t="str">
        <f>KT!A10</f>
        <v>Objekta adrese: Vestienas iela 35, Rīga, LV-1035</v>
      </c>
      <c r="B6" s="155"/>
      <c r="C6" s="155"/>
      <c r="D6" s="155"/>
      <c r="E6" s="155"/>
      <c r="F6" s="155"/>
      <c r="G6" s="155"/>
      <c r="H6" s="155"/>
      <c r="I6" s="155"/>
      <c r="J6" s="155"/>
      <c r="K6" s="155"/>
      <c r="L6" s="155"/>
      <c r="M6" s="155"/>
      <c r="N6" s="155"/>
      <c r="O6" s="155"/>
      <c r="P6" s="155"/>
    </row>
    <row r="7" spans="1:16" s="22" customFormat="1">
      <c r="A7" s="137" t="str">
        <f>KT!A11</f>
        <v>Pasūtītājs: RP SIA "Rīgas satiksme"</v>
      </c>
      <c r="B7" s="21"/>
      <c r="C7" s="21"/>
      <c r="D7" s="21"/>
      <c r="E7" s="21"/>
      <c r="F7" s="21"/>
      <c r="G7" s="21"/>
      <c r="H7" s="21"/>
      <c r="I7" s="168"/>
      <c r="J7" s="168"/>
      <c r="K7" s="168"/>
      <c r="L7" s="168"/>
      <c r="M7" s="168"/>
      <c r="N7" s="168"/>
      <c r="O7" s="168"/>
      <c r="P7" s="168"/>
    </row>
    <row r="8" spans="1:16" s="22" customFormat="1">
      <c r="A8" s="166" t="s">
        <v>1</v>
      </c>
      <c r="B8" s="172"/>
      <c r="C8" s="167">
        <f>KPS!B13</f>
        <v>0</v>
      </c>
      <c r="D8" s="34"/>
      <c r="E8" s="34"/>
      <c r="F8" s="34"/>
      <c r="G8" s="34"/>
      <c r="H8" s="34"/>
    </row>
    <row r="9" spans="1:16" s="22" customFormat="1">
      <c r="A9" s="34"/>
      <c r="B9" s="34"/>
      <c r="C9" s="34"/>
      <c r="D9" s="34"/>
      <c r="E9" s="34"/>
      <c r="F9" s="34"/>
      <c r="G9" s="34"/>
      <c r="H9" s="34"/>
    </row>
    <row r="10" spans="1:16" ht="12.75" customHeight="1">
      <c r="A10" s="332" t="s">
        <v>2</v>
      </c>
      <c r="B10" s="332"/>
      <c r="C10" s="332"/>
      <c r="D10" s="332"/>
      <c r="E10" s="332"/>
      <c r="F10" s="332"/>
      <c r="G10" s="332"/>
      <c r="H10" s="332"/>
      <c r="I10" s="32"/>
      <c r="J10" s="32"/>
      <c r="K10" s="32"/>
      <c r="M10" s="36" t="s">
        <v>295</v>
      </c>
      <c r="N10" s="333">
        <f>P36</f>
        <v>0</v>
      </c>
      <c r="O10" s="333"/>
      <c r="P10" s="32" t="s">
        <v>3</v>
      </c>
    </row>
    <row r="11" spans="1:16">
      <c r="A11" s="37"/>
      <c r="B11" s="37"/>
      <c r="C11" s="37"/>
      <c r="D11" s="37"/>
      <c r="E11" s="37"/>
      <c r="F11" s="37"/>
      <c r="G11" s="37"/>
      <c r="H11" s="37"/>
      <c r="I11" s="32"/>
      <c r="J11" s="32"/>
      <c r="K11" s="32"/>
      <c r="M11" s="38" t="s">
        <v>4</v>
      </c>
      <c r="N11" s="334">
        <f>KT!E11</f>
        <v>0</v>
      </c>
      <c r="O11" s="334"/>
      <c r="P11" s="39"/>
    </row>
    <row r="12" spans="1:16" ht="12.75" thickBot="1">
      <c r="A12" s="37"/>
      <c r="B12" s="37"/>
      <c r="C12" s="37"/>
      <c r="D12" s="37"/>
      <c r="E12" s="37"/>
      <c r="F12" s="37"/>
      <c r="G12" s="37"/>
      <c r="H12" s="37"/>
      <c r="I12" s="32"/>
      <c r="J12" s="32"/>
      <c r="K12" s="32"/>
    </row>
    <row r="13" spans="1:16">
      <c r="A13" s="335" t="s">
        <v>5</v>
      </c>
      <c r="B13" s="337" t="s">
        <v>6</v>
      </c>
      <c r="C13" s="339" t="s">
        <v>7</v>
      </c>
      <c r="D13" s="337" t="s">
        <v>8</v>
      </c>
      <c r="E13" s="337" t="s">
        <v>9</v>
      </c>
      <c r="F13" s="339" t="s">
        <v>10</v>
      </c>
      <c r="G13" s="339"/>
      <c r="H13" s="339"/>
      <c r="I13" s="339"/>
      <c r="J13" s="339"/>
      <c r="K13" s="339"/>
      <c r="L13" s="339" t="s">
        <v>11</v>
      </c>
      <c r="M13" s="339"/>
      <c r="N13" s="339"/>
      <c r="O13" s="339"/>
      <c r="P13" s="341"/>
    </row>
    <row r="14" spans="1:16" ht="62.25">
      <c r="A14" s="336"/>
      <c r="B14" s="338"/>
      <c r="C14" s="340"/>
      <c r="D14" s="338"/>
      <c r="E14" s="338"/>
      <c r="F14" s="40" t="s">
        <v>12</v>
      </c>
      <c r="G14" s="40" t="s">
        <v>13</v>
      </c>
      <c r="H14" s="40" t="s">
        <v>14</v>
      </c>
      <c r="I14" s="40" t="s">
        <v>15</v>
      </c>
      <c r="J14" s="40" t="s">
        <v>16</v>
      </c>
      <c r="K14" s="40" t="s">
        <v>17</v>
      </c>
      <c r="L14" s="40" t="s">
        <v>18</v>
      </c>
      <c r="M14" s="40" t="s">
        <v>14</v>
      </c>
      <c r="N14" s="40" t="s">
        <v>15</v>
      </c>
      <c r="O14" s="40" t="s">
        <v>16</v>
      </c>
      <c r="P14" s="41" t="s">
        <v>19</v>
      </c>
    </row>
    <row r="15" spans="1:16" ht="12.75" thickBot="1">
      <c r="A15" s="42">
        <v>1</v>
      </c>
      <c r="B15" s="43">
        <v>2</v>
      </c>
      <c r="C15" s="43">
        <v>3</v>
      </c>
      <c r="D15" s="43">
        <v>4</v>
      </c>
      <c r="E15" s="43">
        <v>5</v>
      </c>
      <c r="F15" s="43">
        <v>6</v>
      </c>
      <c r="G15" s="43">
        <v>7</v>
      </c>
      <c r="H15" s="43">
        <v>8</v>
      </c>
      <c r="I15" s="43">
        <v>9</v>
      </c>
      <c r="J15" s="43">
        <v>10</v>
      </c>
      <c r="K15" s="43">
        <v>11</v>
      </c>
      <c r="L15" s="43">
        <v>12</v>
      </c>
      <c r="M15" s="43">
        <v>13</v>
      </c>
      <c r="N15" s="43">
        <v>14</v>
      </c>
      <c r="O15" s="43">
        <v>15</v>
      </c>
      <c r="P15" s="44">
        <v>16</v>
      </c>
    </row>
    <row r="16" spans="1:16">
      <c r="A16" s="45"/>
      <c r="B16" s="46"/>
      <c r="C16" s="136" t="s">
        <v>20</v>
      </c>
      <c r="D16" s="46"/>
      <c r="E16" s="48"/>
      <c r="F16" s="48"/>
      <c r="G16" s="48"/>
      <c r="H16" s="48"/>
      <c r="I16" s="48"/>
      <c r="J16" s="48"/>
      <c r="K16" s="48"/>
      <c r="L16" s="48"/>
      <c r="M16" s="48"/>
      <c r="N16" s="48"/>
      <c r="O16" s="48"/>
      <c r="P16" s="49"/>
    </row>
    <row r="17" spans="1:17" ht="36">
      <c r="A17" s="50">
        <v>1</v>
      </c>
      <c r="B17" s="28" t="s">
        <v>162</v>
      </c>
      <c r="C17" s="51" t="s">
        <v>176</v>
      </c>
      <c r="D17" s="52" t="s">
        <v>21</v>
      </c>
      <c r="E17" s="53">
        <v>83.62</v>
      </c>
      <c r="F17" s="54"/>
      <c r="G17" s="13"/>
      <c r="H17" s="13">
        <f t="shared" ref="H17" si="0">ROUND(F17*G17,2)</f>
        <v>0</v>
      </c>
      <c r="I17" s="13"/>
      <c r="J17" s="13"/>
      <c r="K17" s="13">
        <f t="shared" ref="K17" si="1">SUM(H17:J17)</f>
        <v>0</v>
      </c>
      <c r="L17" s="13">
        <f t="shared" ref="L17" si="2">ROUND(F17*E17,2)</f>
        <v>0</v>
      </c>
      <c r="M17" s="13">
        <f t="shared" ref="M17" si="3">ROUND(H17*E17,2)</f>
        <v>0</v>
      </c>
      <c r="N17" s="13">
        <f t="shared" ref="N17" si="4">ROUND(I17*E17,2)</f>
        <v>0</v>
      </c>
      <c r="O17" s="13">
        <f t="shared" ref="O17" si="5">ROUND(J17*E17,2)</f>
        <v>0</v>
      </c>
      <c r="P17" s="14">
        <f t="shared" ref="P17" si="6">SUM(M17:O17)</f>
        <v>0</v>
      </c>
    </row>
    <row r="18" spans="1:17" ht="24">
      <c r="A18" s="50">
        <v>2</v>
      </c>
      <c r="B18" s="28" t="s">
        <v>162</v>
      </c>
      <c r="C18" s="55" t="s">
        <v>113</v>
      </c>
      <c r="D18" s="56" t="s">
        <v>23</v>
      </c>
      <c r="E18" s="58">
        <v>12.48</v>
      </c>
      <c r="F18" s="54"/>
      <c r="G18" s="13"/>
      <c r="H18" s="13">
        <f t="shared" ref="H18:H35" si="7">ROUND(F18*G18,2)</f>
        <v>0</v>
      </c>
      <c r="I18" s="13"/>
      <c r="J18" s="13"/>
      <c r="K18" s="13">
        <f t="shared" ref="K18:K35" si="8">SUM(H18:J18)</f>
        <v>0</v>
      </c>
      <c r="L18" s="13">
        <f t="shared" ref="L18:L35" si="9">ROUND(F18*E18,2)</f>
        <v>0</v>
      </c>
      <c r="M18" s="13">
        <f t="shared" ref="M18:M35" si="10">ROUND(H18*E18,2)</f>
        <v>0</v>
      </c>
      <c r="N18" s="13">
        <f t="shared" ref="N18:N35" si="11">ROUND(I18*E18,2)</f>
        <v>0</v>
      </c>
      <c r="O18" s="13">
        <f t="shared" ref="O18:O35" si="12">ROUND(J18*E18,2)</f>
        <v>0</v>
      </c>
      <c r="P18" s="14">
        <f t="shared" ref="P18:P35" si="13">SUM(M18:O18)</f>
        <v>0</v>
      </c>
    </row>
    <row r="19" spans="1:17" ht="24">
      <c r="A19" s="50">
        <v>3</v>
      </c>
      <c r="B19" s="28" t="s">
        <v>162</v>
      </c>
      <c r="C19" s="57" t="s">
        <v>114</v>
      </c>
      <c r="D19" s="52" t="s">
        <v>21</v>
      </c>
      <c r="E19" s="58">
        <v>32</v>
      </c>
      <c r="F19" s="54"/>
      <c r="G19" s="13"/>
      <c r="H19" s="13">
        <f t="shared" si="7"/>
        <v>0</v>
      </c>
      <c r="I19" s="13"/>
      <c r="J19" s="13"/>
      <c r="K19" s="13">
        <f t="shared" si="8"/>
        <v>0</v>
      </c>
      <c r="L19" s="13">
        <f t="shared" si="9"/>
        <v>0</v>
      </c>
      <c r="M19" s="13">
        <f t="shared" si="10"/>
        <v>0</v>
      </c>
      <c r="N19" s="13">
        <f t="shared" si="11"/>
        <v>0</v>
      </c>
      <c r="O19" s="13">
        <f t="shared" si="12"/>
        <v>0</v>
      </c>
      <c r="P19" s="14">
        <f t="shared" si="13"/>
        <v>0</v>
      </c>
    </row>
    <row r="20" spans="1:17" ht="72">
      <c r="A20" s="50">
        <v>4</v>
      </c>
      <c r="B20" s="28" t="s">
        <v>162</v>
      </c>
      <c r="C20" s="55" t="s">
        <v>213</v>
      </c>
      <c r="D20" s="56" t="s">
        <v>29</v>
      </c>
      <c r="E20" s="58">
        <v>10</v>
      </c>
      <c r="F20" s="54"/>
      <c r="G20" s="13"/>
      <c r="H20" s="13">
        <f t="shared" si="7"/>
        <v>0</v>
      </c>
      <c r="I20" s="13"/>
      <c r="J20" s="13"/>
      <c r="K20" s="13">
        <f t="shared" si="8"/>
        <v>0</v>
      </c>
      <c r="L20" s="13">
        <f t="shared" si="9"/>
        <v>0</v>
      </c>
      <c r="M20" s="13">
        <f t="shared" si="10"/>
        <v>0</v>
      </c>
      <c r="N20" s="13">
        <f t="shared" si="11"/>
        <v>0</v>
      </c>
      <c r="O20" s="13">
        <f t="shared" si="12"/>
        <v>0</v>
      </c>
      <c r="P20" s="14">
        <f t="shared" si="13"/>
        <v>0</v>
      </c>
    </row>
    <row r="21" spans="1:17" ht="36">
      <c r="A21" s="50">
        <v>5</v>
      </c>
      <c r="B21" s="28" t="s">
        <v>162</v>
      </c>
      <c r="C21" s="55" t="s">
        <v>117</v>
      </c>
      <c r="D21" s="56" t="s">
        <v>27</v>
      </c>
      <c r="E21" s="58">
        <v>1</v>
      </c>
      <c r="F21" s="54"/>
      <c r="G21" s="13"/>
      <c r="H21" s="13">
        <f t="shared" si="7"/>
        <v>0</v>
      </c>
      <c r="I21" s="13"/>
      <c r="J21" s="13"/>
      <c r="K21" s="13">
        <f t="shared" si="8"/>
        <v>0</v>
      </c>
      <c r="L21" s="13">
        <f t="shared" si="9"/>
        <v>0</v>
      </c>
      <c r="M21" s="13">
        <f t="shared" si="10"/>
        <v>0</v>
      </c>
      <c r="N21" s="13">
        <f t="shared" si="11"/>
        <v>0</v>
      </c>
      <c r="O21" s="13">
        <f t="shared" si="12"/>
        <v>0</v>
      </c>
      <c r="P21" s="14">
        <f t="shared" si="13"/>
        <v>0</v>
      </c>
    </row>
    <row r="22" spans="1:17" ht="72">
      <c r="A22" s="50">
        <v>6</v>
      </c>
      <c r="B22" s="28" t="s">
        <v>162</v>
      </c>
      <c r="C22" s="59" t="s">
        <v>123</v>
      </c>
      <c r="D22" s="56" t="s">
        <v>21</v>
      </c>
      <c r="E22" s="58">
        <v>63.7</v>
      </c>
      <c r="F22" s="54"/>
      <c r="G22" s="13"/>
      <c r="H22" s="13">
        <f t="shared" si="7"/>
        <v>0</v>
      </c>
      <c r="I22" s="13"/>
      <c r="J22" s="13"/>
      <c r="K22" s="13">
        <f t="shared" si="8"/>
        <v>0</v>
      </c>
      <c r="L22" s="13">
        <f t="shared" si="9"/>
        <v>0</v>
      </c>
      <c r="M22" s="13">
        <f t="shared" si="10"/>
        <v>0</v>
      </c>
      <c r="N22" s="13">
        <f t="shared" si="11"/>
        <v>0</v>
      </c>
      <c r="O22" s="13">
        <f t="shared" si="12"/>
        <v>0</v>
      </c>
      <c r="P22" s="14">
        <f t="shared" si="13"/>
        <v>0</v>
      </c>
    </row>
    <row r="23" spans="1:17" ht="24">
      <c r="A23" s="50">
        <v>7</v>
      </c>
      <c r="B23" s="28" t="s">
        <v>162</v>
      </c>
      <c r="C23" s="59" t="s">
        <v>118</v>
      </c>
      <c r="D23" s="56" t="s">
        <v>21</v>
      </c>
      <c r="E23" s="58">
        <v>63.7</v>
      </c>
      <c r="F23" s="54"/>
      <c r="G23" s="13"/>
      <c r="H23" s="13">
        <f t="shared" si="7"/>
        <v>0</v>
      </c>
      <c r="I23" s="13"/>
      <c r="J23" s="13"/>
      <c r="K23" s="13">
        <f t="shared" si="8"/>
        <v>0</v>
      </c>
      <c r="L23" s="13">
        <f t="shared" si="9"/>
        <v>0</v>
      </c>
      <c r="M23" s="13">
        <f t="shared" si="10"/>
        <v>0</v>
      </c>
      <c r="N23" s="13">
        <f t="shared" si="11"/>
        <v>0</v>
      </c>
      <c r="O23" s="13">
        <f t="shared" si="12"/>
        <v>0</v>
      </c>
      <c r="P23" s="14">
        <f t="shared" si="13"/>
        <v>0</v>
      </c>
    </row>
    <row r="24" spans="1:17">
      <c r="A24" s="50"/>
      <c r="B24" s="61"/>
      <c r="C24" s="67" t="s">
        <v>159</v>
      </c>
      <c r="D24" s="56"/>
      <c r="E24" s="58"/>
      <c r="F24" s="54"/>
      <c r="G24" s="13"/>
      <c r="H24" s="13">
        <f t="shared" si="7"/>
        <v>0</v>
      </c>
      <c r="I24" s="13"/>
      <c r="J24" s="13"/>
      <c r="K24" s="13">
        <f t="shared" si="8"/>
        <v>0</v>
      </c>
      <c r="L24" s="13">
        <f t="shared" si="9"/>
        <v>0</v>
      </c>
      <c r="M24" s="13">
        <f t="shared" si="10"/>
        <v>0</v>
      </c>
      <c r="N24" s="13">
        <f t="shared" si="11"/>
        <v>0</v>
      </c>
      <c r="O24" s="13">
        <f t="shared" si="12"/>
        <v>0</v>
      </c>
      <c r="P24" s="14">
        <f t="shared" si="13"/>
        <v>0</v>
      </c>
    </row>
    <row r="25" spans="1:17" ht="36">
      <c r="A25" s="50">
        <v>8</v>
      </c>
      <c r="B25" s="28" t="s">
        <v>162</v>
      </c>
      <c r="C25" s="59" t="s">
        <v>122</v>
      </c>
      <c r="D25" s="56" t="s">
        <v>21</v>
      </c>
      <c r="E25" s="63">
        <v>63.7</v>
      </c>
      <c r="F25" s="54"/>
      <c r="G25" s="13"/>
      <c r="H25" s="13">
        <f t="shared" si="7"/>
        <v>0</v>
      </c>
      <c r="I25" s="13"/>
      <c r="J25" s="13"/>
      <c r="K25" s="13">
        <f t="shared" si="8"/>
        <v>0</v>
      </c>
      <c r="L25" s="13">
        <f t="shared" si="9"/>
        <v>0</v>
      </c>
      <c r="M25" s="13">
        <f t="shared" si="10"/>
        <v>0</v>
      </c>
      <c r="N25" s="13">
        <f t="shared" si="11"/>
        <v>0</v>
      </c>
      <c r="O25" s="13">
        <f t="shared" si="12"/>
        <v>0</v>
      </c>
      <c r="P25" s="14">
        <f t="shared" si="13"/>
        <v>0</v>
      </c>
      <c r="Q25" s="64"/>
    </row>
    <row r="26" spans="1:17" ht="36">
      <c r="A26" s="50">
        <v>9</v>
      </c>
      <c r="B26" s="28" t="s">
        <v>162</v>
      </c>
      <c r="C26" s="59" t="s">
        <v>124</v>
      </c>
      <c r="D26" s="56" t="s">
        <v>21</v>
      </c>
      <c r="E26" s="58">
        <v>9.56</v>
      </c>
      <c r="F26" s="54"/>
      <c r="G26" s="13"/>
      <c r="H26" s="13">
        <f t="shared" si="7"/>
        <v>0</v>
      </c>
      <c r="I26" s="13"/>
      <c r="J26" s="13"/>
      <c r="K26" s="13">
        <f t="shared" si="8"/>
        <v>0</v>
      </c>
      <c r="L26" s="13">
        <f t="shared" si="9"/>
        <v>0</v>
      </c>
      <c r="M26" s="13">
        <f t="shared" si="10"/>
        <v>0</v>
      </c>
      <c r="N26" s="13">
        <f t="shared" si="11"/>
        <v>0</v>
      </c>
      <c r="O26" s="13">
        <f t="shared" si="12"/>
        <v>0</v>
      </c>
      <c r="P26" s="14">
        <f t="shared" si="13"/>
        <v>0</v>
      </c>
    </row>
    <row r="27" spans="1:17" ht="36">
      <c r="A27" s="50">
        <v>10</v>
      </c>
      <c r="B27" s="28" t="s">
        <v>162</v>
      </c>
      <c r="C27" s="57" t="s">
        <v>125</v>
      </c>
      <c r="D27" s="56" t="s">
        <v>21</v>
      </c>
      <c r="E27" s="63">
        <v>63.7</v>
      </c>
      <c r="F27" s="54"/>
      <c r="G27" s="13"/>
      <c r="H27" s="13">
        <f t="shared" si="7"/>
        <v>0</v>
      </c>
      <c r="I27" s="13"/>
      <c r="J27" s="13"/>
      <c r="K27" s="13">
        <f t="shared" si="8"/>
        <v>0</v>
      </c>
      <c r="L27" s="13">
        <f t="shared" si="9"/>
        <v>0</v>
      </c>
      <c r="M27" s="13">
        <f t="shared" si="10"/>
        <v>0</v>
      </c>
      <c r="N27" s="13">
        <f t="shared" si="11"/>
        <v>0</v>
      </c>
      <c r="O27" s="13">
        <f t="shared" si="12"/>
        <v>0</v>
      </c>
      <c r="P27" s="14">
        <f t="shared" si="13"/>
        <v>0</v>
      </c>
    </row>
    <row r="28" spans="1:17" ht="36">
      <c r="A28" s="50">
        <v>11</v>
      </c>
      <c r="B28" s="28" t="s">
        <v>162</v>
      </c>
      <c r="C28" s="57" t="s">
        <v>121</v>
      </c>
      <c r="D28" s="65" t="s">
        <v>23</v>
      </c>
      <c r="E28" s="63">
        <v>45.38</v>
      </c>
      <c r="F28" s="54"/>
      <c r="G28" s="13"/>
      <c r="H28" s="13">
        <f t="shared" si="7"/>
        <v>0</v>
      </c>
      <c r="I28" s="13"/>
      <c r="J28" s="13"/>
      <c r="K28" s="13">
        <f t="shared" si="8"/>
        <v>0</v>
      </c>
      <c r="L28" s="13">
        <f t="shared" si="9"/>
        <v>0</v>
      </c>
      <c r="M28" s="13">
        <f t="shared" si="10"/>
        <v>0</v>
      </c>
      <c r="N28" s="13">
        <f t="shared" si="11"/>
        <v>0</v>
      </c>
      <c r="O28" s="13">
        <f t="shared" si="12"/>
        <v>0</v>
      </c>
      <c r="P28" s="14">
        <f t="shared" si="13"/>
        <v>0</v>
      </c>
      <c r="Q28" s="64"/>
    </row>
    <row r="29" spans="1:17" ht="36">
      <c r="A29" s="50">
        <v>12</v>
      </c>
      <c r="B29" s="28" t="s">
        <v>162</v>
      </c>
      <c r="C29" s="66" t="s">
        <v>119</v>
      </c>
      <c r="D29" s="65" t="s">
        <v>23</v>
      </c>
      <c r="E29" s="63">
        <v>8</v>
      </c>
      <c r="F29" s="54"/>
      <c r="G29" s="13"/>
      <c r="H29" s="13">
        <f t="shared" si="7"/>
        <v>0</v>
      </c>
      <c r="I29" s="13"/>
      <c r="J29" s="13"/>
      <c r="K29" s="13">
        <f t="shared" si="8"/>
        <v>0</v>
      </c>
      <c r="L29" s="13">
        <f t="shared" si="9"/>
        <v>0</v>
      </c>
      <c r="M29" s="13">
        <f t="shared" si="10"/>
        <v>0</v>
      </c>
      <c r="N29" s="13">
        <f t="shared" si="11"/>
        <v>0</v>
      </c>
      <c r="O29" s="13">
        <f t="shared" si="12"/>
        <v>0</v>
      </c>
      <c r="P29" s="14">
        <f t="shared" si="13"/>
        <v>0</v>
      </c>
    </row>
    <row r="30" spans="1:17" ht="36">
      <c r="A30" s="50">
        <v>13</v>
      </c>
      <c r="B30" s="28" t="s">
        <v>162</v>
      </c>
      <c r="C30" s="116" t="s">
        <v>126</v>
      </c>
      <c r="D30" s="56" t="s">
        <v>21</v>
      </c>
      <c r="E30" s="58">
        <v>61.22</v>
      </c>
      <c r="F30" s="54"/>
      <c r="G30" s="13"/>
      <c r="H30" s="13">
        <f t="shared" si="7"/>
        <v>0</v>
      </c>
      <c r="I30" s="13"/>
      <c r="J30" s="13"/>
      <c r="K30" s="13">
        <f t="shared" si="8"/>
        <v>0</v>
      </c>
      <c r="L30" s="13">
        <f t="shared" si="9"/>
        <v>0</v>
      </c>
      <c r="M30" s="13">
        <f t="shared" si="10"/>
        <v>0</v>
      </c>
      <c r="N30" s="13">
        <f t="shared" si="11"/>
        <v>0</v>
      </c>
      <c r="O30" s="13">
        <f t="shared" si="12"/>
        <v>0</v>
      </c>
      <c r="P30" s="14">
        <f t="shared" si="13"/>
        <v>0</v>
      </c>
    </row>
    <row r="31" spans="1:17" ht="84">
      <c r="A31" s="50">
        <v>14</v>
      </c>
      <c r="B31" s="28" t="s">
        <v>162</v>
      </c>
      <c r="C31" s="55" t="s">
        <v>202</v>
      </c>
      <c r="D31" s="56" t="s">
        <v>21</v>
      </c>
      <c r="E31" s="58">
        <v>61.22</v>
      </c>
      <c r="F31" s="54"/>
      <c r="G31" s="13"/>
      <c r="H31" s="13">
        <f t="shared" si="7"/>
        <v>0</v>
      </c>
      <c r="I31" s="13"/>
      <c r="J31" s="13"/>
      <c r="K31" s="13">
        <f t="shared" si="8"/>
        <v>0</v>
      </c>
      <c r="L31" s="13">
        <f t="shared" si="9"/>
        <v>0</v>
      </c>
      <c r="M31" s="13">
        <f t="shared" si="10"/>
        <v>0</v>
      </c>
      <c r="N31" s="13">
        <f t="shared" si="11"/>
        <v>0</v>
      </c>
      <c r="O31" s="13">
        <f t="shared" si="12"/>
        <v>0</v>
      </c>
      <c r="P31" s="14">
        <f t="shared" si="13"/>
        <v>0</v>
      </c>
    </row>
    <row r="32" spans="1:17" ht="36">
      <c r="A32" s="50">
        <v>15</v>
      </c>
      <c r="B32" s="28" t="s">
        <v>162</v>
      </c>
      <c r="C32" s="66" t="s">
        <v>135</v>
      </c>
      <c r="D32" s="65" t="s">
        <v>21</v>
      </c>
      <c r="E32" s="63">
        <v>2.48</v>
      </c>
      <c r="F32" s="93"/>
      <c r="G32" s="13"/>
      <c r="H32" s="13">
        <f t="shared" si="7"/>
        <v>0</v>
      </c>
      <c r="I32" s="13"/>
      <c r="J32" s="13"/>
      <c r="K32" s="13">
        <f t="shared" si="8"/>
        <v>0</v>
      </c>
      <c r="L32" s="13">
        <f t="shared" si="9"/>
        <v>0</v>
      </c>
      <c r="M32" s="13">
        <f t="shared" si="10"/>
        <v>0</v>
      </c>
      <c r="N32" s="13">
        <f t="shared" si="11"/>
        <v>0</v>
      </c>
      <c r="O32" s="13">
        <f t="shared" si="12"/>
        <v>0</v>
      </c>
      <c r="P32" s="14">
        <f t="shared" si="13"/>
        <v>0</v>
      </c>
    </row>
    <row r="33" spans="1:16" s="23" customFormat="1" ht="72">
      <c r="A33" s="50">
        <v>16</v>
      </c>
      <c r="B33" s="28" t="s">
        <v>162</v>
      </c>
      <c r="C33" s="66" t="s">
        <v>195</v>
      </c>
      <c r="D33" s="65" t="s">
        <v>21</v>
      </c>
      <c r="E33" s="63">
        <v>2.48</v>
      </c>
      <c r="F33" s="54"/>
      <c r="G33" s="13"/>
      <c r="H33" s="13">
        <f t="shared" si="7"/>
        <v>0</v>
      </c>
      <c r="I33" s="13"/>
      <c r="J33" s="13"/>
      <c r="K33" s="13">
        <f t="shared" si="8"/>
        <v>0</v>
      </c>
      <c r="L33" s="13">
        <f t="shared" si="9"/>
        <v>0</v>
      </c>
      <c r="M33" s="13">
        <f t="shared" si="10"/>
        <v>0</v>
      </c>
      <c r="N33" s="13">
        <f t="shared" si="11"/>
        <v>0</v>
      </c>
      <c r="O33" s="13">
        <f t="shared" si="12"/>
        <v>0</v>
      </c>
      <c r="P33" s="14">
        <f t="shared" si="13"/>
        <v>0</v>
      </c>
    </row>
    <row r="34" spans="1:16" s="23" customFormat="1">
      <c r="A34" s="50"/>
      <c r="B34" s="61"/>
      <c r="C34" s="67" t="s">
        <v>44</v>
      </c>
      <c r="D34" s="65"/>
      <c r="E34" s="63"/>
      <c r="F34" s="54"/>
      <c r="G34" s="13"/>
      <c r="H34" s="13">
        <f t="shared" si="7"/>
        <v>0</v>
      </c>
      <c r="I34" s="13"/>
      <c r="J34" s="13"/>
      <c r="K34" s="13">
        <f t="shared" si="8"/>
        <v>0</v>
      </c>
      <c r="L34" s="13">
        <f t="shared" si="9"/>
        <v>0</v>
      </c>
      <c r="M34" s="13">
        <f t="shared" si="10"/>
        <v>0</v>
      </c>
      <c r="N34" s="13">
        <f t="shared" si="11"/>
        <v>0</v>
      </c>
      <c r="O34" s="13">
        <f t="shared" si="12"/>
        <v>0</v>
      </c>
      <c r="P34" s="14">
        <f t="shared" si="13"/>
        <v>0</v>
      </c>
    </row>
    <row r="35" spans="1:16" s="23" customFormat="1" ht="24.75" thickBot="1">
      <c r="A35" s="68">
        <v>17</v>
      </c>
      <c r="B35" s="28" t="s">
        <v>162</v>
      </c>
      <c r="C35" s="69" t="s">
        <v>47</v>
      </c>
      <c r="D35" s="70" t="s">
        <v>35</v>
      </c>
      <c r="E35" s="71">
        <v>13</v>
      </c>
      <c r="F35" s="72"/>
      <c r="G35" s="73"/>
      <c r="H35" s="13">
        <f t="shared" si="7"/>
        <v>0</v>
      </c>
      <c r="I35" s="13"/>
      <c r="J35" s="13"/>
      <c r="K35" s="13">
        <f t="shared" si="8"/>
        <v>0</v>
      </c>
      <c r="L35" s="13">
        <f t="shared" si="9"/>
        <v>0</v>
      </c>
      <c r="M35" s="13">
        <f t="shared" si="10"/>
        <v>0</v>
      </c>
      <c r="N35" s="13">
        <f t="shared" si="11"/>
        <v>0</v>
      </c>
      <c r="O35" s="13">
        <f t="shared" si="12"/>
        <v>0</v>
      </c>
      <c r="P35" s="14">
        <f t="shared" si="13"/>
        <v>0</v>
      </c>
    </row>
    <row r="36" spans="1:16" s="23" customFormat="1" ht="12.75" thickBot="1">
      <c r="A36" s="342" t="s">
        <v>48</v>
      </c>
      <c r="B36" s="343"/>
      <c r="C36" s="343"/>
      <c r="D36" s="343"/>
      <c r="E36" s="343"/>
      <c r="F36" s="343"/>
      <c r="G36" s="343"/>
      <c r="H36" s="343"/>
      <c r="I36" s="343"/>
      <c r="J36" s="343"/>
      <c r="K36" s="343"/>
      <c r="L36" s="74">
        <f>SUM(L17:L35)</f>
        <v>0</v>
      </c>
      <c r="M36" s="74">
        <f t="shared" ref="M36:P36" si="14">SUM(M17:M35)</f>
        <v>0</v>
      </c>
      <c r="N36" s="74">
        <f t="shared" si="14"/>
        <v>0</v>
      </c>
      <c r="O36" s="74">
        <f t="shared" si="14"/>
        <v>0</v>
      </c>
      <c r="P36" s="74">
        <f t="shared" si="14"/>
        <v>0</v>
      </c>
    </row>
    <row r="37" spans="1:16" ht="12" customHeight="1">
      <c r="A37" s="359"/>
      <c r="B37" s="359"/>
      <c r="C37" s="359"/>
      <c r="D37" s="359"/>
      <c r="E37" s="359"/>
      <c r="F37" s="359"/>
      <c r="G37" s="359"/>
      <c r="H37" s="359"/>
      <c r="I37" s="359"/>
      <c r="J37" s="359"/>
      <c r="K37" s="359"/>
      <c r="L37" s="359"/>
      <c r="M37" s="359"/>
      <c r="N37" s="359"/>
      <c r="O37" s="359"/>
      <c r="P37" s="359"/>
    </row>
    <row r="38" spans="1:16" ht="12.75" customHeight="1">
      <c r="A38" s="75"/>
      <c r="B38" s="76" t="s">
        <v>49</v>
      </c>
      <c r="C38" s="77"/>
      <c r="D38" s="75"/>
      <c r="E38" s="75"/>
      <c r="F38" s="78"/>
      <c r="G38" s="78"/>
      <c r="H38" s="78"/>
      <c r="I38" s="78"/>
      <c r="J38" s="78"/>
      <c r="K38" s="78"/>
      <c r="L38" s="78"/>
      <c r="M38" s="78"/>
      <c r="N38" s="78"/>
      <c r="O38" s="78"/>
      <c r="P38" s="78"/>
    </row>
    <row r="39" spans="1:16">
      <c r="A39" s="331" t="s">
        <v>50</v>
      </c>
      <c r="B39" s="331"/>
      <c r="C39" s="331"/>
      <c r="D39" s="331"/>
      <c r="E39" s="331"/>
      <c r="F39" s="331"/>
      <c r="G39" s="331"/>
      <c r="H39" s="331"/>
      <c r="I39" s="331"/>
      <c r="J39" s="331"/>
      <c r="K39" s="331"/>
      <c r="L39" s="331"/>
      <c r="M39" s="331"/>
      <c r="N39" s="331"/>
      <c r="O39" s="331"/>
      <c r="P39" s="331"/>
    </row>
    <row r="40" spans="1:16" ht="24" customHeight="1">
      <c r="A40" s="331" t="s">
        <v>51</v>
      </c>
      <c r="B40" s="331"/>
      <c r="C40" s="331"/>
      <c r="D40" s="331"/>
      <c r="E40" s="331"/>
      <c r="F40" s="331"/>
      <c r="G40" s="331"/>
      <c r="H40" s="331"/>
      <c r="I40" s="331"/>
      <c r="J40" s="331"/>
      <c r="K40" s="331"/>
      <c r="L40" s="331"/>
      <c r="M40" s="331"/>
      <c r="N40" s="331"/>
      <c r="O40" s="331"/>
      <c r="P40" s="331"/>
    </row>
    <row r="41" spans="1:16">
      <c r="A41" s="345" t="s">
        <v>52</v>
      </c>
      <c r="B41" s="345"/>
      <c r="C41" s="345"/>
      <c r="D41" s="345"/>
      <c r="E41" s="345"/>
      <c r="F41" s="345"/>
      <c r="G41" s="345"/>
      <c r="H41" s="345"/>
      <c r="I41" s="345"/>
      <c r="J41" s="345"/>
      <c r="K41" s="345"/>
      <c r="L41" s="345"/>
      <c r="M41" s="345"/>
      <c r="N41" s="345"/>
      <c r="O41" s="345"/>
      <c r="P41" s="345"/>
    </row>
    <row r="42" spans="1:16" ht="12" customHeight="1">
      <c r="A42" s="345" t="s">
        <v>53</v>
      </c>
      <c r="B42" s="345"/>
      <c r="C42" s="345"/>
      <c r="D42" s="345"/>
      <c r="E42" s="345"/>
      <c r="F42" s="345"/>
      <c r="G42" s="345"/>
      <c r="H42" s="345"/>
      <c r="I42" s="345"/>
      <c r="J42" s="345"/>
      <c r="K42" s="345"/>
      <c r="L42" s="345"/>
      <c r="M42" s="345"/>
      <c r="N42" s="345"/>
      <c r="O42" s="345"/>
      <c r="P42" s="345"/>
    </row>
    <row r="43" spans="1:16" ht="21" customHeight="1">
      <c r="A43" s="344" t="s">
        <v>54</v>
      </c>
      <c r="B43" s="344"/>
      <c r="C43" s="344"/>
      <c r="D43" s="344"/>
      <c r="E43" s="344"/>
      <c r="F43" s="344"/>
      <c r="G43" s="344"/>
      <c r="H43" s="344"/>
      <c r="I43" s="344"/>
      <c r="J43" s="344"/>
      <c r="K43" s="344"/>
      <c r="L43" s="344"/>
      <c r="M43" s="344"/>
      <c r="N43" s="344"/>
      <c r="O43" s="344"/>
      <c r="P43" s="344"/>
    </row>
    <row r="44" spans="1:16" ht="12" customHeight="1">
      <c r="A44" s="331" t="s">
        <v>163</v>
      </c>
      <c r="B44" s="331"/>
      <c r="C44" s="331"/>
      <c r="D44" s="331"/>
      <c r="E44" s="331"/>
      <c r="F44" s="331"/>
      <c r="G44" s="331"/>
      <c r="H44" s="331"/>
      <c r="I44" s="331"/>
      <c r="J44" s="331"/>
      <c r="K44" s="331"/>
      <c r="L44" s="331"/>
      <c r="M44" s="331"/>
      <c r="N44" s="331"/>
      <c r="O44" s="331"/>
      <c r="P44" s="331"/>
    </row>
    <row r="45" spans="1:16" ht="12" customHeight="1">
      <c r="A45" s="331" t="s">
        <v>56</v>
      </c>
      <c r="B45" s="331"/>
      <c r="C45" s="331"/>
      <c r="D45" s="331"/>
      <c r="E45" s="331"/>
      <c r="F45" s="331"/>
      <c r="G45" s="331"/>
      <c r="H45" s="331"/>
      <c r="I45" s="331"/>
      <c r="J45" s="331"/>
      <c r="K45" s="331"/>
      <c r="L45" s="331"/>
      <c r="M45" s="331"/>
      <c r="N45" s="331"/>
      <c r="O45" s="331"/>
      <c r="P45" s="331"/>
    </row>
    <row r="46" spans="1:16" ht="12" customHeight="1">
      <c r="A46" s="331" t="s">
        <v>267</v>
      </c>
      <c r="B46" s="331"/>
      <c r="C46" s="331"/>
      <c r="D46" s="331"/>
      <c r="E46" s="331"/>
      <c r="F46" s="331"/>
      <c r="G46" s="331"/>
      <c r="H46" s="331"/>
      <c r="I46" s="331"/>
      <c r="J46" s="331"/>
      <c r="K46" s="331"/>
      <c r="L46" s="331"/>
      <c r="M46" s="331"/>
      <c r="N46" s="331"/>
      <c r="O46" s="331"/>
      <c r="P46" s="331"/>
    </row>
    <row r="47" spans="1:16" ht="12" customHeight="1">
      <c r="A47" s="82"/>
      <c r="B47" s="83" t="s">
        <v>57</v>
      </c>
      <c r="C47" s="84"/>
      <c r="D47" s="82"/>
      <c r="E47" s="82"/>
      <c r="F47" s="82"/>
      <c r="G47" s="82"/>
      <c r="H47" s="82"/>
      <c r="I47" s="82"/>
      <c r="J47" s="85" t="s">
        <v>58</v>
      </c>
      <c r="K47" s="85"/>
      <c r="L47" s="85"/>
      <c r="M47" s="82"/>
      <c r="N47" s="82"/>
      <c r="O47" s="82" t="s">
        <v>59</v>
      </c>
      <c r="P47" s="86"/>
    </row>
    <row r="48" spans="1:16" ht="12" customHeight="1">
      <c r="A48" s="85"/>
      <c r="B48" s="87" t="s">
        <v>60</v>
      </c>
      <c r="C48" s="88"/>
      <c r="D48" s="89"/>
      <c r="E48" s="82"/>
      <c r="F48" s="82"/>
      <c r="G48" s="82"/>
      <c r="H48" s="82"/>
      <c r="I48" s="82"/>
      <c r="J48" s="87" t="s">
        <v>61</v>
      </c>
      <c r="K48" s="90"/>
      <c r="L48" s="90"/>
      <c r="M48" s="89"/>
      <c r="N48" s="89"/>
      <c r="O48" s="82"/>
      <c r="P48" s="86"/>
    </row>
  </sheetData>
  <mergeCells count="22">
    <mergeCell ref="A36:K36"/>
    <mergeCell ref="A1:P1"/>
    <mergeCell ref="A3:P3"/>
    <mergeCell ref="A46:P46"/>
    <mergeCell ref="A10:H10"/>
    <mergeCell ref="N10:O10"/>
    <mergeCell ref="N11:O11"/>
    <mergeCell ref="A13:A14"/>
    <mergeCell ref="B13:B14"/>
    <mergeCell ref="C13:C14"/>
    <mergeCell ref="D13:D14"/>
    <mergeCell ref="E13:E14"/>
    <mergeCell ref="F13:K13"/>
    <mergeCell ref="L13:P13"/>
    <mergeCell ref="A44:P44"/>
    <mergeCell ref="A45:P45"/>
    <mergeCell ref="A37:P37"/>
    <mergeCell ref="A40:P40"/>
    <mergeCell ref="A41:P41"/>
    <mergeCell ref="A42:P42"/>
    <mergeCell ref="A43:P43"/>
    <mergeCell ref="A39:P39"/>
  </mergeCells>
  <phoneticPr fontId="40" type="noConversion"/>
  <printOptions horizontalCentered="1"/>
  <pageMargins left="0.11811023622047245" right="0.11811023622047245" top="0.74803149606299213" bottom="0.15748031496062992" header="0.51181102362204722" footer="0.19685039370078741"/>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F24BF-B0A9-4DCC-A020-2AC8ABF64B94}">
  <sheetPr>
    <tabColor rgb="FF92D050"/>
  </sheetPr>
  <dimension ref="A1:Q52"/>
  <sheetViews>
    <sheetView showZeros="0" topLeftCell="A37" zoomScaleNormal="100" workbookViewId="0">
      <selection activeCell="C56" sqref="C56"/>
    </sheetView>
  </sheetViews>
  <sheetFormatPr defaultColWidth="11.42578125" defaultRowHeight="12"/>
  <cols>
    <col min="1" max="1" width="4.5703125" style="29" customWidth="1"/>
    <col min="2" max="2" width="6.42578125" style="29" customWidth="1"/>
    <col min="3" max="3" width="52.42578125" style="29" customWidth="1"/>
    <col min="4" max="10" width="8.42578125" style="29" customWidth="1"/>
    <col min="11" max="11" width="9.42578125" style="29" customWidth="1"/>
    <col min="12" max="16" width="10.5703125" style="29" customWidth="1"/>
    <col min="17" max="17" width="2.85546875" style="29" customWidth="1"/>
    <col min="18" max="18" width="11.42578125" style="29"/>
    <col min="19" max="19" width="38" style="29" customWidth="1"/>
    <col min="20" max="16384" width="11.42578125" style="29"/>
  </cols>
  <sheetData>
    <row r="1" spans="1:16" ht="12.75" customHeight="1">
      <c r="A1" s="329" t="s">
        <v>303</v>
      </c>
      <c r="B1" s="329"/>
      <c r="C1" s="329"/>
      <c r="D1" s="329"/>
      <c r="E1" s="329"/>
      <c r="F1" s="329"/>
      <c r="G1" s="329"/>
      <c r="H1" s="329"/>
      <c r="I1" s="329"/>
      <c r="J1" s="329"/>
      <c r="K1" s="329"/>
      <c r="L1" s="329"/>
      <c r="M1" s="329"/>
      <c r="N1" s="329"/>
      <c r="O1" s="329"/>
      <c r="P1" s="329"/>
    </row>
    <row r="2" spans="1:16" ht="12.75" customHeight="1">
      <c r="B2" s="30"/>
      <c r="C2" s="30"/>
      <c r="D2" s="30"/>
      <c r="E2" s="30"/>
      <c r="F2" s="30"/>
      <c r="G2" s="31" t="s">
        <v>104</v>
      </c>
      <c r="H2" s="30"/>
      <c r="I2" s="30"/>
      <c r="J2" s="30"/>
      <c r="K2" s="30"/>
      <c r="L2" s="30"/>
      <c r="M2" s="30"/>
      <c r="N2" s="30"/>
      <c r="O2" s="30"/>
      <c r="P2" s="30"/>
    </row>
    <row r="3" spans="1:16">
      <c r="A3" s="330" t="s">
        <v>0</v>
      </c>
      <c r="B3" s="330"/>
      <c r="C3" s="330"/>
      <c r="D3" s="330"/>
      <c r="E3" s="330"/>
      <c r="F3" s="330"/>
      <c r="G3" s="330"/>
      <c r="H3" s="330"/>
      <c r="I3" s="330"/>
      <c r="J3" s="330"/>
      <c r="K3" s="330"/>
      <c r="L3" s="330"/>
      <c r="M3" s="330"/>
      <c r="N3" s="330"/>
      <c r="O3" s="330"/>
      <c r="P3" s="330"/>
    </row>
    <row r="4" spans="1:16" s="22" customFormat="1" ht="12.75" customHeight="1">
      <c r="A4" s="137" t="s">
        <v>300</v>
      </c>
      <c r="B4" s="137"/>
      <c r="C4" s="137"/>
      <c r="D4" s="137"/>
      <c r="E4" s="137"/>
      <c r="F4" s="137"/>
      <c r="G4" s="137"/>
      <c r="H4" s="137"/>
      <c r="I4" s="137"/>
      <c r="J4" s="137"/>
      <c r="K4" s="137"/>
      <c r="L4" s="137"/>
      <c r="M4" s="137"/>
      <c r="N4" s="137"/>
      <c r="O4" s="137"/>
      <c r="P4" s="137"/>
    </row>
    <row r="5" spans="1:16" s="22" customFormat="1" ht="12.75" customHeight="1">
      <c r="A5" s="137" t="s">
        <v>299</v>
      </c>
      <c r="B5" s="155"/>
      <c r="C5" s="155"/>
      <c r="D5" s="155"/>
      <c r="E5" s="155"/>
      <c r="F5" s="155"/>
      <c r="G5" s="155"/>
      <c r="H5" s="155"/>
      <c r="I5" s="155"/>
      <c r="J5" s="155"/>
      <c r="K5" s="155"/>
      <c r="L5" s="155"/>
      <c r="M5" s="155"/>
      <c r="N5" s="155"/>
      <c r="O5" s="155"/>
      <c r="P5" s="155"/>
    </row>
    <row r="6" spans="1:16" s="22" customFormat="1" ht="12.75" customHeight="1">
      <c r="A6" s="137" t="str">
        <f>KT!A10</f>
        <v>Objekta adrese: Vestienas iela 35, Rīga, LV-1035</v>
      </c>
      <c r="B6" s="155"/>
      <c r="C6" s="155"/>
      <c r="D6" s="155"/>
      <c r="E6" s="155"/>
      <c r="F6" s="155"/>
      <c r="G6" s="155"/>
      <c r="H6" s="155"/>
      <c r="I6" s="155"/>
      <c r="J6" s="155"/>
      <c r="K6" s="155"/>
      <c r="L6" s="155"/>
      <c r="M6" s="155"/>
      <c r="N6" s="155"/>
      <c r="O6" s="155"/>
      <c r="P6" s="155"/>
    </row>
    <row r="7" spans="1:16" s="22" customFormat="1">
      <c r="A7" s="137" t="str">
        <f>KT!A11</f>
        <v>Pasūtītājs: RP SIA "Rīgas satiksme"</v>
      </c>
      <c r="B7" s="21"/>
      <c r="C7" s="21"/>
      <c r="D7" s="21"/>
      <c r="E7" s="21"/>
      <c r="F7" s="21"/>
      <c r="G7" s="21"/>
      <c r="H7" s="21"/>
      <c r="I7" s="168"/>
      <c r="J7" s="168"/>
      <c r="K7" s="168"/>
      <c r="L7" s="168"/>
      <c r="M7" s="168"/>
      <c r="N7" s="168"/>
      <c r="O7" s="168"/>
      <c r="P7" s="168"/>
    </row>
    <row r="8" spans="1:16" s="22" customFormat="1">
      <c r="A8" s="137" t="str">
        <f>KT!A12</f>
        <v>Izpildītājs:</v>
      </c>
      <c r="B8" s="34"/>
      <c r="C8" s="35">
        <f>KT!B12</f>
        <v>0</v>
      </c>
      <c r="D8" s="34"/>
      <c r="E8" s="34"/>
      <c r="F8" s="34"/>
      <c r="G8" s="34"/>
      <c r="H8" s="34"/>
    </row>
    <row r="9" spans="1:16" s="22" customFormat="1">
      <c r="A9" s="34"/>
      <c r="B9" s="34"/>
      <c r="C9" s="34"/>
      <c r="D9" s="34"/>
      <c r="E9" s="34"/>
      <c r="F9" s="34"/>
      <c r="G9" s="34"/>
      <c r="H9" s="34"/>
    </row>
    <row r="10" spans="1:16" ht="12.75" customHeight="1">
      <c r="A10" s="332" t="s">
        <v>2</v>
      </c>
      <c r="B10" s="332"/>
      <c r="C10" s="332"/>
      <c r="D10" s="332"/>
      <c r="E10" s="332"/>
      <c r="F10" s="332"/>
      <c r="G10" s="332"/>
      <c r="H10" s="332"/>
      <c r="I10" s="32"/>
      <c r="J10" s="32"/>
      <c r="K10" s="32"/>
      <c r="M10" s="36" t="s">
        <v>295</v>
      </c>
      <c r="N10" s="333">
        <f>P40</f>
        <v>0</v>
      </c>
      <c r="O10" s="333"/>
      <c r="P10" s="32" t="s">
        <v>3</v>
      </c>
    </row>
    <row r="11" spans="1:16">
      <c r="A11" s="37"/>
      <c r="B11" s="37"/>
      <c r="C11" s="37"/>
      <c r="D11" s="37"/>
      <c r="E11" s="37"/>
      <c r="F11" s="37"/>
      <c r="G11" s="37"/>
      <c r="H11" s="37"/>
      <c r="I11" s="32"/>
      <c r="J11" s="32"/>
      <c r="K11" s="32"/>
      <c r="M11" s="38" t="s">
        <v>4</v>
      </c>
      <c r="N11" s="334">
        <f>KT!E11</f>
        <v>0</v>
      </c>
      <c r="O11" s="334"/>
      <c r="P11" s="39"/>
    </row>
    <row r="12" spans="1:16" ht="12.75" thickBot="1">
      <c r="A12" s="37"/>
      <c r="B12" s="37"/>
      <c r="C12" s="37"/>
      <c r="D12" s="37"/>
      <c r="E12" s="37"/>
      <c r="F12" s="37"/>
      <c r="G12" s="37"/>
      <c r="H12" s="37"/>
      <c r="I12" s="32"/>
      <c r="J12" s="32"/>
      <c r="K12" s="32"/>
    </row>
    <row r="13" spans="1:16">
      <c r="A13" s="335" t="s">
        <v>5</v>
      </c>
      <c r="B13" s="337" t="s">
        <v>6</v>
      </c>
      <c r="C13" s="339" t="s">
        <v>7</v>
      </c>
      <c r="D13" s="337" t="s">
        <v>8</v>
      </c>
      <c r="E13" s="337" t="s">
        <v>9</v>
      </c>
      <c r="F13" s="339" t="s">
        <v>10</v>
      </c>
      <c r="G13" s="339"/>
      <c r="H13" s="339"/>
      <c r="I13" s="339"/>
      <c r="J13" s="339"/>
      <c r="K13" s="339"/>
      <c r="L13" s="339" t="s">
        <v>11</v>
      </c>
      <c r="M13" s="339"/>
      <c r="N13" s="339"/>
      <c r="O13" s="339"/>
      <c r="P13" s="341"/>
    </row>
    <row r="14" spans="1:16" ht="62.25">
      <c r="A14" s="336"/>
      <c r="B14" s="338"/>
      <c r="C14" s="340"/>
      <c r="D14" s="338"/>
      <c r="E14" s="338"/>
      <c r="F14" s="40" t="s">
        <v>12</v>
      </c>
      <c r="G14" s="40" t="s">
        <v>13</v>
      </c>
      <c r="H14" s="40" t="s">
        <v>14</v>
      </c>
      <c r="I14" s="40" t="s">
        <v>15</v>
      </c>
      <c r="J14" s="40" t="s">
        <v>16</v>
      </c>
      <c r="K14" s="40" t="s">
        <v>17</v>
      </c>
      <c r="L14" s="40" t="s">
        <v>18</v>
      </c>
      <c r="M14" s="40" t="s">
        <v>14</v>
      </c>
      <c r="N14" s="40" t="s">
        <v>15</v>
      </c>
      <c r="O14" s="40" t="s">
        <v>16</v>
      </c>
      <c r="P14" s="41" t="s">
        <v>19</v>
      </c>
    </row>
    <row r="15" spans="1:16" ht="12.75" thickBot="1">
      <c r="A15" s="42">
        <v>1</v>
      </c>
      <c r="B15" s="43">
        <v>2</v>
      </c>
      <c r="C15" s="43">
        <v>3</v>
      </c>
      <c r="D15" s="43">
        <v>4</v>
      </c>
      <c r="E15" s="43">
        <v>5</v>
      </c>
      <c r="F15" s="43">
        <v>6</v>
      </c>
      <c r="G15" s="43">
        <v>7</v>
      </c>
      <c r="H15" s="43">
        <v>8</v>
      </c>
      <c r="I15" s="43">
        <v>9</v>
      </c>
      <c r="J15" s="43">
        <v>10</v>
      </c>
      <c r="K15" s="43">
        <v>11</v>
      </c>
      <c r="L15" s="43">
        <v>12</v>
      </c>
      <c r="M15" s="43">
        <v>13</v>
      </c>
      <c r="N15" s="43">
        <v>14</v>
      </c>
      <c r="O15" s="43">
        <v>15</v>
      </c>
      <c r="P15" s="44">
        <v>16</v>
      </c>
    </row>
    <row r="16" spans="1:16">
      <c r="A16" s="45"/>
      <c r="B16" s="46"/>
      <c r="C16" s="47" t="s">
        <v>20</v>
      </c>
      <c r="D16" s="46"/>
      <c r="E16" s="48"/>
      <c r="F16" s="132"/>
      <c r="G16" s="132"/>
      <c r="H16" s="132"/>
      <c r="I16" s="132"/>
      <c r="J16" s="132"/>
      <c r="K16" s="132"/>
      <c r="L16" s="132"/>
      <c r="M16" s="132"/>
      <c r="N16" s="132"/>
      <c r="O16" s="132"/>
      <c r="P16" s="133"/>
    </row>
    <row r="17" spans="1:17" ht="36">
      <c r="A17" s="28">
        <v>1</v>
      </c>
      <c r="B17" s="28" t="s">
        <v>162</v>
      </c>
      <c r="C17" s="51" t="s">
        <v>176</v>
      </c>
      <c r="D17" s="52" t="s">
        <v>21</v>
      </c>
      <c r="E17" s="53">
        <v>121.81</v>
      </c>
      <c r="F17" s="54"/>
      <c r="G17" s="13"/>
      <c r="H17" s="13">
        <f t="shared" ref="H17" si="0">ROUND(F17*G17,2)</f>
        <v>0</v>
      </c>
      <c r="I17" s="13"/>
      <c r="J17" s="13"/>
      <c r="K17" s="13">
        <f t="shared" ref="K17" si="1">SUM(H17:J17)</f>
        <v>0</v>
      </c>
      <c r="L17" s="13">
        <f t="shared" ref="L17" si="2">ROUND(F17*E17,2)</f>
        <v>0</v>
      </c>
      <c r="M17" s="13">
        <f t="shared" ref="M17" si="3">ROUND(H17*E17,2)</f>
        <v>0</v>
      </c>
      <c r="N17" s="13">
        <f t="shared" ref="N17" si="4">ROUND(I17*E17,2)</f>
        <v>0</v>
      </c>
      <c r="O17" s="13">
        <f t="shared" ref="O17" si="5">ROUND(J17*E17,2)</f>
        <v>0</v>
      </c>
      <c r="P17" s="14">
        <f t="shared" ref="P17" si="6">SUM(M17:O17)</f>
        <v>0</v>
      </c>
    </row>
    <row r="18" spans="1:17" ht="24">
      <c r="A18" s="50">
        <v>2</v>
      </c>
      <c r="B18" s="28" t="s">
        <v>162</v>
      </c>
      <c r="C18" s="55" t="s">
        <v>101</v>
      </c>
      <c r="D18" s="56" t="s">
        <v>23</v>
      </c>
      <c r="E18" s="58">
        <v>27.18</v>
      </c>
      <c r="F18" s="54"/>
      <c r="G18" s="13"/>
      <c r="H18" s="13">
        <f t="shared" ref="H18:H39" si="7">ROUND(F18*G18,2)</f>
        <v>0</v>
      </c>
      <c r="I18" s="13"/>
      <c r="J18" s="13"/>
      <c r="K18" s="13">
        <f t="shared" ref="K18:K39" si="8">SUM(H18:J18)</f>
        <v>0</v>
      </c>
      <c r="L18" s="13">
        <f t="shared" ref="L18:L39" si="9">ROUND(F18*E18,2)</f>
        <v>0</v>
      </c>
      <c r="M18" s="13">
        <f t="shared" ref="M18:M39" si="10">ROUND(H18*E18,2)</f>
        <v>0</v>
      </c>
      <c r="N18" s="13">
        <f t="shared" ref="N18:N39" si="11">ROUND(I18*E18,2)</f>
        <v>0</v>
      </c>
      <c r="O18" s="13">
        <f t="shared" ref="O18:O39" si="12">ROUND(J18*E18,2)</f>
        <v>0</v>
      </c>
      <c r="P18" s="14">
        <f t="shared" ref="P18:P39" si="13">SUM(M18:O18)</f>
        <v>0</v>
      </c>
    </row>
    <row r="19" spans="1:17" ht="24">
      <c r="A19" s="28">
        <v>3</v>
      </c>
      <c r="B19" s="28" t="s">
        <v>162</v>
      </c>
      <c r="C19" s="57" t="s">
        <v>102</v>
      </c>
      <c r="D19" s="52" t="s">
        <v>21</v>
      </c>
      <c r="E19" s="58">
        <v>23.76</v>
      </c>
      <c r="F19" s="54"/>
      <c r="G19" s="13"/>
      <c r="H19" s="13">
        <f t="shared" si="7"/>
        <v>0</v>
      </c>
      <c r="I19" s="13"/>
      <c r="J19" s="13"/>
      <c r="K19" s="13">
        <f t="shared" si="8"/>
        <v>0</v>
      </c>
      <c r="L19" s="13">
        <f t="shared" si="9"/>
        <v>0</v>
      </c>
      <c r="M19" s="13">
        <f t="shared" si="10"/>
        <v>0</v>
      </c>
      <c r="N19" s="13">
        <f t="shared" si="11"/>
        <v>0</v>
      </c>
      <c r="O19" s="13">
        <f t="shared" si="12"/>
        <v>0</v>
      </c>
      <c r="P19" s="14">
        <f t="shared" si="13"/>
        <v>0</v>
      </c>
    </row>
    <row r="20" spans="1:17" ht="24">
      <c r="A20" s="50">
        <v>4</v>
      </c>
      <c r="B20" s="28" t="s">
        <v>162</v>
      </c>
      <c r="C20" s="66" t="s">
        <v>28</v>
      </c>
      <c r="D20" s="56" t="s">
        <v>29</v>
      </c>
      <c r="E20" s="58">
        <v>1</v>
      </c>
      <c r="F20" s="54"/>
      <c r="G20" s="13"/>
      <c r="H20" s="13">
        <f t="shared" si="7"/>
        <v>0</v>
      </c>
      <c r="I20" s="13"/>
      <c r="J20" s="13"/>
      <c r="K20" s="13">
        <f t="shared" si="8"/>
        <v>0</v>
      </c>
      <c r="L20" s="13">
        <f t="shared" si="9"/>
        <v>0</v>
      </c>
      <c r="M20" s="13">
        <f t="shared" si="10"/>
        <v>0</v>
      </c>
      <c r="N20" s="13">
        <f t="shared" si="11"/>
        <v>0</v>
      </c>
      <c r="O20" s="13">
        <f t="shared" si="12"/>
        <v>0</v>
      </c>
      <c r="P20" s="14">
        <f t="shared" si="13"/>
        <v>0</v>
      </c>
    </row>
    <row r="21" spans="1:17" ht="84">
      <c r="A21" s="28">
        <v>5</v>
      </c>
      <c r="B21" s="28" t="s">
        <v>162</v>
      </c>
      <c r="C21" s="55" t="s">
        <v>214</v>
      </c>
      <c r="D21" s="56" t="s">
        <v>29</v>
      </c>
      <c r="E21" s="58">
        <v>8</v>
      </c>
      <c r="F21" s="54"/>
      <c r="G21" s="13"/>
      <c r="H21" s="13">
        <f t="shared" si="7"/>
        <v>0</v>
      </c>
      <c r="I21" s="13"/>
      <c r="J21" s="13"/>
      <c r="K21" s="13">
        <f t="shared" si="8"/>
        <v>0</v>
      </c>
      <c r="L21" s="13">
        <f t="shared" si="9"/>
        <v>0</v>
      </c>
      <c r="M21" s="13">
        <f t="shared" si="10"/>
        <v>0</v>
      </c>
      <c r="N21" s="13">
        <f t="shared" si="11"/>
        <v>0</v>
      </c>
      <c r="O21" s="13">
        <f t="shared" si="12"/>
        <v>0</v>
      </c>
      <c r="P21" s="14">
        <f t="shared" si="13"/>
        <v>0</v>
      </c>
    </row>
    <row r="22" spans="1:17" ht="36">
      <c r="A22" s="50">
        <v>6</v>
      </c>
      <c r="B22" s="28" t="s">
        <v>162</v>
      </c>
      <c r="C22" s="55" t="s">
        <v>136</v>
      </c>
      <c r="D22" s="56" t="s">
        <v>27</v>
      </c>
      <c r="E22" s="58">
        <v>1</v>
      </c>
      <c r="F22" s="54"/>
      <c r="G22" s="13"/>
      <c r="H22" s="13">
        <f t="shared" si="7"/>
        <v>0</v>
      </c>
      <c r="I22" s="13"/>
      <c r="J22" s="13"/>
      <c r="K22" s="13">
        <f t="shared" si="8"/>
        <v>0</v>
      </c>
      <c r="L22" s="13">
        <f t="shared" si="9"/>
        <v>0</v>
      </c>
      <c r="M22" s="13">
        <f t="shared" si="10"/>
        <v>0</v>
      </c>
      <c r="N22" s="13">
        <f t="shared" si="11"/>
        <v>0</v>
      </c>
      <c r="O22" s="13">
        <f t="shared" si="12"/>
        <v>0</v>
      </c>
      <c r="P22" s="14">
        <f t="shared" si="13"/>
        <v>0</v>
      </c>
    </row>
    <row r="23" spans="1:17" ht="36">
      <c r="A23" s="28">
        <v>7</v>
      </c>
      <c r="B23" s="28" t="s">
        <v>162</v>
      </c>
      <c r="C23" s="55" t="s">
        <v>179</v>
      </c>
      <c r="D23" s="56" t="s">
        <v>29</v>
      </c>
      <c r="E23" s="58">
        <v>1</v>
      </c>
      <c r="F23" s="54"/>
      <c r="G23" s="13"/>
      <c r="H23" s="13">
        <f t="shared" si="7"/>
        <v>0</v>
      </c>
      <c r="I23" s="13"/>
      <c r="J23" s="13"/>
      <c r="K23" s="13">
        <f t="shared" si="8"/>
        <v>0</v>
      </c>
      <c r="L23" s="13">
        <f t="shared" si="9"/>
        <v>0</v>
      </c>
      <c r="M23" s="13">
        <f t="shared" si="10"/>
        <v>0</v>
      </c>
      <c r="N23" s="13">
        <f t="shared" si="11"/>
        <v>0</v>
      </c>
      <c r="O23" s="13">
        <f t="shared" si="12"/>
        <v>0</v>
      </c>
      <c r="P23" s="14">
        <f t="shared" si="13"/>
        <v>0</v>
      </c>
    </row>
    <row r="24" spans="1:17" ht="72">
      <c r="A24" s="50">
        <v>8</v>
      </c>
      <c r="B24" s="28" t="s">
        <v>162</v>
      </c>
      <c r="C24" s="59" t="s">
        <v>128</v>
      </c>
      <c r="D24" s="56" t="s">
        <v>21</v>
      </c>
      <c r="E24" s="53">
        <v>89.64</v>
      </c>
      <c r="F24" s="54"/>
      <c r="G24" s="13"/>
      <c r="H24" s="13">
        <f t="shared" si="7"/>
        <v>0</v>
      </c>
      <c r="I24" s="13"/>
      <c r="J24" s="13"/>
      <c r="K24" s="13">
        <f t="shared" si="8"/>
        <v>0</v>
      </c>
      <c r="L24" s="13">
        <f t="shared" si="9"/>
        <v>0</v>
      </c>
      <c r="M24" s="13">
        <f t="shared" si="10"/>
        <v>0</v>
      </c>
      <c r="N24" s="13">
        <f t="shared" si="11"/>
        <v>0</v>
      </c>
      <c r="O24" s="13">
        <f t="shared" si="12"/>
        <v>0</v>
      </c>
      <c r="P24" s="14">
        <f t="shared" si="13"/>
        <v>0</v>
      </c>
    </row>
    <row r="25" spans="1:17" ht="24">
      <c r="A25" s="28">
        <v>9</v>
      </c>
      <c r="B25" s="28" t="s">
        <v>162</v>
      </c>
      <c r="C25" s="59" t="s">
        <v>132</v>
      </c>
      <c r="D25" s="56" t="s">
        <v>21</v>
      </c>
      <c r="E25" s="58">
        <v>89.64</v>
      </c>
      <c r="F25" s="54"/>
      <c r="G25" s="13"/>
      <c r="H25" s="13">
        <f t="shared" si="7"/>
        <v>0</v>
      </c>
      <c r="I25" s="13"/>
      <c r="J25" s="13"/>
      <c r="K25" s="13">
        <f t="shared" si="8"/>
        <v>0</v>
      </c>
      <c r="L25" s="13">
        <f t="shared" si="9"/>
        <v>0</v>
      </c>
      <c r="M25" s="13">
        <f t="shared" si="10"/>
        <v>0</v>
      </c>
      <c r="N25" s="13">
        <f t="shared" si="11"/>
        <v>0</v>
      </c>
      <c r="O25" s="13">
        <f t="shared" si="12"/>
        <v>0</v>
      </c>
      <c r="P25" s="14">
        <f t="shared" si="13"/>
        <v>0</v>
      </c>
      <c r="Q25" s="64"/>
    </row>
    <row r="26" spans="1:17">
      <c r="A26" s="50"/>
      <c r="B26" s="61"/>
      <c r="C26" s="67" t="s">
        <v>159</v>
      </c>
      <c r="D26" s="56"/>
      <c r="E26" s="58"/>
      <c r="F26" s="54"/>
      <c r="G26" s="13"/>
      <c r="H26" s="13">
        <f t="shared" si="7"/>
        <v>0</v>
      </c>
      <c r="I26" s="13"/>
      <c r="J26" s="13"/>
      <c r="K26" s="13">
        <f t="shared" si="8"/>
        <v>0</v>
      </c>
      <c r="L26" s="13">
        <f t="shared" si="9"/>
        <v>0</v>
      </c>
      <c r="M26" s="13">
        <f t="shared" si="10"/>
        <v>0</v>
      </c>
      <c r="N26" s="13">
        <f t="shared" si="11"/>
        <v>0</v>
      </c>
      <c r="O26" s="13">
        <f t="shared" si="12"/>
        <v>0</v>
      </c>
      <c r="P26" s="14">
        <f t="shared" si="13"/>
        <v>0</v>
      </c>
    </row>
    <row r="27" spans="1:17" ht="36">
      <c r="A27" s="50">
        <v>10</v>
      </c>
      <c r="B27" s="28" t="s">
        <v>162</v>
      </c>
      <c r="C27" s="59" t="s">
        <v>133</v>
      </c>
      <c r="D27" s="56" t="s">
        <v>21</v>
      </c>
      <c r="E27" s="63">
        <v>89.64</v>
      </c>
      <c r="F27" s="54"/>
      <c r="G27" s="13"/>
      <c r="H27" s="13">
        <f t="shared" si="7"/>
        <v>0</v>
      </c>
      <c r="I27" s="13"/>
      <c r="J27" s="13"/>
      <c r="K27" s="13">
        <f t="shared" si="8"/>
        <v>0</v>
      </c>
      <c r="L27" s="13">
        <f t="shared" si="9"/>
        <v>0</v>
      </c>
      <c r="M27" s="13">
        <f t="shared" si="10"/>
        <v>0</v>
      </c>
      <c r="N27" s="13">
        <f t="shared" si="11"/>
        <v>0</v>
      </c>
      <c r="O27" s="13">
        <f t="shared" si="12"/>
        <v>0</v>
      </c>
      <c r="P27" s="14">
        <f t="shared" si="13"/>
        <v>0</v>
      </c>
    </row>
    <row r="28" spans="1:17" ht="36">
      <c r="A28" s="50">
        <v>11</v>
      </c>
      <c r="B28" s="28" t="s">
        <v>162</v>
      </c>
      <c r="C28" s="59" t="s">
        <v>127</v>
      </c>
      <c r="D28" s="56" t="s">
        <v>21</v>
      </c>
      <c r="E28" s="58">
        <v>13.45</v>
      </c>
      <c r="F28" s="54"/>
      <c r="G28" s="13"/>
      <c r="H28" s="13">
        <f t="shared" si="7"/>
        <v>0</v>
      </c>
      <c r="I28" s="13"/>
      <c r="J28" s="13"/>
      <c r="K28" s="13">
        <f t="shared" si="8"/>
        <v>0</v>
      </c>
      <c r="L28" s="13">
        <f t="shared" si="9"/>
        <v>0</v>
      </c>
      <c r="M28" s="13">
        <f t="shared" si="10"/>
        <v>0</v>
      </c>
      <c r="N28" s="13">
        <f t="shared" si="11"/>
        <v>0</v>
      </c>
      <c r="O28" s="13">
        <f t="shared" si="12"/>
        <v>0</v>
      </c>
      <c r="P28" s="14">
        <f t="shared" si="13"/>
        <v>0</v>
      </c>
      <c r="Q28" s="64"/>
    </row>
    <row r="29" spans="1:17" ht="36">
      <c r="A29" s="50">
        <v>12</v>
      </c>
      <c r="B29" s="28" t="s">
        <v>162</v>
      </c>
      <c r="C29" s="57" t="s">
        <v>134</v>
      </c>
      <c r="D29" s="56" t="s">
        <v>21</v>
      </c>
      <c r="E29" s="63">
        <v>89.64</v>
      </c>
      <c r="F29" s="54"/>
      <c r="G29" s="13"/>
      <c r="H29" s="13">
        <f t="shared" si="7"/>
        <v>0</v>
      </c>
      <c r="I29" s="13"/>
      <c r="J29" s="13"/>
      <c r="K29" s="13">
        <f t="shared" si="8"/>
        <v>0</v>
      </c>
      <c r="L29" s="13">
        <f t="shared" si="9"/>
        <v>0</v>
      </c>
      <c r="M29" s="13">
        <f t="shared" si="10"/>
        <v>0</v>
      </c>
      <c r="N29" s="13">
        <f t="shared" si="11"/>
        <v>0</v>
      </c>
      <c r="O29" s="13">
        <f t="shared" si="12"/>
        <v>0</v>
      </c>
      <c r="P29" s="14">
        <f t="shared" si="13"/>
        <v>0</v>
      </c>
    </row>
    <row r="30" spans="1:17" ht="36">
      <c r="A30" s="50">
        <v>13</v>
      </c>
      <c r="B30" s="28" t="s">
        <v>162</v>
      </c>
      <c r="C30" s="57" t="s">
        <v>137</v>
      </c>
      <c r="D30" s="65" t="s">
        <v>23</v>
      </c>
      <c r="E30" s="63">
        <v>19.399999999999999</v>
      </c>
      <c r="F30" s="54"/>
      <c r="G30" s="13"/>
      <c r="H30" s="13">
        <f t="shared" si="7"/>
        <v>0</v>
      </c>
      <c r="I30" s="13"/>
      <c r="J30" s="13"/>
      <c r="K30" s="13">
        <f t="shared" si="8"/>
        <v>0</v>
      </c>
      <c r="L30" s="13">
        <f t="shared" si="9"/>
        <v>0</v>
      </c>
      <c r="M30" s="13">
        <f t="shared" si="10"/>
        <v>0</v>
      </c>
      <c r="N30" s="13">
        <f t="shared" si="11"/>
        <v>0</v>
      </c>
      <c r="O30" s="13">
        <f t="shared" si="12"/>
        <v>0</v>
      </c>
      <c r="P30" s="14">
        <f t="shared" si="13"/>
        <v>0</v>
      </c>
    </row>
    <row r="31" spans="1:17" ht="36">
      <c r="A31" s="50">
        <v>14</v>
      </c>
      <c r="B31" s="28" t="s">
        <v>162</v>
      </c>
      <c r="C31" s="66" t="s">
        <v>69</v>
      </c>
      <c r="D31" s="65" t="s">
        <v>23</v>
      </c>
      <c r="E31" s="63">
        <v>8</v>
      </c>
      <c r="F31" s="54"/>
      <c r="G31" s="13"/>
      <c r="H31" s="13">
        <f t="shared" si="7"/>
        <v>0</v>
      </c>
      <c r="I31" s="13"/>
      <c r="J31" s="13"/>
      <c r="K31" s="13">
        <f t="shared" si="8"/>
        <v>0</v>
      </c>
      <c r="L31" s="13">
        <f t="shared" si="9"/>
        <v>0</v>
      </c>
      <c r="M31" s="13">
        <f t="shared" si="10"/>
        <v>0</v>
      </c>
      <c r="N31" s="13">
        <f t="shared" si="11"/>
        <v>0</v>
      </c>
      <c r="O31" s="13">
        <f t="shared" si="12"/>
        <v>0</v>
      </c>
      <c r="P31" s="14">
        <f t="shared" si="13"/>
        <v>0</v>
      </c>
    </row>
    <row r="32" spans="1:17" ht="36">
      <c r="A32" s="50">
        <v>15</v>
      </c>
      <c r="B32" s="28" t="s">
        <v>162</v>
      </c>
      <c r="C32" s="66" t="s">
        <v>42</v>
      </c>
      <c r="D32" s="65" t="s">
        <v>23</v>
      </c>
      <c r="E32" s="63">
        <v>0.4</v>
      </c>
      <c r="F32" s="54"/>
      <c r="G32" s="13"/>
      <c r="H32" s="13">
        <f t="shared" si="7"/>
        <v>0</v>
      </c>
      <c r="I32" s="13"/>
      <c r="J32" s="13"/>
      <c r="K32" s="13">
        <f t="shared" si="8"/>
        <v>0</v>
      </c>
      <c r="L32" s="13">
        <f t="shared" si="9"/>
        <v>0</v>
      </c>
      <c r="M32" s="13">
        <f t="shared" si="10"/>
        <v>0</v>
      </c>
      <c r="N32" s="13">
        <f t="shared" si="11"/>
        <v>0</v>
      </c>
      <c r="O32" s="13">
        <f t="shared" si="12"/>
        <v>0</v>
      </c>
      <c r="P32" s="14">
        <f t="shared" si="13"/>
        <v>0</v>
      </c>
    </row>
    <row r="33" spans="1:16" ht="36">
      <c r="A33" s="50">
        <v>16</v>
      </c>
      <c r="B33" s="28" t="s">
        <v>162</v>
      </c>
      <c r="C33" s="66" t="s">
        <v>111</v>
      </c>
      <c r="D33" s="65" t="s">
        <v>23</v>
      </c>
      <c r="E33" s="63">
        <v>19.600000000000001</v>
      </c>
      <c r="F33" s="54"/>
      <c r="G33" s="13"/>
      <c r="H33" s="13">
        <f t="shared" si="7"/>
        <v>0</v>
      </c>
      <c r="I33" s="13"/>
      <c r="J33" s="13"/>
      <c r="K33" s="13">
        <f t="shared" si="8"/>
        <v>0</v>
      </c>
      <c r="L33" s="13">
        <f t="shared" si="9"/>
        <v>0</v>
      </c>
      <c r="M33" s="13">
        <f t="shared" si="10"/>
        <v>0</v>
      </c>
      <c r="N33" s="13">
        <f t="shared" si="11"/>
        <v>0</v>
      </c>
      <c r="O33" s="13">
        <f t="shared" si="12"/>
        <v>0</v>
      </c>
      <c r="P33" s="14">
        <f t="shared" si="13"/>
        <v>0</v>
      </c>
    </row>
    <row r="34" spans="1:16" ht="36">
      <c r="A34" s="50">
        <v>17</v>
      </c>
      <c r="B34" s="28" t="s">
        <v>162</v>
      </c>
      <c r="C34" s="55" t="s">
        <v>138</v>
      </c>
      <c r="D34" s="56" t="s">
        <v>21</v>
      </c>
      <c r="E34" s="58">
        <v>87.16</v>
      </c>
      <c r="F34" s="54"/>
      <c r="G34" s="13"/>
      <c r="H34" s="13">
        <f t="shared" si="7"/>
        <v>0</v>
      </c>
      <c r="I34" s="13"/>
      <c r="J34" s="13"/>
      <c r="K34" s="13">
        <f t="shared" si="8"/>
        <v>0</v>
      </c>
      <c r="L34" s="13">
        <f t="shared" si="9"/>
        <v>0</v>
      </c>
      <c r="M34" s="13">
        <f t="shared" si="10"/>
        <v>0</v>
      </c>
      <c r="N34" s="13">
        <f t="shared" si="11"/>
        <v>0</v>
      </c>
      <c r="O34" s="13">
        <f t="shared" si="12"/>
        <v>0</v>
      </c>
      <c r="P34" s="14">
        <f t="shared" si="13"/>
        <v>0</v>
      </c>
    </row>
    <row r="35" spans="1:16" s="23" customFormat="1" ht="84">
      <c r="A35" s="50">
        <v>18</v>
      </c>
      <c r="B35" s="28" t="s">
        <v>162</v>
      </c>
      <c r="C35" s="55" t="s">
        <v>201</v>
      </c>
      <c r="D35" s="56" t="s">
        <v>21</v>
      </c>
      <c r="E35" s="58">
        <v>87.16</v>
      </c>
      <c r="F35" s="54"/>
      <c r="G35" s="13"/>
      <c r="H35" s="13">
        <f t="shared" si="7"/>
        <v>0</v>
      </c>
      <c r="I35" s="13"/>
      <c r="J35" s="13"/>
      <c r="K35" s="13">
        <f t="shared" si="8"/>
        <v>0</v>
      </c>
      <c r="L35" s="13">
        <f t="shared" si="9"/>
        <v>0</v>
      </c>
      <c r="M35" s="13">
        <f t="shared" si="10"/>
        <v>0</v>
      </c>
      <c r="N35" s="13">
        <f t="shared" si="11"/>
        <v>0</v>
      </c>
      <c r="O35" s="13">
        <f t="shared" si="12"/>
        <v>0</v>
      </c>
      <c r="P35" s="14">
        <f t="shared" si="13"/>
        <v>0</v>
      </c>
    </row>
    <row r="36" spans="1:16" s="23" customFormat="1" ht="36">
      <c r="A36" s="50">
        <v>19</v>
      </c>
      <c r="B36" s="28" t="s">
        <v>162</v>
      </c>
      <c r="C36" s="66" t="s">
        <v>135</v>
      </c>
      <c r="D36" s="65" t="s">
        <v>21</v>
      </c>
      <c r="E36" s="63">
        <v>2.48</v>
      </c>
      <c r="F36" s="93"/>
      <c r="G36" s="13"/>
      <c r="H36" s="13">
        <f t="shared" si="7"/>
        <v>0</v>
      </c>
      <c r="I36" s="13"/>
      <c r="J36" s="13"/>
      <c r="K36" s="13">
        <f t="shared" si="8"/>
        <v>0</v>
      </c>
      <c r="L36" s="13">
        <f t="shared" si="9"/>
        <v>0</v>
      </c>
      <c r="M36" s="13">
        <f t="shared" si="10"/>
        <v>0</v>
      </c>
      <c r="N36" s="13">
        <f t="shared" si="11"/>
        <v>0</v>
      </c>
      <c r="O36" s="13">
        <f t="shared" si="12"/>
        <v>0</v>
      </c>
      <c r="P36" s="14">
        <f t="shared" si="13"/>
        <v>0</v>
      </c>
    </row>
    <row r="37" spans="1:16" s="23" customFormat="1" ht="72">
      <c r="A37" s="50">
        <v>20</v>
      </c>
      <c r="B37" s="28" t="s">
        <v>162</v>
      </c>
      <c r="C37" s="66" t="s">
        <v>195</v>
      </c>
      <c r="D37" s="65" t="s">
        <v>21</v>
      </c>
      <c r="E37" s="63">
        <v>2.48</v>
      </c>
      <c r="F37" s="54"/>
      <c r="G37" s="13"/>
      <c r="H37" s="13">
        <f t="shared" si="7"/>
        <v>0</v>
      </c>
      <c r="I37" s="13"/>
      <c r="J37" s="13"/>
      <c r="K37" s="13">
        <f t="shared" si="8"/>
        <v>0</v>
      </c>
      <c r="L37" s="13">
        <f t="shared" si="9"/>
        <v>0</v>
      </c>
      <c r="M37" s="13">
        <f t="shared" si="10"/>
        <v>0</v>
      </c>
      <c r="N37" s="13">
        <f t="shared" si="11"/>
        <v>0</v>
      </c>
      <c r="O37" s="13">
        <f t="shared" si="12"/>
        <v>0</v>
      </c>
      <c r="P37" s="14">
        <f t="shared" si="13"/>
        <v>0</v>
      </c>
    </row>
    <row r="38" spans="1:16" s="23" customFormat="1">
      <c r="A38" s="50"/>
      <c r="B38" s="61"/>
      <c r="C38" s="67" t="s">
        <v>44</v>
      </c>
      <c r="D38" s="65"/>
      <c r="E38" s="63"/>
      <c r="F38" s="54"/>
      <c r="G38" s="13"/>
      <c r="H38" s="13">
        <f t="shared" si="7"/>
        <v>0</v>
      </c>
      <c r="I38" s="13"/>
      <c r="J38" s="13"/>
      <c r="K38" s="13">
        <f t="shared" si="8"/>
        <v>0</v>
      </c>
      <c r="L38" s="13">
        <f t="shared" si="9"/>
        <v>0</v>
      </c>
      <c r="M38" s="13">
        <f t="shared" si="10"/>
        <v>0</v>
      </c>
      <c r="N38" s="13">
        <f t="shared" si="11"/>
        <v>0</v>
      </c>
      <c r="O38" s="13">
        <f t="shared" si="12"/>
        <v>0</v>
      </c>
      <c r="P38" s="14">
        <f t="shared" si="13"/>
        <v>0</v>
      </c>
    </row>
    <row r="39" spans="1:16" s="23" customFormat="1" ht="24.75" thickBot="1">
      <c r="A39" s="68">
        <v>21</v>
      </c>
      <c r="B39" s="28" t="s">
        <v>162</v>
      </c>
      <c r="C39" s="69" t="s">
        <v>47</v>
      </c>
      <c r="D39" s="70" t="s">
        <v>35</v>
      </c>
      <c r="E39" s="71">
        <v>10</v>
      </c>
      <c r="F39" s="72"/>
      <c r="G39" s="73"/>
      <c r="H39" s="13">
        <f t="shared" si="7"/>
        <v>0</v>
      </c>
      <c r="I39" s="13"/>
      <c r="J39" s="13"/>
      <c r="K39" s="13">
        <f t="shared" si="8"/>
        <v>0</v>
      </c>
      <c r="L39" s="13">
        <f t="shared" si="9"/>
        <v>0</v>
      </c>
      <c r="M39" s="13">
        <f t="shared" si="10"/>
        <v>0</v>
      </c>
      <c r="N39" s="13">
        <f t="shared" si="11"/>
        <v>0</v>
      </c>
      <c r="O39" s="13">
        <f t="shared" si="12"/>
        <v>0</v>
      </c>
      <c r="P39" s="14">
        <f t="shared" si="13"/>
        <v>0</v>
      </c>
    </row>
    <row r="40" spans="1:16" s="23" customFormat="1" ht="12.75" thickBot="1">
      <c r="A40" s="342" t="s">
        <v>48</v>
      </c>
      <c r="B40" s="343"/>
      <c r="C40" s="343"/>
      <c r="D40" s="343"/>
      <c r="E40" s="343"/>
      <c r="F40" s="343"/>
      <c r="G40" s="343"/>
      <c r="H40" s="343"/>
      <c r="I40" s="343"/>
      <c r="J40" s="343"/>
      <c r="K40" s="343"/>
      <c r="L40" s="74">
        <f>SUM(L17:L39)</f>
        <v>0</v>
      </c>
      <c r="M40" s="74">
        <f t="shared" ref="M40:P40" si="14">SUM(M17:M39)</f>
        <v>0</v>
      </c>
      <c r="N40" s="74">
        <f t="shared" si="14"/>
        <v>0</v>
      </c>
      <c r="O40" s="74">
        <f t="shared" si="14"/>
        <v>0</v>
      </c>
      <c r="P40" s="74">
        <f t="shared" si="14"/>
        <v>0</v>
      </c>
    </row>
    <row r="41" spans="1:16" ht="12" customHeight="1">
      <c r="A41" s="359"/>
      <c r="B41" s="359"/>
      <c r="C41" s="359"/>
      <c r="D41" s="359"/>
      <c r="E41" s="359"/>
      <c r="F41" s="359"/>
      <c r="G41" s="359"/>
      <c r="H41" s="359"/>
      <c r="I41" s="359"/>
      <c r="J41" s="359"/>
      <c r="K41" s="359"/>
      <c r="L41" s="359"/>
      <c r="M41" s="359"/>
      <c r="N41" s="359"/>
      <c r="O41" s="359"/>
      <c r="P41" s="359"/>
    </row>
    <row r="42" spans="1:16" ht="12.75" customHeight="1">
      <c r="A42" s="75"/>
      <c r="B42" s="76" t="s">
        <v>49</v>
      </c>
      <c r="C42" s="77"/>
      <c r="D42" s="75"/>
      <c r="E42" s="75"/>
      <c r="F42" s="78"/>
      <c r="G42" s="78"/>
      <c r="H42" s="78"/>
      <c r="I42" s="78"/>
      <c r="J42" s="78"/>
      <c r="K42" s="78"/>
      <c r="L42" s="78"/>
      <c r="M42" s="78"/>
      <c r="N42" s="78"/>
      <c r="O42" s="78"/>
      <c r="P42" s="78"/>
    </row>
    <row r="43" spans="1:16">
      <c r="A43" s="331" t="s">
        <v>50</v>
      </c>
      <c r="B43" s="331"/>
      <c r="C43" s="331"/>
      <c r="D43" s="331"/>
      <c r="E43" s="331"/>
      <c r="F43" s="331"/>
      <c r="G43" s="331"/>
      <c r="H43" s="331"/>
      <c r="I43" s="331"/>
      <c r="J43" s="331"/>
      <c r="K43" s="331"/>
      <c r="L43" s="331"/>
      <c r="M43" s="331"/>
      <c r="N43" s="331"/>
      <c r="O43" s="331"/>
      <c r="P43" s="331"/>
    </row>
    <row r="44" spans="1:16" ht="25.5" customHeight="1">
      <c r="A44" s="331" t="s">
        <v>51</v>
      </c>
      <c r="B44" s="331"/>
      <c r="C44" s="331"/>
      <c r="D44" s="331"/>
      <c r="E44" s="331"/>
      <c r="F44" s="331"/>
      <c r="G44" s="331"/>
      <c r="H44" s="331"/>
      <c r="I44" s="331"/>
      <c r="J44" s="331"/>
      <c r="K44" s="331"/>
      <c r="L44" s="331"/>
      <c r="M44" s="331"/>
      <c r="N44" s="331"/>
      <c r="O44" s="331"/>
      <c r="P44" s="331"/>
    </row>
    <row r="45" spans="1:16">
      <c r="A45" s="345" t="s">
        <v>52</v>
      </c>
      <c r="B45" s="345"/>
      <c r="C45" s="345"/>
      <c r="D45" s="345"/>
      <c r="E45" s="345"/>
      <c r="F45" s="345"/>
      <c r="G45" s="345"/>
      <c r="H45" s="345"/>
      <c r="I45" s="345"/>
      <c r="J45" s="345"/>
      <c r="K45" s="345"/>
      <c r="L45" s="345"/>
      <c r="M45" s="345"/>
      <c r="N45" s="345"/>
      <c r="O45" s="345"/>
      <c r="P45" s="345"/>
    </row>
    <row r="46" spans="1:16" ht="12" customHeight="1">
      <c r="A46" s="345" t="s">
        <v>53</v>
      </c>
      <c r="B46" s="345"/>
      <c r="C46" s="345"/>
      <c r="D46" s="345"/>
      <c r="E46" s="345"/>
      <c r="F46" s="345"/>
      <c r="G46" s="345"/>
      <c r="H46" s="345"/>
      <c r="I46" s="345"/>
      <c r="J46" s="345"/>
      <c r="K46" s="345"/>
      <c r="L46" s="345"/>
      <c r="M46" s="345"/>
      <c r="N46" s="345"/>
      <c r="O46" s="345"/>
      <c r="P46" s="345"/>
    </row>
    <row r="47" spans="1:16" ht="23.45" customHeight="1">
      <c r="A47" s="344" t="s">
        <v>54</v>
      </c>
      <c r="B47" s="344"/>
      <c r="C47" s="344"/>
      <c r="D47" s="344"/>
      <c r="E47" s="344"/>
      <c r="F47" s="344"/>
      <c r="G47" s="344"/>
      <c r="H47" s="344"/>
      <c r="I47" s="344"/>
      <c r="J47" s="344"/>
      <c r="K47" s="344"/>
      <c r="L47" s="344"/>
      <c r="M47" s="344"/>
      <c r="N47" s="344"/>
      <c r="O47" s="344"/>
      <c r="P47" s="344"/>
    </row>
    <row r="48" spans="1:16" ht="12" customHeight="1">
      <c r="A48" s="331" t="s">
        <v>163</v>
      </c>
      <c r="B48" s="331"/>
      <c r="C48" s="331"/>
      <c r="D48" s="331"/>
      <c r="E48" s="331"/>
      <c r="F48" s="331"/>
      <c r="G48" s="331"/>
      <c r="H48" s="331"/>
      <c r="I48" s="331"/>
      <c r="J48" s="331"/>
      <c r="K48" s="331"/>
      <c r="L48" s="331"/>
      <c r="M48" s="331"/>
      <c r="N48" s="331"/>
      <c r="O48" s="331"/>
      <c r="P48" s="331"/>
    </row>
    <row r="49" spans="1:16" ht="12" customHeight="1">
      <c r="A49" s="331" t="s">
        <v>56</v>
      </c>
      <c r="B49" s="331"/>
      <c r="C49" s="331"/>
      <c r="D49" s="331"/>
      <c r="E49" s="331"/>
      <c r="F49" s="331"/>
      <c r="G49" s="331"/>
      <c r="H49" s="331"/>
      <c r="I49" s="331"/>
      <c r="J49" s="331"/>
      <c r="K49" s="331"/>
      <c r="L49" s="331"/>
      <c r="M49" s="331"/>
      <c r="N49" s="331"/>
      <c r="O49" s="331"/>
      <c r="P49" s="331"/>
    </row>
    <row r="50" spans="1:16" ht="12" customHeight="1">
      <c r="A50" s="331" t="s">
        <v>267</v>
      </c>
      <c r="B50" s="331"/>
      <c r="C50" s="331"/>
      <c r="D50" s="331"/>
      <c r="E50" s="331"/>
      <c r="F50" s="331"/>
      <c r="G50" s="331"/>
      <c r="H50" s="331"/>
      <c r="I50" s="331"/>
      <c r="J50" s="331"/>
      <c r="K50" s="331"/>
      <c r="L50" s="331"/>
      <c r="M50" s="331"/>
      <c r="N50" s="331"/>
      <c r="O50" s="331"/>
      <c r="P50" s="331"/>
    </row>
    <row r="51" spans="1:16" ht="12" customHeight="1">
      <c r="A51" s="82"/>
      <c r="B51" s="83" t="s">
        <v>57</v>
      </c>
      <c r="C51" s="84"/>
      <c r="D51" s="82"/>
      <c r="E51" s="82"/>
      <c r="F51" s="82"/>
      <c r="G51" s="82"/>
      <c r="H51" s="82"/>
      <c r="I51" s="82"/>
      <c r="J51" s="85" t="s">
        <v>58</v>
      </c>
      <c r="K51" s="85"/>
      <c r="L51" s="85"/>
      <c r="M51" s="82"/>
      <c r="N51" s="82"/>
      <c r="O51" s="82" t="s">
        <v>59</v>
      </c>
      <c r="P51" s="86"/>
    </row>
    <row r="52" spans="1:16" ht="12" customHeight="1">
      <c r="A52" s="85"/>
      <c r="B52" s="87" t="s">
        <v>60</v>
      </c>
      <c r="C52" s="88"/>
      <c r="D52" s="89"/>
      <c r="E52" s="82"/>
      <c r="F52" s="82"/>
      <c r="G52" s="82"/>
      <c r="H52" s="82"/>
      <c r="I52" s="82"/>
      <c r="J52" s="87" t="s">
        <v>61</v>
      </c>
      <c r="K52" s="90"/>
      <c r="L52" s="90"/>
      <c r="M52" s="89"/>
      <c r="N52" s="89"/>
      <c r="O52" s="82"/>
      <c r="P52" s="86"/>
    </row>
  </sheetData>
  <mergeCells count="22">
    <mergeCell ref="A40:K40"/>
    <mergeCell ref="A1:P1"/>
    <mergeCell ref="A3:P3"/>
    <mergeCell ref="A50:P50"/>
    <mergeCell ref="A10:H10"/>
    <mergeCell ref="N10:O10"/>
    <mergeCell ref="N11:O11"/>
    <mergeCell ref="A13:A14"/>
    <mergeCell ref="B13:B14"/>
    <mergeCell ref="C13:C14"/>
    <mergeCell ref="D13:D14"/>
    <mergeCell ref="E13:E14"/>
    <mergeCell ref="F13:K13"/>
    <mergeCell ref="L13:P13"/>
    <mergeCell ref="A48:P48"/>
    <mergeCell ref="A49:P49"/>
    <mergeCell ref="A41:P41"/>
    <mergeCell ref="A44:P44"/>
    <mergeCell ref="A45:P45"/>
    <mergeCell ref="A46:P46"/>
    <mergeCell ref="A47:P47"/>
    <mergeCell ref="A43:P43"/>
  </mergeCells>
  <printOptions horizontalCentered="1"/>
  <pageMargins left="0.11811023622047245" right="0.11811023622047245" top="0.74803149606299213" bottom="0.15748031496062992" header="0.51181102362204722" footer="0.19685039370078741"/>
  <pageSetup paperSize="9" scale="69" orientation="landscape" r:id="rId1"/>
  <rowBreaks count="1" manualBreakCount="1">
    <brk id="28"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1781-5875-4379-98EA-DCD9BBB43F34}">
  <sheetPr>
    <tabColor rgb="FF92D050"/>
  </sheetPr>
  <dimension ref="A1:R49"/>
  <sheetViews>
    <sheetView showZeros="0" topLeftCell="A32" zoomScaleNormal="100" workbookViewId="0">
      <selection activeCell="A46" sqref="A46:P46"/>
    </sheetView>
  </sheetViews>
  <sheetFormatPr defaultColWidth="11.42578125" defaultRowHeight="12"/>
  <cols>
    <col min="1" max="1" width="4.5703125" style="29" customWidth="1"/>
    <col min="2" max="2" width="6.42578125" style="29" customWidth="1"/>
    <col min="3" max="3" width="52.42578125" style="29" customWidth="1"/>
    <col min="4" max="10" width="8.42578125" style="29" customWidth="1"/>
    <col min="11" max="11" width="9.42578125" style="29" customWidth="1"/>
    <col min="12" max="16" width="10.5703125" style="29" customWidth="1"/>
    <col min="17" max="17" width="2.85546875" style="29" customWidth="1"/>
    <col min="18" max="18" width="11.42578125" style="29"/>
    <col min="19" max="19" width="38" style="29" customWidth="1"/>
    <col min="20" max="16384" width="11.42578125" style="29"/>
  </cols>
  <sheetData>
    <row r="1" spans="1:18" ht="12.75" customHeight="1">
      <c r="A1" s="329" t="s">
        <v>304</v>
      </c>
      <c r="B1" s="329"/>
      <c r="C1" s="329"/>
      <c r="D1" s="329"/>
      <c r="E1" s="329"/>
      <c r="F1" s="329"/>
      <c r="G1" s="329"/>
      <c r="H1" s="329"/>
      <c r="I1" s="329"/>
      <c r="J1" s="329"/>
      <c r="K1" s="329"/>
      <c r="L1" s="329"/>
      <c r="M1" s="329"/>
      <c r="N1" s="329"/>
      <c r="O1" s="329"/>
      <c r="P1" s="329"/>
    </row>
    <row r="2" spans="1:18" ht="12" customHeight="1">
      <c r="B2" s="30"/>
      <c r="C2" s="30"/>
      <c r="D2" s="30"/>
      <c r="E2" s="30"/>
      <c r="F2" s="30"/>
      <c r="G2" s="31" t="s">
        <v>243</v>
      </c>
      <c r="H2" s="30"/>
      <c r="I2" s="30"/>
      <c r="J2" s="30"/>
      <c r="K2" s="30"/>
      <c r="L2" s="30"/>
      <c r="M2" s="30"/>
      <c r="N2" s="30"/>
      <c r="O2" s="30"/>
      <c r="P2" s="30"/>
    </row>
    <row r="3" spans="1:18">
      <c r="A3" s="330" t="s">
        <v>0</v>
      </c>
      <c r="B3" s="330"/>
      <c r="C3" s="330"/>
      <c r="D3" s="330"/>
      <c r="E3" s="330"/>
      <c r="F3" s="330"/>
      <c r="G3" s="330"/>
      <c r="H3" s="330"/>
      <c r="I3" s="330"/>
      <c r="J3" s="330"/>
      <c r="K3" s="330"/>
      <c r="L3" s="330"/>
      <c r="M3" s="330"/>
      <c r="N3" s="330"/>
      <c r="O3" s="330"/>
      <c r="P3" s="330"/>
    </row>
    <row r="4" spans="1:18" s="22" customFormat="1" ht="12.75" customHeight="1">
      <c r="A4" s="137"/>
      <c r="B4" s="137"/>
      <c r="C4" s="137"/>
      <c r="D4" s="137"/>
      <c r="E4" s="137"/>
      <c r="F4" s="137"/>
      <c r="G4" s="137"/>
      <c r="H4" s="137"/>
      <c r="I4" s="137"/>
      <c r="J4" s="137"/>
      <c r="K4" s="137"/>
      <c r="L4" s="137"/>
      <c r="M4" s="137"/>
      <c r="N4" s="137"/>
      <c r="O4" s="137"/>
      <c r="P4" s="137"/>
    </row>
    <row r="5" spans="1:18" s="22" customFormat="1" ht="12.75" customHeight="1">
      <c r="A5" s="137" t="s">
        <v>300</v>
      </c>
      <c r="B5" s="155"/>
      <c r="C5" s="155"/>
      <c r="D5" s="155"/>
      <c r="E5" s="155"/>
      <c r="F5" s="155"/>
      <c r="G5" s="155"/>
      <c r="H5" s="155"/>
      <c r="I5" s="155"/>
      <c r="J5" s="155"/>
      <c r="K5" s="155"/>
      <c r="L5" s="155"/>
      <c r="M5" s="155"/>
      <c r="N5" s="155"/>
      <c r="O5" s="155"/>
      <c r="P5" s="155"/>
    </row>
    <row r="6" spans="1:18" s="22" customFormat="1" ht="12.75" customHeight="1">
      <c r="A6" s="137" t="s">
        <v>299</v>
      </c>
      <c r="B6" s="155"/>
      <c r="C6" s="155"/>
      <c r="D6" s="155"/>
      <c r="E6" s="155"/>
      <c r="F6" s="155"/>
      <c r="G6" s="155"/>
      <c r="H6" s="155"/>
      <c r="I6" s="155"/>
      <c r="J6" s="155"/>
      <c r="K6" s="155"/>
      <c r="L6" s="155"/>
      <c r="M6" s="155"/>
      <c r="N6" s="155"/>
      <c r="O6" s="155"/>
      <c r="P6" s="155"/>
    </row>
    <row r="7" spans="1:18" s="22" customFormat="1">
      <c r="A7" s="162" t="str">
        <f>KT!A10</f>
        <v>Objekta adrese: Vestienas iela 35, Rīga, LV-1035</v>
      </c>
      <c r="B7" s="21"/>
      <c r="C7" s="21"/>
      <c r="D7" s="21"/>
      <c r="E7" s="21"/>
      <c r="F7" s="21"/>
      <c r="G7" s="21"/>
      <c r="H7" s="21"/>
      <c r="I7" s="168"/>
      <c r="J7" s="168"/>
      <c r="K7" s="168"/>
      <c r="L7" s="168"/>
      <c r="M7" s="168"/>
      <c r="N7" s="168"/>
      <c r="O7" s="168"/>
      <c r="P7" s="168"/>
    </row>
    <row r="8" spans="1:18" s="22" customFormat="1">
      <c r="A8" s="166" t="s">
        <v>1</v>
      </c>
      <c r="B8" s="34"/>
      <c r="C8" s="35">
        <f>KT!B12</f>
        <v>0</v>
      </c>
      <c r="D8" s="34"/>
      <c r="E8" s="34"/>
      <c r="F8" s="34"/>
      <c r="G8" s="34"/>
      <c r="H8" s="34"/>
    </row>
    <row r="9" spans="1:18" s="22" customFormat="1">
      <c r="A9" s="34"/>
      <c r="B9" s="34"/>
      <c r="C9" s="34"/>
      <c r="D9" s="34"/>
      <c r="E9" s="34"/>
      <c r="F9" s="34"/>
      <c r="G9" s="34"/>
      <c r="H9" s="34"/>
    </row>
    <row r="10" spans="1:18" ht="12.75" customHeight="1">
      <c r="A10" s="332" t="s">
        <v>2</v>
      </c>
      <c r="B10" s="332"/>
      <c r="C10" s="332"/>
      <c r="D10" s="332"/>
      <c r="E10" s="332"/>
      <c r="F10" s="332"/>
      <c r="G10" s="332"/>
      <c r="H10" s="332"/>
      <c r="I10" s="32"/>
      <c r="J10" s="32"/>
      <c r="K10" s="32"/>
      <c r="M10" s="36" t="s">
        <v>295</v>
      </c>
      <c r="N10" s="333">
        <f>P37</f>
        <v>0</v>
      </c>
      <c r="O10" s="333"/>
      <c r="P10" s="32" t="s">
        <v>3</v>
      </c>
    </row>
    <row r="11" spans="1:18" ht="12.75" thickBot="1">
      <c r="A11" s="37"/>
      <c r="B11" s="37"/>
      <c r="C11" s="37"/>
      <c r="D11" s="37"/>
      <c r="E11" s="37"/>
      <c r="F11" s="37"/>
      <c r="G11" s="37"/>
      <c r="H11" s="37"/>
      <c r="I11" s="32"/>
      <c r="J11" s="32"/>
      <c r="K11" s="32"/>
      <c r="M11" s="38" t="s">
        <v>4</v>
      </c>
      <c r="N11" s="334">
        <f>KT!E11</f>
        <v>0</v>
      </c>
      <c r="O11" s="334"/>
      <c r="P11" s="39"/>
    </row>
    <row r="12" spans="1:18">
      <c r="A12" s="335" t="s">
        <v>5</v>
      </c>
      <c r="B12" s="337" t="s">
        <v>6</v>
      </c>
      <c r="C12" s="339" t="s">
        <v>7</v>
      </c>
      <c r="D12" s="337" t="s">
        <v>8</v>
      </c>
      <c r="E12" s="337" t="s">
        <v>9</v>
      </c>
      <c r="F12" s="339" t="s">
        <v>10</v>
      </c>
      <c r="G12" s="339"/>
      <c r="H12" s="339"/>
      <c r="I12" s="339"/>
      <c r="J12" s="339"/>
      <c r="K12" s="339"/>
      <c r="L12" s="339" t="s">
        <v>11</v>
      </c>
      <c r="M12" s="339"/>
      <c r="N12" s="339"/>
      <c r="O12" s="339"/>
      <c r="P12" s="341"/>
    </row>
    <row r="13" spans="1:18" ht="62.25">
      <c r="A13" s="336"/>
      <c r="B13" s="338"/>
      <c r="C13" s="340"/>
      <c r="D13" s="338"/>
      <c r="E13" s="338"/>
      <c r="F13" s="40" t="s">
        <v>12</v>
      </c>
      <c r="G13" s="40" t="s">
        <v>13</v>
      </c>
      <c r="H13" s="40" t="s">
        <v>14</v>
      </c>
      <c r="I13" s="40" t="s">
        <v>15</v>
      </c>
      <c r="J13" s="40" t="s">
        <v>16</v>
      </c>
      <c r="K13" s="40" t="s">
        <v>17</v>
      </c>
      <c r="L13" s="40" t="s">
        <v>18</v>
      </c>
      <c r="M13" s="40" t="s">
        <v>14</v>
      </c>
      <c r="N13" s="40" t="s">
        <v>15</v>
      </c>
      <c r="O13" s="40" t="s">
        <v>16</v>
      </c>
      <c r="P13" s="41" t="s">
        <v>19</v>
      </c>
    </row>
    <row r="14" spans="1:18" ht="12.75" thickBot="1">
      <c r="A14" s="42">
        <v>1</v>
      </c>
      <c r="B14" s="43">
        <v>2</v>
      </c>
      <c r="C14" s="43">
        <v>3</v>
      </c>
      <c r="D14" s="43">
        <v>4</v>
      </c>
      <c r="E14" s="43">
        <v>5</v>
      </c>
      <c r="F14" s="43">
        <v>6</v>
      </c>
      <c r="G14" s="43">
        <v>7</v>
      </c>
      <c r="H14" s="43">
        <v>8</v>
      </c>
      <c r="I14" s="43">
        <v>9</v>
      </c>
      <c r="J14" s="43">
        <v>10</v>
      </c>
      <c r="K14" s="43">
        <v>11</v>
      </c>
      <c r="L14" s="43">
        <v>12</v>
      </c>
      <c r="M14" s="43">
        <v>13</v>
      </c>
      <c r="N14" s="43">
        <v>14</v>
      </c>
      <c r="O14" s="43">
        <v>15</v>
      </c>
      <c r="P14" s="44">
        <v>16</v>
      </c>
    </row>
    <row r="15" spans="1:18">
      <c r="A15" s="45"/>
      <c r="B15" s="46"/>
      <c r="C15" s="47" t="s">
        <v>20</v>
      </c>
      <c r="D15" s="46"/>
      <c r="E15" s="48"/>
      <c r="F15" s="48"/>
      <c r="G15" s="48"/>
      <c r="H15" s="48"/>
      <c r="I15" s="48"/>
      <c r="J15" s="48"/>
      <c r="K15" s="48"/>
      <c r="L15" s="48"/>
      <c r="M15" s="48"/>
      <c r="N15" s="48"/>
      <c r="O15" s="48"/>
      <c r="P15" s="49"/>
    </row>
    <row r="16" spans="1:18" ht="36">
      <c r="A16" s="50">
        <v>1</v>
      </c>
      <c r="B16" s="28" t="s">
        <v>162</v>
      </c>
      <c r="C16" s="51" t="s">
        <v>176</v>
      </c>
      <c r="D16" s="52" t="s">
        <v>21</v>
      </c>
      <c r="E16" s="53">
        <v>28.56</v>
      </c>
      <c r="F16" s="54"/>
      <c r="G16" s="13"/>
      <c r="H16" s="13">
        <f t="shared" ref="H16" si="0">ROUND(F16*G16,2)</f>
        <v>0</v>
      </c>
      <c r="I16" s="13"/>
      <c r="J16" s="13"/>
      <c r="K16" s="13">
        <f t="shared" ref="K16" si="1">SUM(H16:J16)</f>
        <v>0</v>
      </c>
      <c r="L16" s="13">
        <f t="shared" ref="L16" si="2">ROUND(F16*E16,2)</f>
        <v>0</v>
      </c>
      <c r="M16" s="13">
        <f t="shared" ref="M16" si="3">ROUND(H16*E16,2)</f>
        <v>0</v>
      </c>
      <c r="N16" s="13">
        <f t="shared" ref="N16" si="4">ROUND(I16*E16,2)</f>
        <v>0</v>
      </c>
      <c r="O16" s="13">
        <f t="shared" ref="O16" si="5">ROUND(J16*E16,2)</f>
        <v>0</v>
      </c>
      <c r="P16" s="14">
        <f t="shared" ref="P16" si="6">SUM(M16:O16)</f>
        <v>0</v>
      </c>
      <c r="R16" s="174"/>
    </row>
    <row r="17" spans="1:18" ht="24">
      <c r="A17" s="50">
        <v>2</v>
      </c>
      <c r="B17" s="28" t="s">
        <v>162</v>
      </c>
      <c r="C17" s="55" t="s">
        <v>233</v>
      </c>
      <c r="D17" s="56" t="s">
        <v>23</v>
      </c>
      <c r="E17" s="58">
        <v>9.8000000000000007</v>
      </c>
      <c r="F17" s="54"/>
      <c r="G17" s="13"/>
      <c r="H17" s="13">
        <f t="shared" ref="H17:H36" si="7">ROUND(F17*G17,2)</f>
        <v>0</v>
      </c>
      <c r="I17" s="13"/>
      <c r="J17" s="13"/>
      <c r="K17" s="13">
        <f t="shared" ref="K17:K36" si="8">SUM(H17:J17)</f>
        <v>0</v>
      </c>
      <c r="L17" s="13">
        <f t="shared" ref="L17:L36" si="9">ROUND(F17*E17,2)</f>
        <v>0</v>
      </c>
      <c r="M17" s="13">
        <f t="shared" ref="M17:M36" si="10">ROUND(H17*E17,2)</f>
        <v>0</v>
      </c>
      <c r="N17" s="13">
        <f t="shared" ref="N17:N36" si="11">ROUND(I17*E17,2)</f>
        <v>0</v>
      </c>
      <c r="O17" s="13">
        <f t="shared" ref="O17:O36" si="12">ROUND(J17*E17,2)</f>
        <v>0</v>
      </c>
      <c r="P17" s="14">
        <f t="shared" ref="P17:P36" si="13">SUM(M17:O17)</f>
        <v>0</v>
      </c>
      <c r="R17" s="174"/>
    </row>
    <row r="18" spans="1:18" ht="24">
      <c r="A18" s="50">
        <v>3</v>
      </c>
      <c r="B18" s="28" t="s">
        <v>162</v>
      </c>
      <c r="C18" s="57" t="s">
        <v>139</v>
      </c>
      <c r="D18" s="52" t="s">
        <v>21</v>
      </c>
      <c r="E18" s="58">
        <v>2.1800000000000002</v>
      </c>
      <c r="F18" s="54"/>
      <c r="G18" s="13"/>
      <c r="H18" s="13">
        <f t="shared" si="7"/>
        <v>0</v>
      </c>
      <c r="I18" s="13"/>
      <c r="J18" s="13"/>
      <c r="K18" s="13">
        <f t="shared" si="8"/>
        <v>0</v>
      </c>
      <c r="L18" s="13">
        <f t="shared" si="9"/>
        <v>0</v>
      </c>
      <c r="M18" s="13">
        <f t="shared" si="10"/>
        <v>0</v>
      </c>
      <c r="N18" s="13">
        <f t="shared" si="11"/>
        <v>0</v>
      </c>
      <c r="O18" s="13">
        <f t="shared" si="12"/>
        <v>0</v>
      </c>
      <c r="P18" s="14">
        <f t="shared" si="13"/>
        <v>0</v>
      </c>
      <c r="R18" s="174"/>
    </row>
    <row r="19" spans="1:18" ht="24">
      <c r="A19" s="50">
        <v>4</v>
      </c>
      <c r="B19" s="28" t="s">
        <v>162</v>
      </c>
      <c r="C19" s="66" t="s">
        <v>28</v>
      </c>
      <c r="D19" s="56" t="s">
        <v>29</v>
      </c>
      <c r="E19" s="58">
        <v>2</v>
      </c>
      <c r="F19" s="54"/>
      <c r="G19" s="13"/>
      <c r="H19" s="13">
        <f t="shared" si="7"/>
        <v>0</v>
      </c>
      <c r="I19" s="13"/>
      <c r="J19" s="13"/>
      <c r="K19" s="13">
        <f t="shared" si="8"/>
        <v>0</v>
      </c>
      <c r="L19" s="13">
        <f t="shared" si="9"/>
        <v>0</v>
      </c>
      <c r="M19" s="13">
        <f t="shared" si="10"/>
        <v>0</v>
      </c>
      <c r="N19" s="13">
        <f t="shared" si="11"/>
        <v>0</v>
      </c>
      <c r="O19" s="13">
        <f t="shared" si="12"/>
        <v>0</v>
      </c>
      <c r="P19" s="14">
        <f t="shared" si="13"/>
        <v>0</v>
      </c>
      <c r="R19" s="174"/>
    </row>
    <row r="20" spans="1:18" ht="72">
      <c r="A20" s="50">
        <v>5</v>
      </c>
      <c r="B20" s="28" t="s">
        <v>162</v>
      </c>
      <c r="C20" s="55" t="s">
        <v>215</v>
      </c>
      <c r="D20" s="56" t="s">
        <v>29</v>
      </c>
      <c r="E20" s="58">
        <v>5</v>
      </c>
      <c r="F20" s="54"/>
      <c r="G20" s="13"/>
      <c r="H20" s="13">
        <f t="shared" si="7"/>
        <v>0</v>
      </c>
      <c r="I20" s="13"/>
      <c r="J20" s="13"/>
      <c r="K20" s="13">
        <f t="shared" si="8"/>
        <v>0</v>
      </c>
      <c r="L20" s="13">
        <f t="shared" si="9"/>
        <v>0</v>
      </c>
      <c r="M20" s="13">
        <f t="shared" si="10"/>
        <v>0</v>
      </c>
      <c r="N20" s="13">
        <f t="shared" si="11"/>
        <v>0</v>
      </c>
      <c r="O20" s="13">
        <f t="shared" si="12"/>
        <v>0</v>
      </c>
      <c r="P20" s="14">
        <f t="shared" si="13"/>
        <v>0</v>
      </c>
      <c r="R20" s="174"/>
    </row>
    <row r="21" spans="1:18" ht="36">
      <c r="A21" s="50">
        <v>6</v>
      </c>
      <c r="B21" s="28" t="s">
        <v>162</v>
      </c>
      <c r="C21" s="55" t="s">
        <v>216</v>
      </c>
      <c r="D21" s="56" t="s">
        <v>27</v>
      </c>
      <c r="E21" s="58">
        <v>1</v>
      </c>
      <c r="F21" s="54"/>
      <c r="G21" s="13"/>
      <c r="H21" s="13">
        <f t="shared" si="7"/>
        <v>0</v>
      </c>
      <c r="I21" s="13"/>
      <c r="J21" s="13"/>
      <c r="K21" s="13">
        <f t="shared" si="8"/>
        <v>0</v>
      </c>
      <c r="L21" s="13">
        <f t="shared" si="9"/>
        <v>0</v>
      </c>
      <c r="M21" s="13">
        <f t="shared" si="10"/>
        <v>0</v>
      </c>
      <c r="N21" s="13">
        <f t="shared" si="11"/>
        <v>0</v>
      </c>
      <c r="O21" s="13">
        <f t="shared" si="12"/>
        <v>0</v>
      </c>
      <c r="P21" s="14">
        <f t="shared" si="13"/>
        <v>0</v>
      </c>
      <c r="R21" s="174"/>
    </row>
    <row r="22" spans="1:18" ht="72">
      <c r="A22" s="50">
        <v>7</v>
      </c>
      <c r="B22" s="28" t="s">
        <v>162</v>
      </c>
      <c r="C22" s="59" t="s">
        <v>234</v>
      </c>
      <c r="D22" s="56" t="s">
        <v>21</v>
      </c>
      <c r="E22" s="53">
        <v>26.36</v>
      </c>
      <c r="F22" s="54"/>
      <c r="G22" s="13"/>
      <c r="H22" s="13">
        <f t="shared" si="7"/>
        <v>0</v>
      </c>
      <c r="I22" s="13"/>
      <c r="J22" s="13"/>
      <c r="K22" s="13">
        <f t="shared" si="8"/>
        <v>0</v>
      </c>
      <c r="L22" s="13">
        <f t="shared" si="9"/>
        <v>0</v>
      </c>
      <c r="M22" s="13">
        <f t="shared" si="10"/>
        <v>0</v>
      </c>
      <c r="N22" s="13">
        <f t="shared" si="11"/>
        <v>0</v>
      </c>
      <c r="O22" s="13">
        <f t="shared" si="12"/>
        <v>0</v>
      </c>
      <c r="P22" s="14">
        <f t="shared" si="13"/>
        <v>0</v>
      </c>
      <c r="R22" s="174"/>
    </row>
    <row r="23" spans="1:18" ht="24">
      <c r="A23" s="50">
        <v>8</v>
      </c>
      <c r="B23" s="28" t="s">
        <v>162</v>
      </c>
      <c r="C23" s="59" t="s">
        <v>235</v>
      </c>
      <c r="D23" s="56" t="s">
        <v>21</v>
      </c>
      <c r="E23" s="53">
        <v>26.36</v>
      </c>
      <c r="F23" s="54"/>
      <c r="G23" s="13"/>
      <c r="H23" s="13">
        <f t="shared" si="7"/>
        <v>0</v>
      </c>
      <c r="I23" s="13"/>
      <c r="J23" s="13"/>
      <c r="K23" s="13">
        <f t="shared" si="8"/>
        <v>0</v>
      </c>
      <c r="L23" s="13">
        <f t="shared" si="9"/>
        <v>0</v>
      </c>
      <c r="M23" s="13">
        <f t="shared" si="10"/>
        <v>0</v>
      </c>
      <c r="N23" s="13">
        <f t="shared" si="11"/>
        <v>0</v>
      </c>
      <c r="O23" s="13">
        <f t="shared" si="12"/>
        <v>0</v>
      </c>
      <c r="P23" s="14">
        <f t="shared" si="13"/>
        <v>0</v>
      </c>
      <c r="Q23" s="64"/>
      <c r="R23" s="174"/>
    </row>
    <row r="24" spans="1:18">
      <c r="A24" s="50"/>
      <c r="B24" s="61"/>
      <c r="C24" s="67" t="s">
        <v>159</v>
      </c>
      <c r="D24" s="56"/>
      <c r="E24" s="58"/>
      <c r="F24" s="54"/>
      <c r="G24" s="13"/>
      <c r="H24" s="13">
        <f t="shared" si="7"/>
        <v>0</v>
      </c>
      <c r="I24" s="13"/>
      <c r="J24" s="13"/>
      <c r="K24" s="13">
        <f t="shared" si="8"/>
        <v>0</v>
      </c>
      <c r="L24" s="13">
        <f t="shared" si="9"/>
        <v>0</v>
      </c>
      <c r="M24" s="13">
        <f t="shared" si="10"/>
        <v>0</v>
      </c>
      <c r="N24" s="13">
        <f t="shared" si="11"/>
        <v>0</v>
      </c>
      <c r="O24" s="13">
        <f t="shared" si="12"/>
        <v>0</v>
      </c>
      <c r="P24" s="14">
        <f t="shared" si="13"/>
        <v>0</v>
      </c>
      <c r="R24" s="174"/>
    </row>
    <row r="25" spans="1:18" ht="36">
      <c r="A25" s="50">
        <v>9</v>
      </c>
      <c r="B25" s="28" t="s">
        <v>162</v>
      </c>
      <c r="C25" s="59" t="s">
        <v>236</v>
      </c>
      <c r="D25" s="56" t="s">
        <v>21</v>
      </c>
      <c r="E25" s="53">
        <v>26.36</v>
      </c>
      <c r="F25" s="54"/>
      <c r="G25" s="13"/>
      <c r="H25" s="13">
        <f t="shared" si="7"/>
        <v>0</v>
      </c>
      <c r="I25" s="13"/>
      <c r="J25" s="13"/>
      <c r="K25" s="13">
        <f t="shared" si="8"/>
        <v>0</v>
      </c>
      <c r="L25" s="13">
        <f t="shared" si="9"/>
        <v>0</v>
      </c>
      <c r="M25" s="13">
        <f t="shared" si="10"/>
        <v>0</v>
      </c>
      <c r="N25" s="13">
        <f t="shared" si="11"/>
        <v>0</v>
      </c>
      <c r="O25" s="13">
        <f t="shared" si="12"/>
        <v>0</v>
      </c>
      <c r="P25" s="14">
        <f t="shared" si="13"/>
        <v>0</v>
      </c>
      <c r="R25" s="174"/>
    </row>
    <row r="26" spans="1:18" ht="48">
      <c r="A26" s="50">
        <v>10</v>
      </c>
      <c r="B26" s="28" t="s">
        <v>162</v>
      </c>
      <c r="C26" s="59" t="s">
        <v>237</v>
      </c>
      <c r="D26" s="56" t="s">
        <v>21</v>
      </c>
      <c r="E26" s="58">
        <v>3.95</v>
      </c>
      <c r="F26" s="54"/>
      <c r="G26" s="13"/>
      <c r="H26" s="13">
        <f t="shared" si="7"/>
        <v>0</v>
      </c>
      <c r="I26" s="13"/>
      <c r="J26" s="13"/>
      <c r="K26" s="13">
        <f t="shared" si="8"/>
        <v>0</v>
      </c>
      <c r="L26" s="13">
        <f t="shared" si="9"/>
        <v>0</v>
      </c>
      <c r="M26" s="13">
        <f t="shared" si="10"/>
        <v>0</v>
      </c>
      <c r="N26" s="13">
        <f t="shared" si="11"/>
        <v>0</v>
      </c>
      <c r="O26" s="13">
        <f t="shared" si="12"/>
        <v>0</v>
      </c>
      <c r="P26" s="14">
        <f t="shared" si="13"/>
        <v>0</v>
      </c>
      <c r="Q26" s="64"/>
      <c r="R26" s="174"/>
    </row>
    <row r="27" spans="1:18" ht="36">
      <c r="A27" s="50">
        <v>11</v>
      </c>
      <c r="B27" s="28" t="s">
        <v>162</v>
      </c>
      <c r="C27" s="57" t="s">
        <v>238</v>
      </c>
      <c r="D27" s="56" t="s">
        <v>21</v>
      </c>
      <c r="E27" s="53">
        <v>26.36</v>
      </c>
      <c r="F27" s="54"/>
      <c r="G27" s="13"/>
      <c r="H27" s="13">
        <f t="shared" si="7"/>
        <v>0</v>
      </c>
      <c r="I27" s="13"/>
      <c r="J27" s="13"/>
      <c r="K27" s="13">
        <f t="shared" si="8"/>
        <v>0</v>
      </c>
      <c r="L27" s="13">
        <f t="shared" si="9"/>
        <v>0</v>
      </c>
      <c r="M27" s="13">
        <f t="shared" si="10"/>
        <v>0</v>
      </c>
      <c r="N27" s="13">
        <f t="shared" si="11"/>
        <v>0</v>
      </c>
      <c r="O27" s="13">
        <f t="shared" si="12"/>
        <v>0</v>
      </c>
      <c r="P27" s="14">
        <f t="shared" si="13"/>
        <v>0</v>
      </c>
      <c r="R27" s="174"/>
    </row>
    <row r="28" spans="1:18" ht="36">
      <c r="A28" s="50">
        <v>12</v>
      </c>
      <c r="B28" s="28" t="s">
        <v>162</v>
      </c>
      <c r="C28" s="57" t="s">
        <v>239</v>
      </c>
      <c r="D28" s="65" t="s">
        <v>23</v>
      </c>
      <c r="E28" s="63">
        <v>11.66</v>
      </c>
      <c r="F28" s="54"/>
      <c r="G28" s="13"/>
      <c r="H28" s="13">
        <f t="shared" si="7"/>
        <v>0</v>
      </c>
      <c r="I28" s="13"/>
      <c r="J28" s="13"/>
      <c r="K28" s="13">
        <f t="shared" si="8"/>
        <v>0</v>
      </c>
      <c r="L28" s="13">
        <f t="shared" si="9"/>
        <v>0</v>
      </c>
      <c r="M28" s="13">
        <f t="shared" si="10"/>
        <v>0</v>
      </c>
      <c r="N28" s="13">
        <f t="shared" si="11"/>
        <v>0</v>
      </c>
      <c r="O28" s="13">
        <f t="shared" si="12"/>
        <v>0</v>
      </c>
      <c r="P28" s="14">
        <f t="shared" si="13"/>
        <v>0</v>
      </c>
      <c r="R28" s="174"/>
    </row>
    <row r="29" spans="1:18" ht="36">
      <c r="A29" s="50">
        <v>13</v>
      </c>
      <c r="B29" s="28" t="s">
        <v>162</v>
      </c>
      <c r="C29" s="66" t="s">
        <v>240</v>
      </c>
      <c r="D29" s="65" t="s">
        <v>23</v>
      </c>
      <c r="E29" s="63">
        <v>2.2000000000000002</v>
      </c>
      <c r="F29" s="54"/>
      <c r="G29" s="13"/>
      <c r="H29" s="13">
        <f t="shared" si="7"/>
        <v>0</v>
      </c>
      <c r="I29" s="13"/>
      <c r="J29" s="13"/>
      <c r="K29" s="13">
        <f t="shared" si="8"/>
        <v>0</v>
      </c>
      <c r="L29" s="13">
        <f t="shared" si="9"/>
        <v>0</v>
      </c>
      <c r="M29" s="13">
        <f t="shared" si="10"/>
        <v>0</v>
      </c>
      <c r="N29" s="13">
        <f t="shared" si="11"/>
        <v>0</v>
      </c>
      <c r="O29" s="13">
        <f t="shared" si="12"/>
        <v>0</v>
      </c>
      <c r="P29" s="14">
        <f t="shared" si="13"/>
        <v>0</v>
      </c>
      <c r="R29" s="174"/>
    </row>
    <row r="30" spans="1:18" ht="48">
      <c r="A30" s="50">
        <v>14</v>
      </c>
      <c r="B30" s="28" t="s">
        <v>162</v>
      </c>
      <c r="C30" s="55" t="s">
        <v>241</v>
      </c>
      <c r="D30" s="56" t="s">
        <v>21</v>
      </c>
      <c r="E30" s="58">
        <v>25.12</v>
      </c>
      <c r="F30" s="54"/>
      <c r="G30" s="13"/>
      <c r="H30" s="13">
        <f t="shared" si="7"/>
        <v>0</v>
      </c>
      <c r="I30" s="13"/>
      <c r="J30" s="13"/>
      <c r="K30" s="13">
        <f t="shared" si="8"/>
        <v>0</v>
      </c>
      <c r="L30" s="13">
        <f t="shared" si="9"/>
        <v>0</v>
      </c>
      <c r="M30" s="13">
        <f t="shared" si="10"/>
        <v>0</v>
      </c>
      <c r="N30" s="13">
        <f t="shared" si="11"/>
        <v>0</v>
      </c>
      <c r="O30" s="13">
        <f t="shared" si="12"/>
        <v>0</v>
      </c>
      <c r="P30" s="14">
        <f t="shared" si="13"/>
        <v>0</v>
      </c>
      <c r="R30" s="174"/>
    </row>
    <row r="31" spans="1:18" s="23" customFormat="1" ht="84">
      <c r="A31" s="50">
        <v>15</v>
      </c>
      <c r="B31" s="28" t="s">
        <v>162</v>
      </c>
      <c r="C31" s="55" t="s">
        <v>242</v>
      </c>
      <c r="D31" s="56" t="s">
        <v>21</v>
      </c>
      <c r="E31" s="58">
        <v>25.12</v>
      </c>
      <c r="F31" s="54"/>
      <c r="G31" s="13"/>
      <c r="H31" s="13">
        <f t="shared" si="7"/>
        <v>0</v>
      </c>
      <c r="I31" s="13"/>
      <c r="J31" s="13"/>
      <c r="K31" s="13">
        <f t="shared" si="8"/>
        <v>0</v>
      </c>
      <c r="L31" s="13">
        <f t="shared" si="9"/>
        <v>0</v>
      </c>
      <c r="M31" s="13">
        <f t="shared" si="10"/>
        <v>0</v>
      </c>
      <c r="N31" s="13">
        <f t="shared" si="11"/>
        <v>0</v>
      </c>
      <c r="O31" s="13">
        <f t="shared" si="12"/>
        <v>0</v>
      </c>
      <c r="P31" s="14">
        <f t="shared" si="13"/>
        <v>0</v>
      </c>
      <c r="R31" s="174"/>
    </row>
    <row r="32" spans="1:18" s="23" customFormat="1" ht="36">
      <c r="A32" s="50">
        <v>16</v>
      </c>
      <c r="B32" s="28" t="s">
        <v>162</v>
      </c>
      <c r="C32" s="66" t="s">
        <v>135</v>
      </c>
      <c r="D32" s="65" t="s">
        <v>21</v>
      </c>
      <c r="E32" s="63">
        <v>1.24</v>
      </c>
      <c r="F32" s="93"/>
      <c r="G32" s="13"/>
      <c r="H32" s="13">
        <f t="shared" si="7"/>
        <v>0</v>
      </c>
      <c r="I32" s="13"/>
      <c r="J32" s="13"/>
      <c r="K32" s="13">
        <f t="shared" si="8"/>
        <v>0</v>
      </c>
      <c r="L32" s="13">
        <f t="shared" si="9"/>
        <v>0</v>
      </c>
      <c r="M32" s="13">
        <f t="shared" si="10"/>
        <v>0</v>
      </c>
      <c r="N32" s="13">
        <f t="shared" si="11"/>
        <v>0</v>
      </c>
      <c r="O32" s="13">
        <f t="shared" si="12"/>
        <v>0</v>
      </c>
      <c r="P32" s="14">
        <f t="shared" si="13"/>
        <v>0</v>
      </c>
      <c r="R32" s="174"/>
    </row>
    <row r="33" spans="1:18" s="23" customFormat="1" ht="72">
      <c r="A33" s="50">
        <v>17</v>
      </c>
      <c r="B33" s="28" t="s">
        <v>162</v>
      </c>
      <c r="C33" s="66" t="s">
        <v>195</v>
      </c>
      <c r="D33" s="65" t="s">
        <v>21</v>
      </c>
      <c r="E33" s="63">
        <v>1.24</v>
      </c>
      <c r="F33" s="54"/>
      <c r="G33" s="13"/>
      <c r="H33" s="13">
        <f t="shared" si="7"/>
        <v>0</v>
      </c>
      <c r="I33" s="13"/>
      <c r="J33" s="13"/>
      <c r="K33" s="13">
        <f t="shared" si="8"/>
        <v>0</v>
      </c>
      <c r="L33" s="13">
        <f t="shared" si="9"/>
        <v>0</v>
      </c>
      <c r="M33" s="13">
        <f t="shared" si="10"/>
        <v>0</v>
      </c>
      <c r="N33" s="13">
        <f t="shared" si="11"/>
        <v>0</v>
      </c>
      <c r="O33" s="13">
        <f t="shared" si="12"/>
        <v>0</v>
      </c>
      <c r="P33" s="14">
        <f t="shared" si="13"/>
        <v>0</v>
      </c>
      <c r="R33" s="174"/>
    </row>
    <row r="34" spans="1:18" s="23" customFormat="1">
      <c r="A34" s="50"/>
      <c r="B34" s="61"/>
      <c r="C34" s="67" t="s">
        <v>44</v>
      </c>
      <c r="D34" s="65"/>
      <c r="E34" s="63"/>
      <c r="F34" s="54"/>
      <c r="G34" s="13"/>
      <c r="H34" s="13">
        <f t="shared" si="7"/>
        <v>0</v>
      </c>
      <c r="I34" s="13"/>
      <c r="J34" s="13"/>
      <c r="K34" s="13">
        <f t="shared" si="8"/>
        <v>0</v>
      </c>
      <c r="L34" s="13">
        <f t="shared" si="9"/>
        <v>0</v>
      </c>
      <c r="M34" s="13">
        <f t="shared" si="10"/>
        <v>0</v>
      </c>
      <c r="N34" s="13">
        <f t="shared" si="11"/>
        <v>0</v>
      </c>
      <c r="O34" s="13">
        <f t="shared" si="12"/>
        <v>0</v>
      </c>
      <c r="P34" s="14">
        <f t="shared" si="13"/>
        <v>0</v>
      </c>
      <c r="R34" s="174"/>
    </row>
    <row r="35" spans="1:18" s="23" customFormat="1" ht="24">
      <c r="A35" s="50">
        <v>18</v>
      </c>
      <c r="B35" s="28" t="s">
        <v>162</v>
      </c>
      <c r="C35" s="94" t="s">
        <v>47</v>
      </c>
      <c r="D35" s="65" t="s">
        <v>35</v>
      </c>
      <c r="E35" s="63">
        <v>2</v>
      </c>
      <c r="F35" s="54"/>
      <c r="G35" s="13"/>
      <c r="H35" s="13">
        <f t="shared" si="7"/>
        <v>0</v>
      </c>
      <c r="I35" s="13"/>
      <c r="J35" s="13"/>
      <c r="K35" s="13">
        <f t="shared" si="8"/>
        <v>0</v>
      </c>
      <c r="L35" s="13">
        <f t="shared" si="9"/>
        <v>0</v>
      </c>
      <c r="M35" s="13">
        <f t="shared" si="10"/>
        <v>0</v>
      </c>
      <c r="N35" s="13">
        <f t="shared" si="11"/>
        <v>0</v>
      </c>
      <c r="O35" s="13">
        <f t="shared" si="12"/>
        <v>0</v>
      </c>
      <c r="P35" s="14">
        <f t="shared" si="13"/>
        <v>0</v>
      </c>
      <c r="R35" s="174"/>
    </row>
    <row r="36" spans="1:18" s="23" customFormat="1" ht="36.75" thickBot="1">
      <c r="A36" s="68">
        <v>19</v>
      </c>
      <c r="B36" s="28" t="s">
        <v>162</v>
      </c>
      <c r="C36" s="69" t="s">
        <v>140</v>
      </c>
      <c r="D36" s="70" t="s">
        <v>35</v>
      </c>
      <c r="E36" s="71">
        <v>10</v>
      </c>
      <c r="F36" s="72"/>
      <c r="G36" s="73"/>
      <c r="H36" s="13">
        <f t="shared" si="7"/>
        <v>0</v>
      </c>
      <c r="I36" s="13"/>
      <c r="J36" s="13"/>
      <c r="K36" s="13">
        <f t="shared" si="8"/>
        <v>0</v>
      </c>
      <c r="L36" s="13">
        <f t="shared" si="9"/>
        <v>0</v>
      </c>
      <c r="M36" s="13">
        <f t="shared" si="10"/>
        <v>0</v>
      </c>
      <c r="N36" s="13">
        <f t="shared" si="11"/>
        <v>0</v>
      </c>
      <c r="O36" s="13">
        <f t="shared" si="12"/>
        <v>0</v>
      </c>
      <c r="P36" s="14">
        <f t="shared" si="13"/>
        <v>0</v>
      </c>
      <c r="R36" s="174"/>
    </row>
    <row r="37" spans="1:18" s="23" customFormat="1" ht="12.75" thickBot="1">
      <c r="A37" s="342" t="s">
        <v>48</v>
      </c>
      <c r="B37" s="343"/>
      <c r="C37" s="343"/>
      <c r="D37" s="343"/>
      <c r="E37" s="343"/>
      <c r="F37" s="343"/>
      <c r="G37" s="343"/>
      <c r="H37" s="343"/>
      <c r="I37" s="343"/>
      <c r="J37" s="343"/>
      <c r="K37" s="343"/>
      <c r="L37" s="74">
        <f>SUM(L16:L36)</f>
        <v>0</v>
      </c>
      <c r="M37" s="74">
        <f t="shared" ref="M37:P37" si="14">SUM(M16:M36)</f>
        <v>0</v>
      </c>
      <c r="N37" s="74">
        <f t="shared" si="14"/>
        <v>0</v>
      </c>
      <c r="O37" s="74">
        <f t="shared" si="14"/>
        <v>0</v>
      </c>
      <c r="P37" s="74">
        <f t="shared" si="14"/>
        <v>0</v>
      </c>
    </row>
    <row r="38" spans="1:18" ht="12.75" customHeight="1">
      <c r="A38" s="75"/>
      <c r="B38" s="76" t="s">
        <v>49</v>
      </c>
      <c r="C38" s="77"/>
      <c r="D38" s="75"/>
      <c r="E38" s="75"/>
      <c r="F38" s="78"/>
      <c r="G38" s="78"/>
      <c r="H38" s="78"/>
      <c r="I38" s="78"/>
      <c r="J38" s="78"/>
      <c r="K38" s="78"/>
      <c r="L38" s="78"/>
      <c r="M38" s="78"/>
      <c r="N38" s="78"/>
      <c r="O38" s="78"/>
      <c r="P38" s="78"/>
    </row>
    <row r="39" spans="1:18">
      <c r="A39" s="331" t="s">
        <v>50</v>
      </c>
      <c r="B39" s="331"/>
      <c r="C39" s="331"/>
      <c r="D39" s="331"/>
      <c r="E39" s="331"/>
      <c r="F39" s="331"/>
      <c r="G39" s="331"/>
      <c r="H39" s="331"/>
      <c r="I39" s="331"/>
      <c r="J39" s="331"/>
      <c r="K39" s="331"/>
      <c r="L39" s="331"/>
      <c r="M39" s="331"/>
      <c r="N39" s="331"/>
      <c r="O39" s="331"/>
      <c r="P39" s="331"/>
    </row>
    <row r="40" spans="1:18" ht="24" customHeight="1">
      <c r="A40" s="331" t="s">
        <v>51</v>
      </c>
      <c r="B40" s="331"/>
      <c r="C40" s="331"/>
      <c r="D40" s="331"/>
      <c r="E40" s="331"/>
      <c r="F40" s="331"/>
      <c r="G40" s="331"/>
      <c r="H40" s="331"/>
      <c r="I40" s="331"/>
      <c r="J40" s="331"/>
      <c r="K40" s="331"/>
      <c r="L40" s="331"/>
      <c r="M40" s="331"/>
      <c r="N40" s="331"/>
      <c r="O40" s="331"/>
      <c r="P40" s="331"/>
    </row>
    <row r="41" spans="1:18">
      <c r="A41" s="345" t="s">
        <v>52</v>
      </c>
      <c r="B41" s="345"/>
      <c r="C41" s="345"/>
      <c r="D41" s="345"/>
      <c r="E41" s="345"/>
      <c r="F41" s="345"/>
      <c r="G41" s="345"/>
      <c r="H41" s="345"/>
      <c r="I41" s="345"/>
      <c r="J41" s="345"/>
      <c r="K41" s="345"/>
      <c r="L41" s="345"/>
      <c r="M41" s="345"/>
      <c r="N41" s="345"/>
      <c r="O41" s="345"/>
      <c r="P41" s="345"/>
    </row>
    <row r="42" spans="1:18" ht="12" customHeight="1">
      <c r="A42" s="345" t="s">
        <v>53</v>
      </c>
      <c r="B42" s="345"/>
      <c r="C42" s="345"/>
      <c r="D42" s="345"/>
      <c r="E42" s="345"/>
      <c r="F42" s="345"/>
      <c r="G42" s="345"/>
      <c r="H42" s="345"/>
      <c r="I42" s="345"/>
      <c r="J42" s="345"/>
      <c r="K42" s="345"/>
      <c r="L42" s="345"/>
      <c r="M42" s="345"/>
      <c r="N42" s="345"/>
      <c r="O42" s="345"/>
      <c r="P42" s="345"/>
    </row>
    <row r="43" spans="1:18" ht="21" customHeight="1">
      <c r="A43" s="344" t="s">
        <v>54</v>
      </c>
      <c r="B43" s="344"/>
      <c r="C43" s="344"/>
      <c r="D43" s="344"/>
      <c r="E43" s="344"/>
      <c r="F43" s="344"/>
      <c r="G43" s="344"/>
      <c r="H43" s="344"/>
      <c r="I43" s="344"/>
      <c r="J43" s="344"/>
      <c r="K43" s="344"/>
      <c r="L43" s="344"/>
      <c r="M43" s="344"/>
      <c r="N43" s="344"/>
      <c r="O43" s="344"/>
      <c r="P43" s="344"/>
    </row>
    <row r="44" spans="1:18" ht="12" customHeight="1">
      <c r="A44" s="331" t="s">
        <v>163</v>
      </c>
      <c r="B44" s="331"/>
      <c r="C44" s="331"/>
      <c r="D44" s="331"/>
      <c r="E44" s="331"/>
      <c r="F44" s="331"/>
      <c r="G44" s="331"/>
      <c r="H44" s="331"/>
      <c r="I44" s="331"/>
      <c r="J44" s="331"/>
      <c r="K44" s="331"/>
      <c r="L44" s="331"/>
      <c r="M44" s="331"/>
      <c r="N44" s="331"/>
      <c r="O44" s="331"/>
      <c r="P44" s="331"/>
    </row>
    <row r="45" spans="1:18" ht="12" customHeight="1">
      <c r="A45" s="331" t="s">
        <v>56</v>
      </c>
      <c r="B45" s="331"/>
      <c r="C45" s="331"/>
      <c r="D45" s="331"/>
      <c r="E45" s="331"/>
      <c r="F45" s="331"/>
      <c r="G45" s="331"/>
      <c r="H45" s="331"/>
      <c r="I45" s="331"/>
      <c r="J45" s="331"/>
      <c r="K45" s="331"/>
      <c r="L45" s="331"/>
      <c r="M45" s="331"/>
      <c r="N45" s="331"/>
      <c r="O45" s="331"/>
      <c r="P45" s="331"/>
    </row>
    <row r="46" spans="1:18" ht="12" customHeight="1">
      <c r="A46" s="331" t="s">
        <v>267</v>
      </c>
      <c r="B46" s="331"/>
      <c r="C46" s="331"/>
      <c r="D46" s="331"/>
      <c r="E46" s="331"/>
      <c r="F46" s="331"/>
      <c r="G46" s="331"/>
      <c r="H46" s="331"/>
      <c r="I46" s="331"/>
      <c r="J46" s="331"/>
      <c r="K46" s="331"/>
      <c r="L46" s="331"/>
      <c r="M46" s="331"/>
      <c r="N46" s="331"/>
      <c r="O46" s="331"/>
      <c r="P46" s="331"/>
    </row>
    <row r="47" spans="1:18" ht="12" customHeight="1">
      <c r="A47" s="79"/>
      <c r="B47" s="80"/>
      <c r="C47" s="81"/>
      <c r="D47" s="81"/>
      <c r="E47" s="81"/>
      <c r="F47" s="81"/>
      <c r="G47" s="81"/>
      <c r="H47" s="81"/>
      <c r="I47" s="81"/>
      <c r="J47" s="81"/>
      <c r="K47" s="81"/>
      <c r="L47" s="81"/>
      <c r="M47" s="81"/>
      <c r="N47" s="81"/>
      <c r="O47" s="81"/>
      <c r="P47" s="81"/>
    </row>
    <row r="48" spans="1:18" ht="12" customHeight="1">
      <c r="A48" s="82"/>
      <c r="B48" s="83" t="s">
        <v>57</v>
      </c>
      <c r="C48" s="84"/>
      <c r="D48" s="82"/>
      <c r="E48" s="82"/>
      <c r="F48" s="82"/>
      <c r="G48" s="82"/>
      <c r="H48" s="82"/>
      <c r="I48" s="82"/>
      <c r="J48" s="85" t="s">
        <v>58</v>
      </c>
      <c r="K48" s="85"/>
      <c r="L48" s="85"/>
      <c r="M48" s="82"/>
      <c r="N48" s="82"/>
      <c r="O48" s="82" t="s">
        <v>59</v>
      </c>
      <c r="P48" s="86"/>
    </row>
    <row r="49" spans="1:16" ht="12" customHeight="1">
      <c r="A49" s="85"/>
      <c r="B49" s="87" t="s">
        <v>60</v>
      </c>
      <c r="C49" s="88"/>
      <c r="D49" s="89"/>
      <c r="E49" s="82"/>
      <c r="F49" s="82"/>
      <c r="G49" s="82"/>
      <c r="H49" s="82"/>
      <c r="I49" s="82"/>
      <c r="J49" s="87" t="s">
        <v>61</v>
      </c>
      <c r="K49" s="90"/>
      <c r="L49" s="90"/>
      <c r="M49" s="89"/>
      <c r="N49" s="89"/>
      <c r="O49" s="82"/>
      <c r="P49" s="86"/>
    </row>
  </sheetData>
  <mergeCells count="21">
    <mergeCell ref="A1:P1"/>
    <mergeCell ref="A3:P3"/>
    <mergeCell ref="A46:P46"/>
    <mergeCell ref="A10:H10"/>
    <mergeCell ref="N10:O10"/>
    <mergeCell ref="N11:O11"/>
    <mergeCell ref="A12:A13"/>
    <mergeCell ref="B12:B13"/>
    <mergeCell ref="C12:C13"/>
    <mergeCell ref="D12:D13"/>
    <mergeCell ref="E12:E13"/>
    <mergeCell ref="F12:K12"/>
    <mergeCell ref="L12:P12"/>
    <mergeCell ref="A44:P44"/>
    <mergeCell ref="A45:P45"/>
    <mergeCell ref="A39:P39"/>
    <mergeCell ref="A40:P40"/>
    <mergeCell ref="A41:P41"/>
    <mergeCell ref="A42:P42"/>
    <mergeCell ref="A43:P43"/>
    <mergeCell ref="A37:K37"/>
  </mergeCells>
  <printOptions horizontalCentered="1"/>
  <pageMargins left="0.11811023622047245" right="0.11811023622047245" top="0.74803149606299213" bottom="0.15748031496062992" header="0.51181102362204722" footer="0.19685039370078741"/>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5EF4-D8F9-4829-B87D-D554C33B83DF}">
  <sheetPr>
    <tabColor theme="7" tint="0.59999389629810485"/>
  </sheetPr>
  <dimension ref="A1:Q60"/>
  <sheetViews>
    <sheetView showZeros="0" topLeftCell="A44" zoomScaleNormal="100" workbookViewId="0">
      <selection activeCell="A56" sqref="A56:P56"/>
    </sheetView>
  </sheetViews>
  <sheetFormatPr defaultColWidth="11.42578125" defaultRowHeight="12"/>
  <cols>
    <col min="1" max="1" width="4.5703125" style="22" customWidth="1"/>
    <col min="2" max="2" width="6.42578125" style="22" customWidth="1"/>
    <col min="3" max="3" width="47" style="22" customWidth="1"/>
    <col min="4" max="7" width="8.42578125" style="22" customWidth="1"/>
    <col min="8" max="8" width="9.5703125" style="22" customWidth="1"/>
    <col min="9" max="10" width="8.42578125" style="22" customWidth="1"/>
    <col min="11" max="11" width="11.140625" style="22" customWidth="1"/>
    <col min="12" max="12" width="10.5703125" style="22" customWidth="1"/>
    <col min="13" max="13" width="11.5703125" style="22" customWidth="1"/>
    <col min="14" max="14" width="10.5703125" style="22" customWidth="1"/>
    <col min="15" max="15" width="11.5703125" style="22" customWidth="1"/>
    <col min="16" max="16" width="12.42578125" style="22" customWidth="1"/>
    <col min="17" max="17" width="32.85546875" style="22" customWidth="1"/>
    <col min="18" max="18" width="11.42578125" style="22"/>
    <col min="19" max="19" width="12.85546875" style="22" customWidth="1"/>
    <col min="20" max="16384" width="11.42578125" style="22"/>
  </cols>
  <sheetData>
    <row r="1" spans="1:16" ht="12" customHeight="1">
      <c r="A1" s="329" t="s">
        <v>307</v>
      </c>
      <c r="B1" s="329"/>
      <c r="C1" s="329"/>
      <c r="D1" s="329"/>
      <c r="E1" s="329"/>
      <c r="F1" s="329"/>
      <c r="G1" s="329"/>
      <c r="H1" s="329"/>
      <c r="I1" s="329"/>
      <c r="J1" s="329"/>
      <c r="K1" s="329"/>
      <c r="L1" s="329"/>
      <c r="M1" s="329"/>
      <c r="N1" s="329"/>
      <c r="O1" s="329"/>
      <c r="P1" s="329"/>
    </row>
    <row r="2" spans="1:16" ht="12" customHeight="1">
      <c r="B2" s="187"/>
      <c r="C2" s="187"/>
      <c r="D2" s="187"/>
      <c r="E2" s="187"/>
      <c r="F2" s="187"/>
      <c r="G2" s="187"/>
      <c r="H2" s="187" t="s">
        <v>269</v>
      </c>
      <c r="I2" s="187"/>
      <c r="J2" s="187"/>
      <c r="K2" s="187"/>
      <c r="L2" s="187"/>
      <c r="M2" s="187"/>
      <c r="N2" s="187"/>
      <c r="O2" s="187"/>
      <c r="P2" s="187"/>
    </row>
    <row r="3" spans="1:16">
      <c r="A3" s="360" t="s">
        <v>0</v>
      </c>
      <c r="B3" s="360"/>
      <c r="C3" s="360"/>
      <c r="D3" s="360"/>
      <c r="E3" s="360"/>
      <c r="F3" s="360"/>
      <c r="G3" s="360"/>
      <c r="H3" s="360"/>
      <c r="I3" s="360"/>
      <c r="J3" s="360"/>
      <c r="K3" s="360"/>
      <c r="L3" s="360"/>
      <c r="M3" s="360"/>
      <c r="N3" s="360"/>
      <c r="O3" s="360"/>
      <c r="P3" s="360"/>
    </row>
    <row r="4" spans="1:16" ht="12" customHeight="1">
      <c r="A4" s="252" t="s">
        <v>305</v>
      </c>
      <c r="B4" s="178"/>
      <c r="C4" s="178"/>
      <c r="D4" s="178"/>
      <c r="E4" s="178"/>
      <c r="F4" s="178"/>
      <c r="G4" s="178"/>
      <c r="H4" s="178"/>
      <c r="I4" s="178"/>
      <c r="J4" s="178"/>
      <c r="K4" s="178"/>
      <c r="L4" s="178"/>
      <c r="M4" s="178"/>
      <c r="N4" s="178"/>
      <c r="O4" s="178"/>
      <c r="P4" s="178"/>
    </row>
    <row r="5" spans="1:16" ht="12" customHeight="1">
      <c r="A5" s="253" t="s">
        <v>306</v>
      </c>
      <c r="B5" s="19"/>
      <c r="C5" s="19"/>
      <c r="D5" s="19"/>
      <c r="E5" s="19"/>
      <c r="F5" s="19"/>
      <c r="G5" s="19"/>
      <c r="H5" s="19"/>
      <c r="I5" s="19"/>
      <c r="J5" s="19"/>
      <c r="K5" s="19"/>
      <c r="L5" s="19"/>
      <c r="M5" s="19"/>
      <c r="N5" s="19"/>
      <c r="O5" s="19"/>
      <c r="P5" s="19"/>
    </row>
    <row r="6" spans="1:16" ht="12" customHeight="1">
      <c r="A6" s="178" t="str">
        <f>'2-4 Riep piebūve'!A7</f>
        <v>Objekta adrese: Vestienas iela 35, Rīga, LV-1035</v>
      </c>
      <c r="B6" s="19"/>
      <c r="C6" s="19"/>
      <c r="D6" s="19"/>
      <c r="E6" s="19"/>
      <c r="F6" s="19"/>
      <c r="G6" s="19"/>
      <c r="H6" s="19"/>
      <c r="I6" s="19"/>
      <c r="J6" s="19"/>
      <c r="K6" s="19"/>
      <c r="L6" s="19"/>
      <c r="M6" s="19"/>
      <c r="N6" s="19"/>
      <c r="O6" s="19"/>
      <c r="P6" s="19"/>
    </row>
    <row r="7" spans="1:16">
      <c r="A7" s="178" t="str">
        <f>'2-4 Riep piebūve'!A8</f>
        <v>Izpildītājs:</v>
      </c>
      <c r="B7" s="19"/>
      <c r="C7" s="190">
        <f>KT!B12</f>
        <v>0</v>
      </c>
      <c r="D7" s="19"/>
      <c r="E7" s="19"/>
      <c r="F7" s="19"/>
      <c r="G7" s="19"/>
      <c r="H7" s="19"/>
      <c r="I7" s="179"/>
      <c r="J7" s="179"/>
      <c r="K7" s="179"/>
      <c r="L7" s="179"/>
      <c r="M7" s="179"/>
      <c r="N7" s="179"/>
      <c r="O7" s="179"/>
      <c r="P7" s="179"/>
    </row>
    <row r="8" spans="1:16">
      <c r="A8" s="34"/>
      <c r="B8" s="34"/>
      <c r="C8" s="34"/>
      <c r="D8" s="34"/>
      <c r="E8" s="34"/>
      <c r="F8" s="34"/>
      <c r="G8" s="34"/>
      <c r="H8" s="34"/>
    </row>
    <row r="9" spans="1:16">
      <c r="A9" s="332" t="s">
        <v>2</v>
      </c>
      <c r="B9" s="332"/>
      <c r="C9" s="332"/>
      <c r="D9" s="332"/>
      <c r="E9" s="332"/>
      <c r="F9" s="332"/>
      <c r="G9" s="332"/>
      <c r="H9" s="332"/>
      <c r="I9" s="33"/>
      <c r="J9" s="33"/>
      <c r="K9" s="33"/>
      <c r="M9" s="175" t="s">
        <v>295</v>
      </c>
      <c r="N9" s="361">
        <f>P46</f>
        <v>0</v>
      </c>
      <c r="O9" s="361"/>
      <c r="P9" s="33" t="s">
        <v>3</v>
      </c>
    </row>
    <row r="10" spans="1:16">
      <c r="A10" s="34"/>
      <c r="B10" s="34"/>
      <c r="C10" s="34"/>
      <c r="D10" s="34"/>
      <c r="E10" s="34"/>
      <c r="F10" s="34"/>
      <c r="G10" s="34"/>
      <c r="H10" s="34"/>
      <c r="I10" s="33"/>
      <c r="J10" s="33"/>
      <c r="K10" s="33"/>
      <c r="M10" s="176" t="s">
        <v>4</v>
      </c>
      <c r="N10" s="362">
        <f>KT!E11</f>
        <v>0</v>
      </c>
      <c r="O10" s="362"/>
      <c r="P10" s="177"/>
    </row>
    <row r="11" spans="1:16" ht="12.75" thickBot="1">
      <c r="A11" s="34"/>
      <c r="B11" s="34"/>
      <c r="C11" s="34"/>
      <c r="D11" s="34"/>
      <c r="E11" s="34"/>
      <c r="F11" s="34"/>
      <c r="G11" s="34"/>
      <c r="H11" s="34"/>
      <c r="I11" s="33"/>
      <c r="J11" s="33"/>
      <c r="K11" s="33"/>
    </row>
    <row r="12" spans="1:16">
      <c r="A12" s="335" t="s">
        <v>5</v>
      </c>
      <c r="B12" s="337" t="s">
        <v>6</v>
      </c>
      <c r="C12" s="339" t="s">
        <v>7</v>
      </c>
      <c r="D12" s="337" t="s">
        <v>8</v>
      </c>
      <c r="E12" s="337" t="s">
        <v>9</v>
      </c>
      <c r="F12" s="339" t="s">
        <v>10</v>
      </c>
      <c r="G12" s="339"/>
      <c r="H12" s="339"/>
      <c r="I12" s="339"/>
      <c r="J12" s="339"/>
      <c r="K12" s="339"/>
      <c r="L12" s="339" t="s">
        <v>11</v>
      </c>
      <c r="M12" s="339"/>
      <c r="N12" s="339"/>
      <c r="O12" s="339"/>
      <c r="P12" s="341"/>
    </row>
    <row r="13" spans="1:16" ht="62.25">
      <c r="A13" s="336"/>
      <c r="B13" s="338"/>
      <c r="C13" s="340"/>
      <c r="D13" s="338"/>
      <c r="E13" s="338"/>
      <c r="F13" s="40" t="s">
        <v>12</v>
      </c>
      <c r="G13" s="40" t="s">
        <v>13</v>
      </c>
      <c r="H13" s="40" t="s">
        <v>14</v>
      </c>
      <c r="I13" s="40" t="s">
        <v>15</v>
      </c>
      <c r="J13" s="40" t="s">
        <v>16</v>
      </c>
      <c r="K13" s="40" t="s">
        <v>17</v>
      </c>
      <c r="L13" s="40" t="s">
        <v>18</v>
      </c>
      <c r="M13" s="40" t="s">
        <v>14</v>
      </c>
      <c r="N13" s="40" t="s">
        <v>15</v>
      </c>
      <c r="O13" s="40" t="s">
        <v>16</v>
      </c>
      <c r="P13" s="41" t="s">
        <v>19</v>
      </c>
    </row>
    <row r="14" spans="1:16" ht="12.75" thickBot="1">
      <c r="A14" s="42">
        <v>1</v>
      </c>
      <c r="B14" s="43">
        <v>2</v>
      </c>
      <c r="C14" s="43">
        <v>3</v>
      </c>
      <c r="D14" s="43">
        <v>4</v>
      </c>
      <c r="E14" s="43">
        <v>5</v>
      </c>
      <c r="F14" s="43">
        <v>6</v>
      </c>
      <c r="G14" s="43">
        <v>7</v>
      </c>
      <c r="H14" s="43">
        <v>8</v>
      </c>
      <c r="I14" s="43">
        <v>9</v>
      </c>
      <c r="J14" s="43">
        <v>10</v>
      </c>
      <c r="K14" s="43">
        <v>11</v>
      </c>
      <c r="L14" s="43">
        <v>12</v>
      </c>
      <c r="M14" s="43">
        <v>13</v>
      </c>
      <c r="N14" s="43">
        <v>14</v>
      </c>
      <c r="O14" s="43">
        <v>15</v>
      </c>
      <c r="P14" s="44">
        <v>16</v>
      </c>
    </row>
    <row r="15" spans="1:16" ht="24">
      <c r="A15" s="185"/>
      <c r="B15" s="48"/>
      <c r="C15" s="186" t="s">
        <v>248</v>
      </c>
      <c r="D15" s="48"/>
      <c r="E15" s="48"/>
      <c r="F15" s="132"/>
      <c r="G15" s="132"/>
      <c r="H15" s="132"/>
      <c r="I15" s="132"/>
      <c r="J15" s="132"/>
      <c r="K15" s="132"/>
      <c r="L15" s="132"/>
      <c r="M15" s="132"/>
      <c r="N15" s="132"/>
      <c r="O15" s="132"/>
      <c r="P15" s="133"/>
    </row>
    <row r="16" spans="1:16" ht="84">
      <c r="A16" s="50">
        <v>1</v>
      </c>
      <c r="B16" s="180" t="s">
        <v>162</v>
      </c>
      <c r="C16" s="66" t="s">
        <v>246</v>
      </c>
      <c r="D16" s="65" t="s">
        <v>244</v>
      </c>
      <c r="E16" s="118">
        <v>1</v>
      </c>
      <c r="F16" s="54"/>
      <c r="G16" s="13"/>
      <c r="H16" s="13">
        <f t="shared" ref="H16" si="0">ROUND(F16*G16,2)</f>
        <v>0</v>
      </c>
      <c r="I16" s="13"/>
      <c r="J16" s="13"/>
      <c r="K16" s="13">
        <f t="shared" ref="K16" si="1">SUM(H16:J16)</f>
        <v>0</v>
      </c>
      <c r="L16" s="13">
        <f t="shared" ref="L16" si="2">ROUND(F16*E16,2)</f>
        <v>0</v>
      </c>
      <c r="M16" s="13">
        <f t="shared" ref="M16" si="3">ROUND(H16*E16,2)</f>
        <v>0</v>
      </c>
      <c r="N16" s="13">
        <f t="shared" ref="N16" si="4">ROUND(I16*E16,2)</f>
        <v>0</v>
      </c>
      <c r="O16" s="13">
        <f t="shared" ref="O16" si="5">ROUND(J16*E16,2)</f>
        <v>0</v>
      </c>
      <c r="P16" s="14">
        <f t="shared" ref="P16" si="6">SUM(M16:O16)</f>
        <v>0</v>
      </c>
    </row>
    <row r="17" spans="1:17" ht="48">
      <c r="A17" s="50">
        <v>2</v>
      </c>
      <c r="B17" s="180" t="s">
        <v>162</v>
      </c>
      <c r="C17" s="66" t="s">
        <v>265</v>
      </c>
      <c r="D17" s="65" t="s">
        <v>21</v>
      </c>
      <c r="E17" s="118">
        <v>22.24</v>
      </c>
      <c r="F17" s="13"/>
      <c r="G17" s="13"/>
      <c r="H17" s="13">
        <f t="shared" ref="H17:H45" si="7">ROUND(F17*G17,2)</f>
        <v>0</v>
      </c>
      <c r="I17" s="13"/>
      <c r="J17" s="13"/>
      <c r="K17" s="13">
        <f t="shared" ref="K17:K45" si="8">SUM(H17:J17)</f>
        <v>0</v>
      </c>
      <c r="L17" s="13">
        <f t="shared" ref="L17:L45" si="9">ROUND(F17*E17,2)</f>
        <v>0</v>
      </c>
      <c r="M17" s="13">
        <f t="shared" ref="M17:M45" si="10">ROUND(H17*E17,2)</f>
        <v>0</v>
      </c>
      <c r="N17" s="13">
        <f t="shared" ref="N17:N45" si="11">ROUND(I17*E17,2)</f>
        <v>0</v>
      </c>
      <c r="O17" s="13">
        <f t="shared" ref="O17:O45" si="12">ROUND(J17*E17,2)</f>
        <v>0</v>
      </c>
      <c r="P17" s="14">
        <f t="shared" ref="P17:P45" si="13">SUM(M17:O17)</f>
        <v>0</v>
      </c>
    </row>
    <row r="18" spans="1:17" ht="36">
      <c r="A18" s="50">
        <v>3</v>
      </c>
      <c r="B18" s="180" t="s">
        <v>162</v>
      </c>
      <c r="C18" s="116" t="s">
        <v>264</v>
      </c>
      <c r="D18" s="65" t="s">
        <v>21</v>
      </c>
      <c r="E18" s="118">
        <v>22.24</v>
      </c>
      <c r="F18" s="13"/>
      <c r="G18" s="13"/>
      <c r="H18" s="13">
        <f t="shared" si="7"/>
        <v>0</v>
      </c>
      <c r="I18" s="13"/>
      <c r="J18" s="13"/>
      <c r="K18" s="13">
        <f t="shared" si="8"/>
        <v>0</v>
      </c>
      <c r="L18" s="13">
        <f t="shared" si="9"/>
        <v>0</v>
      </c>
      <c r="M18" s="13">
        <f t="shared" si="10"/>
        <v>0</v>
      </c>
      <c r="N18" s="13">
        <f t="shared" si="11"/>
        <v>0</v>
      </c>
      <c r="O18" s="13">
        <f t="shared" si="12"/>
        <v>0</v>
      </c>
      <c r="P18" s="14">
        <f t="shared" si="13"/>
        <v>0</v>
      </c>
    </row>
    <row r="19" spans="1:17" ht="60">
      <c r="A19" s="50">
        <v>4</v>
      </c>
      <c r="B19" s="180" t="s">
        <v>162</v>
      </c>
      <c r="C19" s="66" t="s">
        <v>263</v>
      </c>
      <c r="D19" s="65" t="s">
        <v>21</v>
      </c>
      <c r="E19" s="63">
        <v>62.75</v>
      </c>
      <c r="F19" s="93"/>
      <c r="G19" s="13"/>
      <c r="H19" s="13">
        <f t="shared" si="7"/>
        <v>0</v>
      </c>
      <c r="I19" s="13"/>
      <c r="J19" s="13"/>
      <c r="K19" s="13">
        <f t="shared" si="8"/>
        <v>0</v>
      </c>
      <c r="L19" s="13">
        <f t="shared" si="9"/>
        <v>0</v>
      </c>
      <c r="M19" s="13">
        <f t="shared" si="10"/>
        <v>0</v>
      </c>
      <c r="N19" s="13">
        <f t="shared" si="11"/>
        <v>0</v>
      </c>
      <c r="O19" s="13">
        <f t="shared" si="12"/>
        <v>0</v>
      </c>
      <c r="P19" s="14">
        <f t="shared" si="13"/>
        <v>0</v>
      </c>
    </row>
    <row r="20" spans="1:17" ht="48">
      <c r="A20" s="50">
        <v>5</v>
      </c>
      <c r="B20" s="180" t="s">
        <v>162</v>
      </c>
      <c r="C20" s="66" t="s">
        <v>262</v>
      </c>
      <c r="D20" s="65" t="s">
        <v>21</v>
      </c>
      <c r="E20" s="63">
        <v>9.86</v>
      </c>
      <c r="F20" s="93"/>
      <c r="G20" s="13"/>
      <c r="H20" s="13">
        <f t="shared" si="7"/>
        <v>0</v>
      </c>
      <c r="I20" s="13"/>
      <c r="J20" s="13"/>
      <c r="K20" s="13">
        <f t="shared" si="8"/>
        <v>0</v>
      </c>
      <c r="L20" s="13">
        <f t="shared" si="9"/>
        <v>0</v>
      </c>
      <c r="M20" s="13">
        <f t="shared" si="10"/>
        <v>0</v>
      </c>
      <c r="N20" s="13">
        <f t="shared" si="11"/>
        <v>0</v>
      </c>
      <c r="O20" s="13">
        <f t="shared" si="12"/>
        <v>0</v>
      </c>
      <c r="P20" s="14">
        <f t="shared" si="13"/>
        <v>0</v>
      </c>
    </row>
    <row r="21" spans="1:17" ht="60">
      <c r="A21" s="50">
        <v>6</v>
      </c>
      <c r="B21" s="180" t="s">
        <v>162</v>
      </c>
      <c r="C21" s="66" t="s">
        <v>261</v>
      </c>
      <c r="D21" s="65" t="s">
        <v>21</v>
      </c>
      <c r="E21" s="63">
        <v>72.37</v>
      </c>
      <c r="F21" s="93"/>
      <c r="G21" s="13"/>
      <c r="H21" s="13">
        <f t="shared" si="7"/>
        <v>0</v>
      </c>
      <c r="I21" s="13"/>
      <c r="J21" s="13"/>
      <c r="K21" s="13">
        <f t="shared" si="8"/>
        <v>0</v>
      </c>
      <c r="L21" s="13">
        <f t="shared" si="9"/>
        <v>0</v>
      </c>
      <c r="M21" s="13">
        <f t="shared" si="10"/>
        <v>0</v>
      </c>
      <c r="N21" s="13">
        <f t="shared" si="11"/>
        <v>0</v>
      </c>
      <c r="O21" s="13">
        <f t="shared" si="12"/>
        <v>0</v>
      </c>
      <c r="P21" s="14">
        <f t="shared" si="13"/>
        <v>0</v>
      </c>
    </row>
    <row r="22" spans="1:17" ht="156">
      <c r="A22" s="50">
        <v>7</v>
      </c>
      <c r="B22" s="180" t="s">
        <v>162</v>
      </c>
      <c r="C22" s="66" t="s">
        <v>260</v>
      </c>
      <c r="D22" s="65" t="s">
        <v>21</v>
      </c>
      <c r="E22" s="63">
        <v>13.51</v>
      </c>
      <c r="F22" s="93"/>
      <c r="G22" s="13"/>
      <c r="H22" s="13">
        <f t="shared" si="7"/>
        <v>0</v>
      </c>
      <c r="I22" s="13"/>
      <c r="J22" s="13"/>
      <c r="K22" s="13">
        <f t="shared" si="8"/>
        <v>0</v>
      </c>
      <c r="L22" s="13">
        <f t="shared" si="9"/>
        <v>0</v>
      </c>
      <c r="M22" s="13">
        <f t="shared" si="10"/>
        <v>0</v>
      </c>
      <c r="N22" s="13">
        <f t="shared" si="11"/>
        <v>0</v>
      </c>
      <c r="O22" s="13">
        <f t="shared" si="12"/>
        <v>0</v>
      </c>
      <c r="P22" s="14">
        <f t="shared" si="13"/>
        <v>0</v>
      </c>
    </row>
    <row r="23" spans="1:17" ht="36">
      <c r="A23" s="50">
        <v>8</v>
      </c>
      <c r="B23" s="180" t="s">
        <v>162</v>
      </c>
      <c r="C23" s="66" t="s">
        <v>249</v>
      </c>
      <c r="D23" s="65" t="s">
        <v>21</v>
      </c>
      <c r="E23" s="63">
        <v>62.75</v>
      </c>
      <c r="F23" s="181"/>
      <c r="G23" s="13"/>
      <c r="H23" s="13">
        <f t="shared" si="7"/>
        <v>0</v>
      </c>
      <c r="I23" s="13"/>
      <c r="J23" s="13"/>
      <c r="K23" s="13">
        <f t="shared" si="8"/>
        <v>0</v>
      </c>
      <c r="L23" s="13">
        <f t="shared" si="9"/>
        <v>0</v>
      </c>
      <c r="M23" s="13">
        <f t="shared" si="10"/>
        <v>0</v>
      </c>
      <c r="N23" s="13">
        <f t="shared" si="11"/>
        <v>0</v>
      </c>
      <c r="O23" s="13">
        <f t="shared" si="12"/>
        <v>0</v>
      </c>
      <c r="P23" s="14">
        <f t="shared" si="13"/>
        <v>0</v>
      </c>
    </row>
    <row r="24" spans="1:17" ht="60">
      <c r="A24" s="50">
        <v>9</v>
      </c>
      <c r="B24" s="180" t="s">
        <v>162</v>
      </c>
      <c r="C24" s="66" t="s">
        <v>259</v>
      </c>
      <c r="D24" s="65" t="s">
        <v>21</v>
      </c>
      <c r="E24" s="63">
        <v>15.69</v>
      </c>
      <c r="F24" s="181"/>
      <c r="G24" s="13"/>
      <c r="H24" s="13">
        <f t="shared" si="7"/>
        <v>0</v>
      </c>
      <c r="I24" s="13"/>
      <c r="J24" s="13"/>
      <c r="K24" s="13">
        <f t="shared" si="8"/>
        <v>0</v>
      </c>
      <c r="L24" s="13">
        <f t="shared" si="9"/>
        <v>0</v>
      </c>
      <c r="M24" s="13">
        <f t="shared" si="10"/>
        <v>0</v>
      </c>
      <c r="N24" s="13">
        <f t="shared" si="11"/>
        <v>0</v>
      </c>
      <c r="O24" s="13">
        <f t="shared" si="12"/>
        <v>0</v>
      </c>
      <c r="P24" s="14">
        <f t="shared" si="13"/>
        <v>0</v>
      </c>
    </row>
    <row r="25" spans="1:17" ht="48">
      <c r="A25" s="50">
        <v>10</v>
      </c>
      <c r="B25" s="180" t="s">
        <v>162</v>
      </c>
      <c r="C25" s="66" t="s">
        <v>258</v>
      </c>
      <c r="D25" s="65" t="s">
        <v>21</v>
      </c>
      <c r="E25" s="63">
        <v>62.75</v>
      </c>
      <c r="F25" s="181"/>
      <c r="G25" s="13"/>
      <c r="H25" s="13">
        <f t="shared" si="7"/>
        <v>0</v>
      </c>
      <c r="I25" s="13"/>
      <c r="J25" s="13"/>
      <c r="K25" s="13">
        <f t="shared" si="8"/>
        <v>0</v>
      </c>
      <c r="L25" s="13">
        <f t="shared" si="9"/>
        <v>0</v>
      </c>
      <c r="M25" s="13">
        <f t="shared" si="10"/>
        <v>0</v>
      </c>
      <c r="N25" s="13">
        <f t="shared" si="11"/>
        <v>0</v>
      </c>
      <c r="O25" s="13">
        <f t="shared" si="12"/>
        <v>0</v>
      </c>
      <c r="P25" s="14">
        <f t="shared" si="13"/>
        <v>0</v>
      </c>
      <c r="Q25" s="122"/>
    </row>
    <row r="26" spans="1:17" ht="60">
      <c r="A26" s="50">
        <v>11</v>
      </c>
      <c r="B26" s="180" t="s">
        <v>162</v>
      </c>
      <c r="C26" s="66" t="s">
        <v>257</v>
      </c>
      <c r="D26" s="65" t="s">
        <v>21</v>
      </c>
      <c r="E26" s="63">
        <v>62.75</v>
      </c>
      <c r="F26" s="181"/>
      <c r="G26" s="13"/>
      <c r="H26" s="13">
        <f t="shared" si="7"/>
        <v>0</v>
      </c>
      <c r="I26" s="13"/>
      <c r="J26" s="13"/>
      <c r="K26" s="13">
        <f t="shared" si="8"/>
        <v>0</v>
      </c>
      <c r="L26" s="13">
        <f t="shared" si="9"/>
        <v>0</v>
      </c>
      <c r="M26" s="13">
        <f t="shared" si="10"/>
        <v>0</v>
      </c>
      <c r="N26" s="13">
        <f t="shared" si="11"/>
        <v>0</v>
      </c>
      <c r="O26" s="13">
        <f t="shared" si="12"/>
        <v>0</v>
      </c>
      <c r="P26" s="14">
        <f t="shared" si="13"/>
        <v>0</v>
      </c>
      <c r="Q26" s="122"/>
    </row>
    <row r="27" spans="1:17" ht="36">
      <c r="A27" s="50">
        <v>12</v>
      </c>
      <c r="B27" s="180" t="s">
        <v>162</v>
      </c>
      <c r="C27" s="66" t="s">
        <v>250</v>
      </c>
      <c r="D27" s="65" t="s">
        <v>21</v>
      </c>
      <c r="E27" s="63">
        <v>72.37</v>
      </c>
      <c r="F27" s="181"/>
      <c r="G27" s="13"/>
      <c r="H27" s="13">
        <f t="shared" si="7"/>
        <v>0</v>
      </c>
      <c r="I27" s="13"/>
      <c r="J27" s="13"/>
      <c r="K27" s="13">
        <f t="shared" si="8"/>
        <v>0</v>
      </c>
      <c r="L27" s="13">
        <f t="shared" si="9"/>
        <v>0</v>
      </c>
      <c r="M27" s="13">
        <f t="shared" si="10"/>
        <v>0</v>
      </c>
      <c r="N27" s="13">
        <f t="shared" si="11"/>
        <v>0</v>
      </c>
      <c r="O27" s="13">
        <f t="shared" si="12"/>
        <v>0</v>
      </c>
      <c r="P27" s="14">
        <f t="shared" si="13"/>
        <v>0</v>
      </c>
    </row>
    <row r="28" spans="1:17" ht="48">
      <c r="A28" s="50">
        <v>13</v>
      </c>
      <c r="B28" s="180" t="s">
        <v>162</v>
      </c>
      <c r="C28" s="66" t="s">
        <v>251</v>
      </c>
      <c r="D28" s="65" t="s">
        <v>21</v>
      </c>
      <c r="E28" s="63">
        <v>18.09</v>
      </c>
      <c r="F28" s="181"/>
      <c r="G28" s="13"/>
      <c r="H28" s="13">
        <f t="shared" si="7"/>
        <v>0</v>
      </c>
      <c r="I28" s="13"/>
      <c r="J28" s="13"/>
      <c r="K28" s="13">
        <f t="shared" si="8"/>
        <v>0</v>
      </c>
      <c r="L28" s="13">
        <f t="shared" si="9"/>
        <v>0</v>
      </c>
      <c r="M28" s="13">
        <f t="shared" si="10"/>
        <v>0</v>
      </c>
      <c r="N28" s="13">
        <f t="shared" si="11"/>
        <v>0</v>
      </c>
      <c r="O28" s="13">
        <f t="shared" si="12"/>
        <v>0</v>
      </c>
      <c r="P28" s="14">
        <f t="shared" si="13"/>
        <v>0</v>
      </c>
      <c r="Q28" s="122"/>
    </row>
    <row r="29" spans="1:17" ht="60">
      <c r="A29" s="50">
        <v>14</v>
      </c>
      <c r="B29" s="180" t="s">
        <v>162</v>
      </c>
      <c r="C29" s="66" t="s">
        <v>252</v>
      </c>
      <c r="D29" s="65" t="s">
        <v>21</v>
      </c>
      <c r="E29" s="63">
        <v>36.19</v>
      </c>
      <c r="F29" s="181"/>
      <c r="G29" s="13"/>
      <c r="H29" s="13">
        <f t="shared" si="7"/>
        <v>0</v>
      </c>
      <c r="I29" s="13"/>
      <c r="J29" s="13"/>
      <c r="K29" s="13">
        <f t="shared" si="8"/>
        <v>0</v>
      </c>
      <c r="L29" s="13">
        <f t="shared" si="9"/>
        <v>0</v>
      </c>
      <c r="M29" s="13">
        <f t="shared" si="10"/>
        <v>0</v>
      </c>
      <c r="N29" s="13">
        <f t="shared" si="11"/>
        <v>0</v>
      </c>
      <c r="O29" s="13">
        <f t="shared" si="12"/>
        <v>0</v>
      </c>
      <c r="P29" s="14">
        <f t="shared" si="13"/>
        <v>0</v>
      </c>
    </row>
    <row r="30" spans="1:17" ht="48">
      <c r="A30" s="50">
        <v>15</v>
      </c>
      <c r="B30" s="180" t="s">
        <v>162</v>
      </c>
      <c r="C30" s="66" t="s">
        <v>253</v>
      </c>
      <c r="D30" s="65" t="s">
        <v>21</v>
      </c>
      <c r="E30" s="63">
        <v>72.37</v>
      </c>
      <c r="F30" s="181"/>
      <c r="G30" s="13"/>
      <c r="H30" s="13">
        <f t="shared" si="7"/>
        <v>0</v>
      </c>
      <c r="I30" s="13"/>
      <c r="J30" s="13"/>
      <c r="K30" s="13">
        <f t="shared" si="8"/>
        <v>0</v>
      </c>
      <c r="L30" s="13">
        <f t="shared" si="9"/>
        <v>0</v>
      </c>
      <c r="M30" s="13">
        <f t="shared" si="10"/>
        <v>0</v>
      </c>
      <c r="N30" s="13">
        <f t="shared" si="11"/>
        <v>0</v>
      </c>
      <c r="O30" s="13">
        <f t="shared" si="12"/>
        <v>0</v>
      </c>
      <c r="P30" s="14">
        <f t="shared" si="13"/>
        <v>0</v>
      </c>
    </row>
    <row r="31" spans="1:17" ht="87" customHeight="1">
      <c r="A31" s="50">
        <v>16</v>
      </c>
      <c r="B31" s="180" t="s">
        <v>162</v>
      </c>
      <c r="C31" s="66" t="s">
        <v>312</v>
      </c>
      <c r="D31" s="65" t="s">
        <v>21</v>
      </c>
      <c r="E31" s="63">
        <v>72.37</v>
      </c>
      <c r="F31" s="181"/>
      <c r="G31" s="13"/>
      <c r="H31" s="13">
        <f t="shared" si="7"/>
        <v>0</v>
      </c>
      <c r="I31" s="13"/>
      <c r="J31" s="13"/>
      <c r="K31" s="13">
        <f t="shared" si="8"/>
        <v>0</v>
      </c>
      <c r="L31" s="13">
        <f t="shared" si="9"/>
        <v>0</v>
      </c>
      <c r="M31" s="13">
        <f t="shared" si="10"/>
        <v>0</v>
      </c>
      <c r="N31" s="13">
        <f t="shared" si="11"/>
        <v>0</v>
      </c>
      <c r="O31" s="13">
        <f t="shared" si="12"/>
        <v>0</v>
      </c>
      <c r="P31" s="14">
        <f t="shared" si="13"/>
        <v>0</v>
      </c>
    </row>
    <row r="32" spans="1:17" ht="48">
      <c r="A32" s="50">
        <v>17</v>
      </c>
      <c r="B32" s="180" t="s">
        <v>162</v>
      </c>
      <c r="C32" s="66" t="s">
        <v>256</v>
      </c>
      <c r="D32" s="65" t="s">
        <v>21</v>
      </c>
      <c r="E32" s="63">
        <v>72.37</v>
      </c>
      <c r="F32" s="181"/>
      <c r="G32" s="13"/>
      <c r="H32" s="13">
        <f t="shared" si="7"/>
        <v>0</v>
      </c>
      <c r="I32" s="13"/>
      <c r="J32" s="13"/>
      <c r="K32" s="13">
        <f t="shared" si="8"/>
        <v>0</v>
      </c>
      <c r="L32" s="13">
        <f t="shared" si="9"/>
        <v>0</v>
      </c>
      <c r="M32" s="13">
        <f t="shared" si="10"/>
        <v>0</v>
      </c>
      <c r="N32" s="13">
        <f t="shared" si="11"/>
        <v>0</v>
      </c>
      <c r="O32" s="13">
        <f t="shared" si="12"/>
        <v>0</v>
      </c>
      <c r="P32" s="14">
        <f t="shared" si="13"/>
        <v>0</v>
      </c>
    </row>
    <row r="33" spans="1:16" ht="72">
      <c r="A33" s="50">
        <v>18</v>
      </c>
      <c r="B33" s="180" t="s">
        <v>162</v>
      </c>
      <c r="C33" s="66" t="s">
        <v>255</v>
      </c>
      <c r="D33" s="65" t="s">
        <v>21</v>
      </c>
      <c r="E33" s="63">
        <v>72.37</v>
      </c>
      <c r="F33" s="181"/>
      <c r="G33" s="13"/>
      <c r="H33" s="13">
        <f t="shared" si="7"/>
        <v>0</v>
      </c>
      <c r="I33" s="13"/>
      <c r="J33" s="13"/>
      <c r="K33" s="13">
        <f t="shared" si="8"/>
        <v>0</v>
      </c>
      <c r="L33" s="13">
        <f t="shared" si="9"/>
        <v>0</v>
      </c>
      <c r="M33" s="13">
        <f t="shared" si="10"/>
        <v>0</v>
      </c>
      <c r="N33" s="13">
        <f t="shared" si="11"/>
        <v>0</v>
      </c>
      <c r="O33" s="13">
        <f t="shared" si="12"/>
        <v>0</v>
      </c>
      <c r="P33" s="14">
        <f t="shared" si="13"/>
        <v>0</v>
      </c>
    </row>
    <row r="34" spans="1:16">
      <c r="A34" s="50"/>
      <c r="B34" s="180"/>
      <c r="C34" s="67" t="s">
        <v>44</v>
      </c>
      <c r="D34" s="65"/>
      <c r="E34" s="63"/>
      <c r="F34" s="54"/>
      <c r="G34" s="13"/>
      <c r="H34" s="13">
        <f t="shared" si="7"/>
        <v>0</v>
      </c>
      <c r="I34" s="13"/>
      <c r="J34" s="13"/>
      <c r="K34" s="13">
        <f t="shared" si="8"/>
        <v>0</v>
      </c>
      <c r="L34" s="13">
        <f t="shared" si="9"/>
        <v>0</v>
      </c>
      <c r="M34" s="13">
        <f t="shared" si="10"/>
        <v>0</v>
      </c>
      <c r="N34" s="13">
        <f t="shared" si="11"/>
        <v>0</v>
      </c>
      <c r="O34" s="13">
        <f t="shared" si="12"/>
        <v>0</v>
      </c>
      <c r="P34" s="14">
        <f t="shared" si="13"/>
        <v>0</v>
      </c>
    </row>
    <row r="35" spans="1:16" ht="84">
      <c r="A35" s="50">
        <v>19</v>
      </c>
      <c r="B35" s="180"/>
      <c r="C35" s="66" t="s">
        <v>313</v>
      </c>
      <c r="D35" s="65" t="s">
        <v>35</v>
      </c>
      <c r="E35" s="63">
        <v>46</v>
      </c>
      <c r="F35" s="54"/>
      <c r="G35" s="13"/>
      <c r="H35" s="13">
        <f t="shared" si="7"/>
        <v>0</v>
      </c>
      <c r="I35" s="13"/>
      <c r="J35" s="13"/>
      <c r="K35" s="13">
        <f t="shared" si="8"/>
        <v>0</v>
      </c>
      <c r="L35" s="13">
        <f t="shared" si="9"/>
        <v>0</v>
      </c>
      <c r="M35" s="13">
        <f t="shared" si="10"/>
        <v>0</v>
      </c>
      <c r="N35" s="13">
        <f t="shared" si="11"/>
        <v>0</v>
      </c>
      <c r="O35" s="13">
        <f t="shared" si="12"/>
        <v>0</v>
      </c>
      <c r="P35" s="14">
        <f t="shared" si="13"/>
        <v>0</v>
      </c>
    </row>
    <row r="36" spans="1:16" ht="48">
      <c r="A36" s="50">
        <v>20</v>
      </c>
      <c r="B36" s="180" t="s">
        <v>162</v>
      </c>
      <c r="C36" s="59" t="s">
        <v>314</v>
      </c>
      <c r="D36" s="56" t="s">
        <v>35</v>
      </c>
      <c r="E36" s="53">
        <v>46</v>
      </c>
      <c r="F36" s="54"/>
      <c r="G36" s="13"/>
      <c r="H36" s="13">
        <f t="shared" si="7"/>
        <v>0</v>
      </c>
      <c r="I36" s="13"/>
      <c r="J36" s="13"/>
      <c r="K36" s="13">
        <f t="shared" si="8"/>
        <v>0</v>
      </c>
      <c r="L36" s="13">
        <f t="shared" si="9"/>
        <v>0</v>
      </c>
      <c r="M36" s="13">
        <f t="shared" si="10"/>
        <v>0</v>
      </c>
      <c r="N36" s="13">
        <f t="shared" si="11"/>
        <v>0</v>
      </c>
      <c r="O36" s="13">
        <f t="shared" si="12"/>
        <v>0</v>
      </c>
      <c r="P36" s="14">
        <f t="shared" si="13"/>
        <v>0</v>
      </c>
    </row>
    <row r="37" spans="1:16" ht="84">
      <c r="A37" s="50">
        <v>21</v>
      </c>
      <c r="B37" s="180" t="s">
        <v>162</v>
      </c>
      <c r="C37" s="66" t="s">
        <v>315</v>
      </c>
      <c r="D37" s="65" t="s">
        <v>21</v>
      </c>
      <c r="E37" s="63">
        <v>5</v>
      </c>
      <c r="F37" s="181"/>
      <c r="G37" s="13"/>
      <c r="H37" s="13">
        <f t="shared" si="7"/>
        <v>0</v>
      </c>
      <c r="I37" s="13"/>
      <c r="J37" s="13"/>
      <c r="K37" s="13">
        <f t="shared" si="8"/>
        <v>0</v>
      </c>
      <c r="L37" s="13">
        <f t="shared" si="9"/>
        <v>0</v>
      </c>
      <c r="M37" s="13">
        <f t="shared" si="10"/>
        <v>0</v>
      </c>
      <c r="N37" s="13">
        <f t="shared" si="11"/>
        <v>0</v>
      </c>
      <c r="O37" s="13">
        <f t="shared" si="12"/>
        <v>0</v>
      </c>
      <c r="P37" s="14">
        <f t="shared" si="13"/>
        <v>0</v>
      </c>
    </row>
    <row r="38" spans="1:16" ht="96">
      <c r="A38" s="50">
        <v>22</v>
      </c>
      <c r="B38" s="180" t="s">
        <v>162</v>
      </c>
      <c r="C38" s="66" t="s">
        <v>316</v>
      </c>
      <c r="D38" s="65" t="s">
        <v>35</v>
      </c>
      <c r="E38" s="63">
        <v>46</v>
      </c>
      <c r="F38" s="181"/>
      <c r="G38" s="13"/>
      <c r="H38" s="13">
        <f t="shared" si="7"/>
        <v>0</v>
      </c>
      <c r="I38" s="13"/>
      <c r="J38" s="13"/>
      <c r="K38" s="13">
        <f t="shared" si="8"/>
        <v>0</v>
      </c>
      <c r="L38" s="13">
        <f t="shared" si="9"/>
        <v>0</v>
      </c>
      <c r="M38" s="13">
        <f t="shared" si="10"/>
        <v>0</v>
      </c>
      <c r="N38" s="13">
        <f t="shared" si="11"/>
        <v>0</v>
      </c>
      <c r="O38" s="13">
        <f t="shared" si="12"/>
        <v>0</v>
      </c>
      <c r="P38" s="14">
        <f t="shared" si="13"/>
        <v>0</v>
      </c>
    </row>
    <row r="39" spans="1:16" ht="84">
      <c r="A39" s="50">
        <v>23</v>
      </c>
      <c r="B39" s="180" t="s">
        <v>162</v>
      </c>
      <c r="C39" s="66" t="s">
        <v>245</v>
      </c>
      <c r="D39" s="65" t="s">
        <v>21</v>
      </c>
      <c r="E39" s="63">
        <v>22</v>
      </c>
      <c r="F39" s="54"/>
      <c r="G39" s="13"/>
      <c r="H39" s="13">
        <f t="shared" si="7"/>
        <v>0</v>
      </c>
      <c r="I39" s="13"/>
      <c r="J39" s="13"/>
      <c r="K39" s="13">
        <f t="shared" si="8"/>
        <v>0</v>
      </c>
      <c r="L39" s="13">
        <f t="shared" si="9"/>
        <v>0</v>
      </c>
      <c r="M39" s="13">
        <f t="shared" si="10"/>
        <v>0</v>
      </c>
      <c r="N39" s="13">
        <f t="shared" si="11"/>
        <v>0</v>
      </c>
      <c r="O39" s="13">
        <f t="shared" si="12"/>
        <v>0</v>
      </c>
      <c r="P39" s="14">
        <f t="shared" si="13"/>
        <v>0</v>
      </c>
    </row>
    <row r="40" spans="1:16" ht="276">
      <c r="A40" s="50">
        <v>24</v>
      </c>
      <c r="B40" s="180" t="s">
        <v>162</v>
      </c>
      <c r="C40" s="66" t="s">
        <v>254</v>
      </c>
      <c r="D40" s="65" t="s">
        <v>31</v>
      </c>
      <c r="E40" s="63">
        <v>1</v>
      </c>
      <c r="F40" s="54"/>
      <c r="G40" s="13"/>
      <c r="H40" s="13">
        <f t="shared" si="7"/>
        <v>0</v>
      </c>
      <c r="I40" s="13"/>
      <c r="J40" s="13"/>
      <c r="K40" s="13">
        <f t="shared" si="8"/>
        <v>0</v>
      </c>
      <c r="L40" s="13">
        <f t="shared" si="9"/>
        <v>0</v>
      </c>
      <c r="M40" s="13">
        <f t="shared" si="10"/>
        <v>0</v>
      </c>
      <c r="N40" s="13">
        <f t="shared" si="11"/>
        <v>0</v>
      </c>
      <c r="O40" s="13">
        <f t="shared" si="12"/>
        <v>0</v>
      </c>
      <c r="P40" s="14">
        <f t="shared" si="13"/>
        <v>0</v>
      </c>
    </row>
    <row r="41" spans="1:16" ht="132">
      <c r="A41" s="50">
        <v>25</v>
      </c>
      <c r="B41" s="180" t="s">
        <v>162</v>
      </c>
      <c r="C41" s="182" t="s">
        <v>317</v>
      </c>
      <c r="D41" s="65" t="s">
        <v>31</v>
      </c>
      <c r="E41" s="63">
        <v>1</v>
      </c>
      <c r="F41" s="183"/>
      <c r="G41" s="60"/>
      <c r="H41" s="13">
        <f t="shared" si="7"/>
        <v>0</v>
      </c>
      <c r="I41" s="13"/>
      <c r="J41" s="13"/>
      <c r="K41" s="13">
        <f t="shared" si="8"/>
        <v>0</v>
      </c>
      <c r="L41" s="13">
        <f t="shared" si="9"/>
        <v>0</v>
      </c>
      <c r="M41" s="13">
        <f t="shared" si="10"/>
        <v>0</v>
      </c>
      <c r="N41" s="13">
        <f t="shared" si="11"/>
        <v>0</v>
      </c>
      <c r="O41" s="13">
        <f t="shared" si="12"/>
        <v>0</v>
      </c>
      <c r="P41" s="14">
        <f t="shared" si="13"/>
        <v>0</v>
      </c>
    </row>
    <row r="42" spans="1:16" ht="228">
      <c r="A42" s="50">
        <v>26</v>
      </c>
      <c r="B42" s="180" t="s">
        <v>162</v>
      </c>
      <c r="C42" s="66" t="s">
        <v>319</v>
      </c>
      <c r="D42" s="65" t="s">
        <v>31</v>
      </c>
      <c r="E42" s="63">
        <v>2</v>
      </c>
      <c r="F42" s="54"/>
      <c r="G42" s="13"/>
      <c r="H42" s="13">
        <f t="shared" si="7"/>
        <v>0</v>
      </c>
      <c r="I42" s="13"/>
      <c r="J42" s="13"/>
      <c r="K42" s="13">
        <f t="shared" si="8"/>
        <v>0</v>
      </c>
      <c r="L42" s="13">
        <f t="shared" si="9"/>
        <v>0</v>
      </c>
      <c r="M42" s="13">
        <f t="shared" si="10"/>
        <v>0</v>
      </c>
      <c r="N42" s="13">
        <f t="shared" si="11"/>
        <v>0</v>
      </c>
      <c r="O42" s="13">
        <f t="shared" si="12"/>
        <v>0</v>
      </c>
      <c r="P42" s="14">
        <f t="shared" si="13"/>
        <v>0</v>
      </c>
    </row>
    <row r="43" spans="1:16" ht="228">
      <c r="A43" s="50">
        <v>27</v>
      </c>
      <c r="B43" s="180" t="s">
        <v>162</v>
      </c>
      <c r="C43" s="66" t="s">
        <v>318</v>
      </c>
      <c r="D43" s="65" t="s">
        <v>31</v>
      </c>
      <c r="E43" s="63">
        <v>1</v>
      </c>
      <c r="F43" s="54"/>
      <c r="G43" s="13"/>
      <c r="H43" s="13">
        <f t="shared" si="7"/>
        <v>0</v>
      </c>
      <c r="I43" s="13"/>
      <c r="J43" s="13"/>
      <c r="K43" s="13">
        <f t="shared" si="8"/>
        <v>0</v>
      </c>
      <c r="L43" s="13">
        <f t="shared" si="9"/>
        <v>0</v>
      </c>
      <c r="M43" s="13">
        <f t="shared" si="10"/>
        <v>0</v>
      </c>
      <c r="N43" s="13">
        <f t="shared" si="11"/>
        <v>0</v>
      </c>
      <c r="O43" s="13">
        <f t="shared" si="12"/>
        <v>0</v>
      </c>
      <c r="P43" s="14">
        <f t="shared" si="13"/>
        <v>0</v>
      </c>
    </row>
    <row r="44" spans="1:16" ht="72">
      <c r="A44" s="50">
        <v>28</v>
      </c>
      <c r="B44" s="180" t="s">
        <v>162</v>
      </c>
      <c r="C44" s="66" t="s">
        <v>266</v>
      </c>
      <c r="D44" s="65" t="s">
        <v>98</v>
      </c>
      <c r="E44" s="63">
        <v>1</v>
      </c>
      <c r="F44" s="54"/>
      <c r="G44" s="13"/>
      <c r="H44" s="13">
        <f t="shared" si="7"/>
        <v>0</v>
      </c>
      <c r="I44" s="13"/>
      <c r="J44" s="13"/>
      <c r="K44" s="13">
        <f t="shared" si="8"/>
        <v>0</v>
      </c>
      <c r="L44" s="13">
        <f t="shared" si="9"/>
        <v>0</v>
      </c>
      <c r="M44" s="13">
        <f t="shared" si="10"/>
        <v>0</v>
      </c>
      <c r="N44" s="13">
        <f t="shared" si="11"/>
        <v>0</v>
      </c>
      <c r="O44" s="13">
        <f t="shared" si="12"/>
        <v>0</v>
      </c>
      <c r="P44" s="14">
        <f t="shared" si="13"/>
        <v>0</v>
      </c>
    </row>
    <row r="45" spans="1:16" ht="24.75" thickBot="1">
      <c r="A45" s="50">
        <v>29</v>
      </c>
      <c r="B45" s="184" t="s">
        <v>162</v>
      </c>
      <c r="C45" s="131" t="s">
        <v>247</v>
      </c>
      <c r="D45" s="70" t="s">
        <v>29</v>
      </c>
      <c r="E45" s="71">
        <v>5</v>
      </c>
      <c r="F45" s="72"/>
      <c r="G45" s="73"/>
      <c r="H45" s="13">
        <f t="shared" si="7"/>
        <v>0</v>
      </c>
      <c r="I45" s="13"/>
      <c r="J45" s="13"/>
      <c r="K45" s="13">
        <f t="shared" si="8"/>
        <v>0</v>
      </c>
      <c r="L45" s="13">
        <f t="shared" si="9"/>
        <v>0</v>
      </c>
      <c r="M45" s="13">
        <f t="shared" si="10"/>
        <v>0</v>
      </c>
      <c r="N45" s="13">
        <f t="shared" si="11"/>
        <v>0</v>
      </c>
      <c r="O45" s="13">
        <f t="shared" si="12"/>
        <v>0</v>
      </c>
      <c r="P45" s="14">
        <f t="shared" si="13"/>
        <v>0</v>
      </c>
    </row>
    <row r="46" spans="1:16" ht="13.5" customHeight="1" thickBot="1">
      <c r="A46" s="342" t="s">
        <v>48</v>
      </c>
      <c r="B46" s="343"/>
      <c r="C46" s="343"/>
      <c r="D46" s="343"/>
      <c r="E46" s="343"/>
      <c r="F46" s="343"/>
      <c r="G46" s="343"/>
      <c r="H46" s="343"/>
      <c r="I46" s="343"/>
      <c r="J46" s="343"/>
      <c r="K46" s="343"/>
      <c r="L46" s="74">
        <f>SUM(L16:L45)</f>
        <v>0</v>
      </c>
      <c r="M46" s="74">
        <f t="shared" ref="M46:P46" si="14">SUM(M16:M45)</f>
        <v>0</v>
      </c>
      <c r="N46" s="74">
        <f t="shared" si="14"/>
        <v>0</v>
      </c>
      <c r="O46" s="74">
        <f t="shared" si="14"/>
        <v>0</v>
      </c>
      <c r="P46" s="74">
        <f t="shared" si="14"/>
        <v>0</v>
      </c>
    </row>
    <row r="47" spans="1:16">
      <c r="A47" s="363"/>
      <c r="B47" s="363"/>
      <c r="C47" s="363"/>
      <c r="D47" s="363"/>
      <c r="E47" s="363"/>
      <c r="F47" s="363"/>
      <c r="G47" s="363"/>
      <c r="H47" s="363"/>
      <c r="I47" s="363"/>
      <c r="J47" s="363"/>
      <c r="K47" s="363"/>
      <c r="L47" s="363"/>
      <c r="M47" s="363"/>
      <c r="N47" s="363"/>
      <c r="O47" s="363"/>
      <c r="P47" s="363"/>
    </row>
    <row r="49" spans="1:16">
      <c r="A49" s="331" t="s">
        <v>50</v>
      </c>
      <c r="B49" s="331"/>
      <c r="C49" s="331"/>
      <c r="D49" s="331"/>
      <c r="E49" s="331"/>
      <c r="F49" s="331"/>
      <c r="G49" s="331"/>
      <c r="H49" s="331"/>
      <c r="I49" s="331"/>
      <c r="J49" s="331"/>
      <c r="K49" s="331"/>
      <c r="L49" s="331"/>
      <c r="M49" s="331"/>
      <c r="N49" s="331"/>
      <c r="O49" s="331"/>
      <c r="P49" s="331"/>
    </row>
    <row r="50" spans="1:16" ht="26.25" customHeight="1">
      <c r="A50" s="331" t="s">
        <v>51</v>
      </c>
      <c r="B50" s="331"/>
      <c r="C50" s="331"/>
      <c r="D50" s="331"/>
      <c r="E50" s="331"/>
      <c r="F50" s="331"/>
      <c r="G50" s="331"/>
      <c r="H50" s="331"/>
      <c r="I50" s="331"/>
      <c r="J50" s="331"/>
      <c r="K50" s="331"/>
      <c r="L50" s="331"/>
      <c r="M50" s="331"/>
      <c r="N50" s="331"/>
      <c r="O50" s="331"/>
      <c r="P50" s="331"/>
    </row>
    <row r="51" spans="1:16">
      <c r="A51" s="345" t="s">
        <v>52</v>
      </c>
      <c r="B51" s="345"/>
      <c r="C51" s="345"/>
      <c r="D51" s="345"/>
      <c r="E51" s="345"/>
      <c r="F51" s="345"/>
      <c r="G51" s="345"/>
      <c r="H51" s="345"/>
      <c r="I51" s="345"/>
      <c r="J51" s="345"/>
      <c r="K51" s="345"/>
      <c r="L51" s="345"/>
      <c r="M51" s="345"/>
      <c r="N51" s="345"/>
      <c r="O51" s="345"/>
      <c r="P51" s="345"/>
    </row>
    <row r="52" spans="1:16">
      <c r="A52" s="345" t="s">
        <v>53</v>
      </c>
      <c r="B52" s="345"/>
      <c r="C52" s="345"/>
      <c r="D52" s="345"/>
      <c r="E52" s="345"/>
      <c r="F52" s="345"/>
      <c r="G52" s="345"/>
      <c r="H52" s="345"/>
      <c r="I52" s="345"/>
      <c r="J52" s="345"/>
      <c r="K52" s="345"/>
      <c r="L52" s="345"/>
      <c r="M52" s="345"/>
      <c r="N52" s="345"/>
      <c r="O52" s="345"/>
      <c r="P52" s="345"/>
    </row>
    <row r="53" spans="1:16" ht="21.6" customHeight="1">
      <c r="A53" s="344" t="s">
        <v>54</v>
      </c>
      <c r="B53" s="344"/>
      <c r="C53" s="344"/>
      <c r="D53" s="344"/>
      <c r="E53" s="344"/>
      <c r="F53" s="344"/>
      <c r="G53" s="344"/>
      <c r="H53" s="344"/>
      <c r="I53" s="344"/>
      <c r="J53" s="344"/>
      <c r="K53" s="344"/>
      <c r="L53" s="344"/>
      <c r="M53" s="344"/>
      <c r="N53" s="344"/>
      <c r="O53" s="344"/>
      <c r="P53" s="344"/>
    </row>
    <row r="54" spans="1:16">
      <c r="A54" s="331" t="s">
        <v>163</v>
      </c>
      <c r="B54" s="331"/>
      <c r="C54" s="331"/>
      <c r="D54" s="331"/>
      <c r="E54" s="331"/>
      <c r="F54" s="331"/>
      <c r="G54" s="331"/>
      <c r="H54" s="331"/>
      <c r="I54" s="331"/>
      <c r="J54" s="331"/>
      <c r="K54" s="331"/>
      <c r="L54" s="331"/>
      <c r="M54" s="331"/>
      <c r="N54" s="331"/>
      <c r="O54" s="331"/>
      <c r="P54" s="331"/>
    </row>
    <row r="55" spans="1:16">
      <c r="A55" s="331" t="s">
        <v>56</v>
      </c>
      <c r="B55" s="331"/>
      <c r="C55" s="331"/>
      <c r="D55" s="331"/>
      <c r="E55" s="331"/>
      <c r="F55" s="331"/>
      <c r="G55" s="331"/>
      <c r="H55" s="331"/>
      <c r="I55" s="331"/>
      <c r="J55" s="331"/>
      <c r="K55" s="331"/>
      <c r="L55" s="331"/>
      <c r="M55" s="331"/>
      <c r="N55" s="331"/>
      <c r="O55" s="331"/>
      <c r="P55" s="331"/>
    </row>
    <row r="56" spans="1:16">
      <c r="A56" s="331" t="s">
        <v>267</v>
      </c>
      <c r="B56" s="331"/>
      <c r="C56" s="331"/>
      <c r="D56" s="331"/>
      <c r="E56" s="331"/>
      <c r="F56" s="331"/>
      <c r="G56" s="331"/>
      <c r="H56" s="331"/>
      <c r="I56" s="331"/>
      <c r="J56" s="331"/>
      <c r="K56" s="331"/>
      <c r="L56" s="331"/>
      <c r="M56" s="331"/>
      <c r="N56" s="331"/>
      <c r="O56" s="331"/>
      <c r="P56" s="331"/>
    </row>
    <row r="57" spans="1:16">
      <c r="A57" s="79"/>
      <c r="B57" s="80"/>
      <c r="C57" s="81"/>
      <c r="D57" s="81"/>
      <c r="E57" s="81"/>
      <c r="F57" s="81"/>
      <c r="G57" s="81"/>
      <c r="H57" s="81"/>
      <c r="I57" s="81"/>
      <c r="J57" s="81"/>
      <c r="K57" s="81"/>
      <c r="L57" s="81"/>
      <c r="M57" s="81"/>
      <c r="N57" s="81"/>
      <c r="O57" s="81"/>
      <c r="P57" s="81"/>
    </row>
    <row r="58" spans="1:16">
      <c r="A58" s="82"/>
      <c r="B58" s="83" t="s">
        <v>57</v>
      </c>
      <c r="C58" s="84"/>
      <c r="D58" s="82"/>
      <c r="E58" s="82"/>
      <c r="F58" s="82"/>
      <c r="G58" s="82"/>
      <c r="H58" s="82"/>
      <c r="I58" s="82"/>
      <c r="J58" s="85" t="s">
        <v>58</v>
      </c>
      <c r="K58" s="85"/>
      <c r="L58" s="85"/>
      <c r="M58" s="82"/>
      <c r="N58" s="82"/>
      <c r="O58" s="82" t="s">
        <v>59</v>
      </c>
      <c r="P58" s="86"/>
    </row>
    <row r="59" spans="1:16">
      <c r="A59" s="85"/>
      <c r="B59" s="87" t="s">
        <v>60</v>
      </c>
      <c r="C59" s="88"/>
      <c r="D59" s="89"/>
      <c r="E59" s="82"/>
      <c r="F59" s="82"/>
      <c r="G59" s="82"/>
      <c r="H59" s="82"/>
      <c r="I59" s="82"/>
      <c r="J59" s="87" t="s">
        <v>61</v>
      </c>
      <c r="K59" s="90"/>
      <c r="L59" s="90"/>
      <c r="M59" s="89"/>
      <c r="N59" s="89"/>
      <c r="O59" s="82"/>
      <c r="P59" s="86"/>
    </row>
    <row r="60" spans="1:16">
      <c r="A60" s="29"/>
      <c r="B60" s="29"/>
      <c r="C60" s="29"/>
      <c r="D60" s="29"/>
      <c r="E60" s="29"/>
      <c r="F60" s="29"/>
      <c r="G60" s="29"/>
      <c r="H60" s="29"/>
      <c r="I60" s="29"/>
      <c r="J60" s="29"/>
      <c r="K60" s="29"/>
      <c r="L60" s="29"/>
      <c r="M60" s="29"/>
      <c r="N60" s="29"/>
      <c r="O60" s="29"/>
      <c r="P60" s="29"/>
    </row>
  </sheetData>
  <mergeCells count="22">
    <mergeCell ref="A55:P55"/>
    <mergeCell ref="A56:P56"/>
    <mergeCell ref="A51:P51"/>
    <mergeCell ref="A46:K46"/>
    <mergeCell ref="A52:P52"/>
    <mergeCell ref="A53:P53"/>
    <mergeCell ref="A54:P54"/>
    <mergeCell ref="F12:K12"/>
    <mergeCell ref="L12:P12"/>
    <mergeCell ref="A47:P47"/>
    <mergeCell ref="A49:P49"/>
    <mergeCell ref="A50:P50"/>
    <mergeCell ref="A12:A13"/>
    <mergeCell ref="B12:B13"/>
    <mergeCell ref="C12:C13"/>
    <mergeCell ref="D12:D13"/>
    <mergeCell ref="E12:E13"/>
    <mergeCell ref="A1:P1"/>
    <mergeCell ref="A3:P3"/>
    <mergeCell ref="A9:H9"/>
    <mergeCell ref="N9:O9"/>
    <mergeCell ref="N10:O10"/>
  </mergeCells>
  <printOptions horizontalCentered="1"/>
  <pageMargins left="0.11811023622047245" right="0.11811023622047245" top="0.74803149606299213" bottom="0.15748031496062992" header="0.51181102362204722" footer="0.19685039370078741"/>
  <pageSetup paperSize="9" scale="6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D5EA4-9031-4283-8686-52E8D610DC94}">
  <sheetPr>
    <tabColor rgb="FFFF00FF"/>
  </sheetPr>
  <dimension ref="A2:D20"/>
  <sheetViews>
    <sheetView workbookViewId="0"/>
  </sheetViews>
  <sheetFormatPr defaultRowHeight="29.25" customHeight="1"/>
  <cols>
    <col min="1" max="1" width="23.85546875" style="1" customWidth="1"/>
    <col min="2" max="2" width="33.42578125" style="1" customWidth="1"/>
    <col min="3" max="3" width="24.140625" style="1" customWidth="1"/>
    <col min="4" max="4" width="48.5703125" style="1" customWidth="1"/>
    <col min="5" max="256" width="9.140625" style="1"/>
    <col min="257" max="257" width="23.85546875" style="1" customWidth="1"/>
    <col min="258" max="258" width="33.42578125" style="1" customWidth="1"/>
    <col min="259" max="259" width="24.140625" style="1" customWidth="1"/>
    <col min="260" max="260" width="48.5703125" style="1" customWidth="1"/>
    <col min="261" max="512" width="9.140625" style="1"/>
    <col min="513" max="513" width="23.85546875" style="1" customWidth="1"/>
    <col min="514" max="514" width="33.42578125" style="1" customWidth="1"/>
    <col min="515" max="515" width="24.140625" style="1" customWidth="1"/>
    <col min="516" max="516" width="48.5703125" style="1" customWidth="1"/>
    <col min="517" max="768" width="9.140625" style="1"/>
    <col min="769" max="769" width="23.85546875" style="1" customWidth="1"/>
    <col min="770" max="770" width="33.42578125" style="1" customWidth="1"/>
    <col min="771" max="771" width="24.140625" style="1" customWidth="1"/>
    <col min="772" max="772" width="48.5703125" style="1" customWidth="1"/>
    <col min="773" max="1024" width="9.140625" style="1"/>
    <col min="1025" max="1025" width="23.85546875" style="1" customWidth="1"/>
    <col min="1026" max="1026" width="33.42578125" style="1" customWidth="1"/>
    <col min="1027" max="1027" width="24.140625" style="1" customWidth="1"/>
    <col min="1028" max="1028" width="48.5703125" style="1" customWidth="1"/>
    <col min="1029" max="1280" width="9.140625" style="1"/>
    <col min="1281" max="1281" width="23.85546875" style="1" customWidth="1"/>
    <col min="1282" max="1282" width="33.42578125" style="1" customWidth="1"/>
    <col min="1283" max="1283" width="24.140625" style="1" customWidth="1"/>
    <col min="1284" max="1284" width="48.5703125" style="1" customWidth="1"/>
    <col min="1285" max="1536" width="9.140625" style="1"/>
    <col min="1537" max="1537" width="23.85546875" style="1" customWidth="1"/>
    <col min="1538" max="1538" width="33.42578125" style="1" customWidth="1"/>
    <col min="1539" max="1539" width="24.140625" style="1" customWidth="1"/>
    <col min="1540" max="1540" width="48.5703125" style="1" customWidth="1"/>
    <col min="1541" max="1792" width="9.140625" style="1"/>
    <col min="1793" max="1793" width="23.85546875" style="1" customWidth="1"/>
    <col min="1794" max="1794" width="33.42578125" style="1" customWidth="1"/>
    <col min="1795" max="1795" width="24.140625" style="1" customWidth="1"/>
    <col min="1796" max="1796" width="48.5703125" style="1" customWidth="1"/>
    <col min="1797" max="2048" width="9.140625" style="1"/>
    <col min="2049" max="2049" width="23.85546875" style="1" customWidth="1"/>
    <col min="2050" max="2050" width="33.42578125" style="1" customWidth="1"/>
    <col min="2051" max="2051" width="24.140625" style="1" customWidth="1"/>
    <col min="2052" max="2052" width="48.5703125" style="1" customWidth="1"/>
    <col min="2053" max="2304" width="9.140625" style="1"/>
    <col min="2305" max="2305" width="23.85546875" style="1" customWidth="1"/>
    <col min="2306" max="2306" width="33.42578125" style="1" customWidth="1"/>
    <col min="2307" max="2307" width="24.140625" style="1" customWidth="1"/>
    <col min="2308" max="2308" width="48.5703125" style="1" customWidth="1"/>
    <col min="2309" max="2560" width="9.140625" style="1"/>
    <col min="2561" max="2561" width="23.85546875" style="1" customWidth="1"/>
    <col min="2562" max="2562" width="33.42578125" style="1" customWidth="1"/>
    <col min="2563" max="2563" width="24.140625" style="1" customWidth="1"/>
    <col min="2564" max="2564" width="48.5703125" style="1" customWidth="1"/>
    <col min="2565" max="2816" width="9.140625" style="1"/>
    <col min="2817" max="2817" width="23.85546875" style="1" customWidth="1"/>
    <col min="2818" max="2818" width="33.42578125" style="1" customWidth="1"/>
    <col min="2819" max="2819" width="24.140625" style="1" customWidth="1"/>
    <col min="2820" max="2820" width="48.5703125" style="1" customWidth="1"/>
    <col min="2821" max="3072" width="9.140625" style="1"/>
    <col min="3073" max="3073" width="23.85546875" style="1" customWidth="1"/>
    <col min="3074" max="3074" width="33.42578125" style="1" customWidth="1"/>
    <col min="3075" max="3075" width="24.140625" style="1" customWidth="1"/>
    <col min="3076" max="3076" width="48.5703125" style="1" customWidth="1"/>
    <col min="3077" max="3328" width="9.140625" style="1"/>
    <col min="3329" max="3329" width="23.85546875" style="1" customWidth="1"/>
    <col min="3330" max="3330" width="33.42578125" style="1" customWidth="1"/>
    <col min="3331" max="3331" width="24.140625" style="1" customWidth="1"/>
    <col min="3332" max="3332" width="48.5703125" style="1" customWidth="1"/>
    <col min="3333" max="3584" width="9.140625" style="1"/>
    <col min="3585" max="3585" width="23.85546875" style="1" customWidth="1"/>
    <col min="3586" max="3586" width="33.42578125" style="1" customWidth="1"/>
    <col min="3587" max="3587" width="24.140625" style="1" customWidth="1"/>
    <col min="3588" max="3588" width="48.5703125" style="1" customWidth="1"/>
    <col min="3589" max="3840" width="9.140625" style="1"/>
    <col min="3841" max="3841" width="23.85546875" style="1" customWidth="1"/>
    <col min="3842" max="3842" width="33.42578125" style="1" customWidth="1"/>
    <col min="3843" max="3843" width="24.140625" style="1" customWidth="1"/>
    <col min="3844" max="3844" width="48.5703125" style="1" customWidth="1"/>
    <col min="3845" max="4096" width="9.140625" style="1"/>
    <col min="4097" max="4097" width="23.85546875" style="1" customWidth="1"/>
    <col min="4098" max="4098" width="33.42578125" style="1" customWidth="1"/>
    <col min="4099" max="4099" width="24.140625" style="1" customWidth="1"/>
    <col min="4100" max="4100" width="48.5703125" style="1" customWidth="1"/>
    <col min="4101" max="4352" width="9.140625" style="1"/>
    <col min="4353" max="4353" width="23.85546875" style="1" customWidth="1"/>
    <col min="4354" max="4354" width="33.42578125" style="1" customWidth="1"/>
    <col min="4355" max="4355" width="24.140625" style="1" customWidth="1"/>
    <col min="4356" max="4356" width="48.5703125" style="1" customWidth="1"/>
    <col min="4357" max="4608" width="9.140625" style="1"/>
    <col min="4609" max="4609" width="23.85546875" style="1" customWidth="1"/>
    <col min="4610" max="4610" width="33.42578125" style="1" customWidth="1"/>
    <col min="4611" max="4611" width="24.140625" style="1" customWidth="1"/>
    <col min="4612" max="4612" width="48.5703125" style="1" customWidth="1"/>
    <col min="4613" max="4864" width="9.140625" style="1"/>
    <col min="4865" max="4865" width="23.85546875" style="1" customWidth="1"/>
    <col min="4866" max="4866" width="33.42578125" style="1" customWidth="1"/>
    <col min="4867" max="4867" width="24.140625" style="1" customWidth="1"/>
    <col min="4868" max="4868" width="48.5703125" style="1" customWidth="1"/>
    <col min="4869" max="5120" width="9.140625" style="1"/>
    <col min="5121" max="5121" width="23.85546875" style="1" customWidth="1"/>
    <col min="5122" max="5122" width="33.42578125" style="1" customWidth="1"/>
    <col min="5123" max="5123" width="24.140625" style="1" customWidth="1"/>
    <col min="5124" max="5124" width="48.5703125" style="1" customWidth="1"/>
    <col min="5125" max="5376" width="9.140625" style="1"/>
    <col min="5377" max="5377" width="23.85546875" style="1" customWidth="1"/>
    <col min="5378" max="5378" width="33.42578125" style="1" customWidth="1"/>
    <col min="5379" max="5379" width="24.140625" style="1" customWidth="1"/>
    <col min="5380" max="5380" width="48.5703125" style="1" customWidth="1"/>
    <col min="5381" max="5632" width="9.140625" style="1"/>
    <col min="5633" max="5633" width="23.85546875" style="1" customWidth="1"/>
    <col min="5634" max="5634" width="33.42578125" style="1" customWidth="1"/>
    <col min="5635" max="5635" width="24.140625" style="1" customWidth="1"/>
    <col min="5636" max="5636" width="48.5703125" style="1" customWidth="1"/>
    <col min="5637" max="5888" width="9.140625" style="1"/>
    <col min="5889" max="5889" width="23.85546875" style="1" customWidth="1"/>
    <col min="5890" max="5890" width="33.42578125" style="1" customWidth="1"/>
    <col min="5891" max="5891" width="24.140625" style="1" customWidth="1"/>
    <col min="5892" max="5892" width="48.5703125" style="1" customWidth="1"/>
    <col min="5893" max="6144" width="9.140625" style="1"/>
    <col min="6145" max="6145" width="23.85546875" style="1" customWidth="1"/>
    <col min="6146" max="6146" width="33.42578125" style="1" customWidth="1"/>
    <col min="6147" max="6147" width="24.140625" style="1" customWidth="1"/>
    <col min="6148" max="6148" width="48.5703125" style="1" customWidth="1"/>
    <col min="6149" max="6400" width="9.140625" style="1"/>
    <col min="6401" max="6401" width="23.85546875" style="1" customWidth="1"/>
    <col min="6402" max="6402" width="33.42578125" style="1" customWidth="1"/>
    <col min="6403" max="6403" width="24.140625" style="1" customWidth="1"/>
    <col min="6404" max="6404" width="48.5703125" style="1" customWidth="1"/>
    <col min="6405" max="6656" width="9.140625" style="1"/>
    <col min="6657" max="6657" width="23.85546875" style="1" customWidth="1"/>
    <col min="6658" max="6658" width="33.42578125" style="1" customWidth="1"/>
    <col min="6659" max="6659" width="24.140625" style="1" customWidth="1"/>
    <col min="6660" max="6660" width="48.5703125" style="1" customWidth="1"/>
    <col min="6661" max="6912" width="9.140625" style="1"/>
    <col min="6913" max="6913" width="23.85546875" style="1" customWidth="1"/>
    <col min="6914" max="6914" width="33.42578125" style="1" customWidth="1"/>
    <col min="6915" max="6915" width="24.140625" style="1" customWidth="1"/>
    <col min="6916" max="6916" width="48.5703125" style="1" customWidth="1"/>
    <col min="6917" max="7168" width="9.140625" style="1"/>
    <col min="7169" max="7169" width="23.85546875" style="1" customWidth="1"/>
    <col min="7170" max="7170" width="33.42578125" style="1" customWidth="1"/>
    <col min="7171" max="7171" width="24.140625" style="1" customWidth="1"/>
    <col min="7172" max="7172" width="48.5703125" style="1" customWidth="1"/>
    <col min="7173" max="7424" width="9.140625" style="1"/>
    <col min="7425" max="7425" width="23.85546875" style="1" customWidth="1"/>
    <col min="7426" max="7426" width="33.42578125" style="1" customWidth="1"/>
    <col min="7427" max="7427" width="24.140625" style="1" customWidth="1"/>
    <col min="7428" max="7428" width="48.5703125" style="1" customWidth="1"/>
    <col min="7429" max="7680" width="9.140625" style="1"/>
    <col min="7681" max="7681" width="23.85546875" style="1" customWidth="1"/>
    <col min="7682" max="7682" width="33.42578125" style="1" customWidth="1"/>
    <col min="7683" max="7683" width="24.140625" style="1" customWidth="1"/>
    <col min="7684" max="7684" width="48.5703125" style="1" customWidth="1"/>
    <col min="7685" max="7936" width="9.140625" style="1"/>
    <col min="7937" max="7937" width="23.85546875" style="1" customWidth="1"/>
    <col min="7938" max="7938" width="33.42578125" style="1" customWidth="1"/>
    <col min="7939" max="7939" width="24.140625" style="1" customWidth="1"/>
    <col min="7940" max="7940" width="48.5703125" style="1" customWidth="1"/>
    <col min="7941" max="8192" width="9.140625" style="1"/>
    <col min="8193" max="8193" width="23.85546875" style="1" customWidth="1"/>
    <col min="8194" max="8194" width="33.42578125" style="1" customWidth="1"/>
    <col min="8195" max="8195" width="24.140625" style="1" customWidth="1"/>
    <col min="8196" max="8196" width="48.5703125" style="1" customWidth="1"/>
    <col min="8197" max="8448" width="9.140625" style="1"/>
    <col min="8449" max="8449" width="23.85546875" style="1" customWidth="1"/>
    <col min="8450" max="8450" width="33.42578125" style="1" customWidth="1"/>
    <col min="8451" max="8451" width="24.140625" style="1" customWidth="1"/>
    <col min="8452" max="8452" width="48.5703125" style="1" customWidth="1"/>
    <col min="8453" max="8704" width="9.140625" style="1"/>
    <col min="8705" max="8705" width="23.85546875" style="1" customWidth="1"/>
    <col min="8706" max="8706" width="33.42578125" style="1" customWidth="1"/>
    <col min="8707" max="8707" width="24.140625" style="1" customWidth="1"/>
    <col min="8708" max="8708" width="48.5703125" style="1" customWidth="1"/>
    <col min="8709" max="8960" width="9.140625" style="1"/>
    <col min="8961" max="8961" width="23.85546875" style="1" customWidth="1"/>
    <col min="8962" max="8962" width="33.42578125" style="1" customWidth="1"/>
    <col min="8963" max="8963" width="24.140625" style="1" customWidth="1"/>
    <col min="8964" max="8964" width="48.5703125" style="1" customWidth="1"/>
    <col min="8965" max="9216" width="9.140625" style="1"/>
    <col min="9217" max="9217" width="23.85546875" style="1" customWidth="1"/>
    <col min="9218" max="9218" width="33.42578125" style="1" customWidth="1"/>
    <col min="9219" max="9219" width="24.140625" style="1" customWidth="1"/>
    <col min="9220" max="9220" width="48.5703125" style="1" customWidth="1"/>
    <col min="9221" max="9472" width="9.140625" style="1"/>
    <col min="9473" max="9473" width="23.85546875" style="1" customWidth="1"/>
    <col min="9474" max="9474" width="33.42578125" style="1" customWidth="1"/>
    <col min="9475" max="9475" width="24.140625" style="1" customWidth="1"/>
    <col min="9476" max="9476" width="48.5703125" style="1" customWidth="1"/>
    <col min="9477" max="9728" width="9.140625" style="1"/>
    <col min="9729" max="9729" width="23.85546875" style="1" customWidth="1"/>
    <col min="9730" max="9730" width="33.42578125" style="1" customWidth="1"/>
    <col min="9731" max="9731" width="24.140625" style="1" customWidth="1"/>
    <col min="9732" max="9732" width="48.5703125" style="1" customWidth="1"/>
    <col min="9733" max="9984" width="9.140625" style="1"/>
    <col min="9985" max="9985" width="23.85546875" style="1" customWidth="1"/>
    <col min="9986" max="9986" width="33.42578125" style="1" customWidth="1"/>
    <col min="9987" max="9987" width="24.140625" style="1" customWidth="1"/>
    <col min="9988" max="9988" width="48.5703125" style="1" customWidth="1"/>
    <col min="9989" max="10240" width="9.140625" style="1"/>
    <col min="10241" max="10241" width="23.85546875" style="1" customWidth="1"/>
    <col min="10242" max="10242" width="33.42578125" style="1" customWidth="1"/>
    <col min="10243" max="10243" width="24.140625" style="1" customWidth="1"/>
    <col min="10244" max="10244" width="48.5703125" style="1" customWidth="1"/>
    <col min="10245" max="10496" width="9.140625" style="1"/>
    <col min="10497" max="10497" width="23.85546875" style="1" customWidth="1"/>
    <col min="10498" max="10498" width="33.42578125" style="1" customWidth="1"/>
    <col min="10499" max="10499" width="24.140625" style="1" customWidth="1"/>
    <col min="10500" max="10500" width="48.5703125" style="1" customWidth="1"/>
    <col min="10501" max="10752" width="9.140625" style="1"/>
    <col min="10753" max="10753" width="23.85546875" style="1" customWidth="1"/>
    <col min="10754" max="10754" width="33.42578125" style="1" customWidth="1"/>
    <col min="10755" max="10755" width="24.140625" style="1" customWidth="1"/>
    <col min="10756" max="10756" width="48.5703125" style="1" customWidth="1"/>
    <col min="10757" max="11008" width="9.140625" style="1"/>
    <col min="11009" max="11009" width="23.85546875" style="1" customWidth="1"/>
    <col min="11010" max="11010" width="33.42578125" style="1" customWidth="1"/>
    <col min="11011" max="11011" width="24.140625" style="1" customWidth="1"/>
    <col min="11012" max="11012" width="48.5703125" style="1" customWidth="1"/>
    <col min="11013" max="11264" width="9.140625" style="1"/>
    <col min="11265" max="11265" width="23.85546875" style="1" customWidth="1"/>
    <col min="11266" max="11266" width="33.42578125" style="1" customWidth="1"/>
    <col min="11267" max="11267" width="24.140625" style="1" customWidth="1"/>
    <col min="11268" max="11268" width="48.5703125" style="1" customWidth="1"/>
    <col min="11269" max="11520" width="9.140625" style="1"/>
    <col min="11521" max="11521" width="23.85546875" style="1" customWidth="1"/>
    <col min="11522" max="11522" width="33.42578125" style="1" customWidth="1"/>
    <col min="11523" max="11523" width="24.140625" style="1" customWidth="1"/>
    <col min="11524" max="11524" width="48.5703125" style="1" customWidth="1"/>
    <col min="11525" max="11776" width="9.140625" style="1"/>
    <col min="11777" max="11777" width="23.85546875" style="1" customWidth="1"/>
    <col min="11778" max="11778" width="33.42578125" style="1" customWidth="1"/>
    <col min="11779" max="11779" width="24.140625" style="1" customWidth="1"/>
    <col min="11780" max="11780" width="48.5703125" style="1" customWidth="1"/>
    <col min="11781" max="12032" width="9.140625" style="1"/>
    <col min="12033" max="12033" width="23.85546875" style="1" customWidth="1"/>
    <col min="12034" max="12034" width="33.42578125" style="1" customWidth="1"/>
    <col min="12035" max="12035" width="24.140625" style="1" customWidth="1"/>
    <col min="12036" max="12036" width="48.5703125" style="1" customWidth="1"/>
    <col min="12037" max="12288" width="9.140625" style="1"/>
    <col min="12289" max="12289" width="23.85546875" style="1" customWidth="1"/>
    <col min="12290" max="12290" width="33.42578125" style="1" customWidth="1"/>
    <col min="12291" max="12291" width="24.140625" style="1" customWidth="1"/>
    <col min="12292" max="12292" width="48.5703125" style="1" customWidth="1"/>
    <col min="12293" max="12544" width="9.140625" style="1"/>
    <col min="12545" max="12545" width="23.85546875" style="1" customWidth="1"/>
    <col min="12546" max="12546" width="33.42578125" style="1" customWidth="1"/>
    <col min="12547" max="12547" width="24.140625" style="1" customWidth="1"/>
    <col min="12548" max="12548" width="48.5703125" style="1" customWidth="1"/>
    <col min="12549" max="12800" width="9.140625" style="1"/>
    <col min="12801" max="12801" width="23.85546875" style="1" customWidth="1"/>
    <col min="12802" max="12802" width="33.42578125" style="1" customWidth="1"/>
    <col min="12803" max="12803" width="24.140625" style="1" customWidth="1"/>
    <col min="12804" max="12804" width="48.5703125" style="1" customWidth="1"/>
    <col min="12805" max="13056" width="9.140625" style="1"/>
    <col min="13057" max="13057" width="23.85546875" style="1" customWidth="1"/>
    <col min="13058" max="13058" width="33.42578125" style="1" customWidth="1"/>
    <col min="13059" max="13059" width="24.140625" style="1" customWidth="1"/>
    <col min="13060" max="13060" width="48.5703125" style="1" customWidth="1"/>
    <col min="13061" max="13312" width="9.140625" style="1"/>
    <col min="13313" max="13313" width="23.85546875" style="1" customWidth="1"/>
    <col min="13314" max="13314" width="33.42578125" style="1" customWidth="1"/>
    <col min="13315" max="13315" width="24.140625" style="1" customWidth="1"/>
    <col min="13316" max="13316" width="48.5703125" style="1" customWidth="1"/>
    <col min="13317" max="13568" width="9.140625" style="1"/>
    <col min="13569" max="13569" width="23.85546875" style="1" customWidth="1"/>
    <col min="13570" max="13570" width="33.42578125" style="1" customWidth="1"/>
    <col min="13571" max="13571" width="24.140625" style="1" customWidth="1"/>
    <col min="13572" max="13572" width="48.5703125" style="1" customWidth="1"/>
    <col min="13573" max="13824" width="9.140625" style="1"/>
    <col min="13825" max="13825" width="23.85546875" style="1" customWidth="1"/>
    <col min="13826" max="13826" width="33.42578125" style="1" customWidth="1"/>
    <col min="13827" max="13827" width="24.140625" style="1" customWidth="1"/>
    <col min="13828" max="13828" width="48.5703125" style="1" customWidth="1"/>
    <col min="13829" max="14080" width="9.140625" style="1"/>
    <col min="14081" max="14081" width="23.85546875" style="1" customWidth="1"/>
    <col min="14082" max="14082" width="33.42578125" style="1" customWidth="1"/>
    <col min="14083" max="14083" width="24.140625" style="1" customWidth="1"/>
    <col min="14084" max="14084" width="48.5703125" style="1" customWidth="1"/>
    <col min="14085" max="14336" width="9.140625" style="1"/>
    <col min="14337" max="14337" width="23.85546875" style="1" customWidth="1"/>
    <col min="14338" max="14338" width="33.42578125" style="1" customWidth="1"/>
    <col min="14339" max="14339" width="24.140625" style="1" customWidth="1"/>
    <col min="14340" max="14340" width="48.5703125" style="1" customWidth="1"/>
    <col min="14341" max="14592" width="9.140625" style="1"/>
    <col min="14593" max="14593" width="23.85546875" style="1" customWidth="1"/>
    <col min="14594" max="14594" width="33.42578125" style="1" customWidth="1"/>
    <col min="14595" max="14595" width="24.140625" style="1" customWidth="1"/>
    <col min="14596" max="14596" width="48.5703125" style="1" customWidth="1"/>
    <col min="14597" max="14848" width="9.140625" style="1"/>
    <col min="14849" max="14849" width="23.85546875" style="1" customWidth="1"/>
    <col min="14850" max="14850" width="33.42578125" style="1" customWidth="1"/>
    <col min="14851" max="14851" width="24.140625" style="1" customWidth="1"/>
    <col min="14852" max="14852" width="48.5703125" style="1" customWidth="1"/>
    <col min="14853" max="15104" width="9.140625" style="1"/>
    <col min="15105" max="15105" width="23.85546875" style="1" customWidth="1"/>
    <col min="15106" max="15106" width="33.42578125" style="1" customWidth="1"/>
    <col min="15107" max="15107" width="24.140625" style="1" customWidth="1"/>
    <col min="15108" max="15108" width="48.5703125" style="1" customWidth="1"/>
    <col min="15109" max="15360" width="9.140625" style="1"/>
    <col min="15361" max="15361" width="23.85546875" style="1" customWidth="1"/>
    <col min="15362" max="15362" width="33.42578125" style="1" customWidth="1"/>
    <col min="15363" max="15363" width="24.140625" style="1" customWidth="1"/>
    <col min="15364" max="15364" width="48.5703125" style="1" customWidth="1"/>
    <col min="15365" max="15616" width="9.140625" style="1"/>
    <col min="15617" max="15617" width="23.85546875" style="1" customWidth="1"/>
    <col min="15618" max="15618" width="33.42578125" style="1" customWidth="1"/>
    <col min="15619" max="15619" width="24.140625" style="1" customWidth="1"/>
    <col min="15620" max="15620" width="48.5703125" style="1" customWidth="1"/>
    <col min="15621" max="15872" width="9.140625" style="1"/>
    <col min="15873" max="15873" width="23.85546875" style="1" customWidth="1"/>
    <col min="15874" max="15874" width="33.42578125" style="1" customWidth="1"/>
    <col min="15875" max="15875" width="24.140625" style="1" customWidth="1"/>
    <col min="15876" max="15876" width="48.5703125" style="1" customWidth="1"/>
    <col min="15877" max="16128" width="9.140625" style="1"/>
    <col min="16129" max="16129" width="23.85546875" style="1" customWidth="1"/>
    <col min="16130" max="16130" width="33.42578125" style="1" customWidth="1"/>
    <col min="16131" max="16131" width="24.140625" style="1" customWidth="1"/>
    <col min="16132" max="16132" width="48.5703125" style="1" customWidth="1"/>
    <col min="16133" max="16384" width="9.140625" style="1"/>
  </cols>
  <sheetData>
    <row r="2" spans="1:4" ht="29.25" customHeight="1">
      <c r="A2" s="365" t="s">
        <v>89</v>
      </c>
      <c r="B2" s="365"/>
      <c r="C2" s="365"/>
      <c r="D2" s="365"/>
    </row>
    <row r="3" spans="1:4" ht="29.25" customHeight="1">
      <c r="A3" s="366" t="s">
        <v>90</v>
      </c>
      <c r="B3" s="366"/>
      <c r="C3" s="366"/>
      <c r="D3" s="366"/>
    </row>
    <row r="4" spans="1:4" ht="29.25" customHeight="1">
      <c r="A4" s="367" t="s">
        <v>91</v>
      </c>
      <c r="B4" s="367"/>
      <c r="C4" s="367"/>
      <c r="D4" s="367"/>
    </row>
    <row r="5" spans="1:4" ht="29.25" customHeight="1">
      <c r="A5" s="366" t="s">
        <v>92</v>
      </c>
      <c r="B5" s="366"/>
      <c r="C5" s="366"/>
      <c r="D5" s="366"/>
    </row>
    <row r="6" spans="1:4" ht="29.25" customHeight="1">
      <c r="A6" s="366" t="s">
        <v>93</v>
      </c>
      <c r="B6" s="366"/>
      <c r="C6" s="366"/>
      <c r="D6" s="366"/>
    </row>
    <row r="7" spans="1:4" ht="29.25" customHeight="1">
      <c r="A7" s="4"/>
      <c r="B7" s="4"/>
      <c r="C7" s="4"/>
      <c r="D7" s="4"/>
    </row>
    <row r="8" spans="1:4" ht="29.25" customHeight="1">
      <c r="A8" s="364" t="s">
        <v>94</v>
      </c>
      <c r="B8" s="364" t="s">
        <v>95</v>
      </c>
      <c r="C8" s="364" t="s">
        <v>96</v>
      </c>
      <c r="D8" s="364" t="s">
        <v>97</v>
      </c>
    </row>
    <row r="9" spans="1:4" ht="29.25" customHeight="1">
      <c r="A9" s="364"/>
      <c r="B9" s="364"/>
      <c r="C9" s="364"/>
      <c r="D9" s="364"/>
    </row>
    <row r="10" spans="1:4" ht="29.25" customHeight="1">
      <c r="A10" s="5"/>
      <c r="B10" s="5"/>
      <c r="C10" s="5"/>
      <c r="D10" s="5"/>
    </row>
    <row r="11" spans="1:4" ht="29.25" customHeight="1">
      <c r="A11" s="5"/>
      <c r="B11" s="5"/>
      <c r="C11" s="5"/>
      <c r="D11" s="5"/>
    </row>
    <row r="12" spans="1:4" ht="29.25" customHeight="1">
      <c r="A12" s="5"/>
      <c r="B12" s="5"/>
      <c r="C12" s="5"/>
      <c r="D12" s="5"/>
    </row>
    <row r="13" spans="1:4" ht="29.25" customHeight="1">
      <c r="A13" s="5"/>
      <c r="B13" s="5"/>
      <c r="C13" s="5"/>
      <c r="D13" s="5"/>
    </row>
    <row r="14" spans="1:4" ht="29.25" customHeight="1">
      <c r="A14" s="5"/>
      <c r="B14" s="5"/>
      <c r="C14" s="5"/>
      <c r="D14" s="5"/>
    </row>
    <row r="15" spans="1:4" ht="29.25" customHeight="1">
      <c r="A15" s="5"/>
      <c r="B15" s="5"/>
      <c r="C15" s="5"/>
      <c r="D15" s="5"/>
    </row>
    <row r="16" spans="1:4" ht="29.25" customHeight="1">
      <c r="A16" s="5"/>
      <c r="B16" s="5"/>
      <c r="C16" s="5"/>
      <c r="D16" s="5"/>
    </row>
    <row r="17" spans="1:4" ht="29.25" customHeight="1">
      <c r="A17" s="5"/>
      <c r="B17" s="5"/>
      <c r="C17" s="5"/>
      <c r="D17" s="5"/>
    </row>
    <row r="18" spans="1:4" ht="29.25" customHeight="1">
      <c r="A18" s="5"/>
      <c r="B18" s="5"/>
      <c r="C18" s="5"/>
      <c r="D18" s="5"/>
    </row>
    <row r="19" spans="1:4" ht="29.25" customHeight="1">
      <c r="A19" s="5"/>
      <c r="B19" s="5"/>
      <c r="C19" s="5"/>
      <c r="D19" s="5"/>
    </row>
    <row r="20" spans="1:4" ht="29.25" customHeight="1">
      <c r="A20" s="5"/>
      <c r="B20" s="5"/>
      <c r="C20" s="5"/>
      <c r="D20" s="5"/>
    </row>
  </sheetData>
  <mergeCells count="9">
    <mergeCell ref="A8:A9"/>
    <mergeCell ref="B8:B9"/>
    <mergeCell ref="C8:C9"/>
    <mergeCell ref="D8:D9"/>
    <mergeCell ref="A2:D2"/>
    <mergeCell ref="A3:D3"/>
    <mergeCell ref="A4:D4"/>
    <mergeCell ref="A5:D5"/>
    <mergeCell ref="A6:D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8078-B6D5-47F1-9A47-650DC76A1878}">
  <sheetPr>
    <tabColor rgb="FF92D050"/>
  </sheetPr>
  <dimension ref="A1:E34"/>
  <sheetViews>
    <sheetView tabSelected="1" zoomScaleNormal="100" zoomScaleSheetLayoutView="100" workbookViewId="0"/>
  </sheetViews>
  <sheetFormatPr defaultColWidth="9.140625" defaultRowHeight="12.75"/>
  <cols>
    <col min="1" max="1" width="12.5703125" style="7" bestFit="1" customWidth="1"/>
    <col min="2" max="2" width="54" style="7" customWidth="1"/>
    <col min="3" max="3" width="17" style="7" customWidth="1"/>
    <col min="4" max="4" width="14.5703125" style="7" customWidth="1"/>
    <col min="5" max="5" width="17.140625" style="7" customWidth="1"/>
    <col min="6" max="16384" width="9.140625" style="7"/>
  </cols>
  <sheetData>
    <row r="1" spans="1:5">
      <c r="E1" s="8" t="s">
        <v>141</v>
      </c>
    </row>
    <row r="2" spans="1:5">
      <c r="E2" s="9"/>
    </row>
    <row r="3" spans="1:5">
      <c r="E3" s="8" t="s">
        <v>142</v>
      </c>
    </row>
    <row r="4" spans="1:5">
      <c r="E4" s="8" t="s">
        <v>143</v>
      </c>
    </row>
    <row r="5" spans="1:5">
      <c r="E5" s="8" t="s">
        <v>144</v>
      </c>
    </row>
    <row r="6" spans="1:5" ht="15.75">
      <c r="C6" s="156" t="s">
        <v>152</v>
      </c>
      <c r="D6" s="139"/>
    </row>
    <row r="7" spans="1:5">
      <c r="C7" s="139"/>
      <c r="D7" s="139"/>
    </row>
    <row r="8" spans="1:5" s="253" customFormat="1" ht="15" customHeight="1">
      <c r="A8" s="252" t="s">
        <v>294</v>
      </c>
      <c r="C8" s="254"/>
      <c r="D8" s="255"/>
      <c r="E8" s="256"/>
    </row>
    <row r="9" spans="1:5" s="253" customFormat="1" ht="15" customHeight="1">
      <c r="A9" s="253" t="s">
        <v>270</v>
      </c>
      <c r="C9" s="254"/>
      <c r="D9" s="255"/>
      <c r="E9" s="256"/>
    </row>
    <row r="10" spans="1:5" ht="15" customHeight="1">
      <c r="A10" s="7" t="s">
        <v>164</v>
      </c>
      <c r="C10" s="140"/>
      <c r="D10" s="138"/>
      <c r="E10" s="141"/>
    </row>
    <row r="11" spans="1:5">
      <c r="A11" s="7" t="s">
        <v>165</v>
      </c>
      <c r="C11" s="142"/>
      <c r="D11" s="135" t="s">
        <v>4</v>
      </c>
      <c r="E11" s="265"/>
    </row>
    <row r="12" spans="1:5" ht="13.35" customHeight="1">
      <c r="A12" s="7" t="s">
        <v>1</v>
      </c>
      <c r="B12" s="300"/>
      <c r="C12" s="300"/>
    </row>
    <row r="13" spans="1:5" ht="13.5" thickBot="1">
      <c r="C13" s="8"/>
    </row>
    <row r="14" spans="1:5" ht="30" customHeight="1" thickBot="1">
      <c r="A14" s="143" t="s">
        <v>5</v>
      </c>
      <c r="B14" s="143" t="s">
        <v>145</v>
      </c>
      <c r="C14" s="143" t="s">
        <v>146</v>
      </c>
      <c r="D14" s="144" t="s">
        <v>147</v>
      </c>
      <c r="E14" s="145" t="s">
        <v>148</v>
      </c>
    </row>
    <row r="15" spans="1:5" ht="35.25" customHeight="1" thickBot="1">
      <c r="A15" s="146">
        <v>1</v>
      </c>
      <c r="B15" s="147" t="s">
        <v>308</v>
      </c>
      <c r="C15" s="148">
        <f>KPS!E28</f>
        <v>0</v>
      </c>
      <c r="D15" s="149">
        <f>C15*21%</f>
        <v>0</v>
      </c>
      <c r="E15" s="150">
        <f>C15+D15</f>
        <v>0</v>
      </c>
    </row>
    <row r="16" spans="1:5" ht="13.5" thickBot="1">
      <c r="A16" s="138"/>
    </row>
    <row r="17" spans="1:5" ht="35.25" customHeight="1" thickBot="1">
      <c r="A17" s="151">
        <v>2</v>
      </c>
      <c r="B17" s="152" t="s">
        <v>309</v>
      </c>
      <c r="C17" s="153">
        <f>KPS!E41</f>
        <v>0</v>
      </c>
      <c r="D17" s="188">
        <f>C17*21%</f>
        <v>0</v>
      </c>
      <c r="E17" s="189">
        <f>C17+D17</f>
        <v>0</v>
      </c>
    </row>
    <row r="18" spans="1:5" ht="13.5" thickBot="1">
      <c r="A18" s="138"/>
    </row>
    <row r="19" spans="1:5" ht="35.25" customHeight="1" thickBot="1">
      <c r="A19" s="151">
        <v>3</v>
      </c>
      <c r="B19" s="152" t="s">
        <v>310</v>
      </c>
      <c r="C19" s="153">
        <f>KPS!E54</f>
        <v>0</v>
      </c>
      <c r="D19" s="188">
        <f>C19*21%</f>
        <v>0</v>
      </c>
      <c r="E19" s="189">
        <f>C19+D19</f>
        <v>0</v>
      </c>
    </row>
    <row r="20" spans="1:5">
      <c r="A20" s="138"/>
      <c r="B20" s="138"/>
    </row>
    <row r="21" spans="1:5">
      <c r="A21" s="138"/>
      <c r="B21" s="138"/>
    </row>
    <row r="22" spans="1:5" ht="26.25" customHeight="1">
      <c r="A22" s="301" t="s">
        <v>166</v>
      </c>
      <c r="B22" s="301"/>
      <c r="C22" s="301"/>
      <c r="D22" s="301"/>
      <c r="E22" s="301"/>
    </row>
    <row r="23" spans="1:5">
      <c r="A23" s="7" t="s">
        <v>149</v>
      </c>
      <c r="B23" s="11"/>
      <c r="D23" s="158"/>
      <c r="E23" s="158"/>
    </row>
    <row r="24" spans="1:5">
      <c r="A24" s="12" t="s">
        <v>150</v>
      </c>
      <c r="B24" s="12"/>
      <c r="C24" s="12"/>
      <c r="D24" s="158"/>
      <c r="E24" s="159"/>
    </row>
    <row r="25" spans="1:5">
      <c r="A25" s="7" t="s">
        <v>151</v>
      </c>
      <c r="B25" s="154"/>
      <c r="D25" s="158"/>
      <c r="E25" s="158"/>
    </row>
    <row r="26" spans="1:5">
      <c r="D26" s="158"/>
      <c r="E26" s="158"/>
    </row>
    <row r="27" spans="1:5" ht="18.75" customHeight="1">
      <c r="A27" s="7" t="s">
        <v>4</v>
      </c>
      <c r="D27" s="160"/>
      <c r="E27" s="161"/>
    </row>
    <row r="28" spans="1:5">
      <c r="B28" s="157" t="s">
        <v>150</v>
      </c>
      <c r="D28" s="158"/>
      <c r="E28" s="158"/>
    </row>
    <row r="30" spans="1:5" ht="20.25" customHeight="1">
      <c r="C30" s="10"/>
      <c r="D30" s="10"/>
    </row>
    <row r="31" spans="1:5" ht="23.25" customHeight="1">
      <c r="A31" s="8"/>
      <c r="B31" s="8"/>
      <c r="C31" s="10"/>
    </row>
    <row r="32" spans="1:5">
      <c r="A32" s="138"/>
      <c r="B32" s="138"/>
      <c r="C32" s="10"/>
    </row>
    <row r="33" spans="3:4" ht="35.25" customHeight="1"/>
    <row r="34" spans="3:4" ht="20.25" customHeight="1">
      <c r="C34" s="10"/>
      <c r="D34" s="10"/>
    </row>
  </sheetData>
  <sheetProtection selectLockedCells="1" selectUnlockedCells="1"/>
  <mergeCells count="2">
    <mergeCell ref="B12:C12"/>
    <mergeCell ref="A22:E22"/>
  </mergeCells>
  <printOptions horizontalCentered="1"/>
  <pageMargins left="0.59055118110236227" right="0.55118110236220474" top="0.70866141732283472" bottom="0.51181102362204722" header="0.51181102362204722" footer="0.51181102362204722"/>
  <pageSetup paperSize="9" scale="61" firstPageNumber="0" orientation="landscape" horizontalDpi="300" verticalDpi="300" r:id="rId1"/>
  <headerFooter alignWithMargins="0"/>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8E0D-A9C4-4F85-B610-4D4BF9646EA8}">
  <sheetPr>
    <tabColor rgb="FF00B0F0"/>
  </sheetPr>
  <dimension ref="A1:L65"/>
  <sheetViews>
    <sheetView zoomScale="85" zoomScaleNormal="85" zoomScaleSheetLayoutView="90" workbookViewId="0"/>
  </sheetViews>
  <sheetFormatPr defaultColWidth="9.42578125" defaultRowHeight="15"/>
  <cols>
    <col min="1" max="1" width="9.42578125" style="2" customWidth="1"/>
    <col min="2" max="2" width="12.5703125" style="2" customWidth="1"/>
    <col min="3" max="3" width="41.85546875" style="2" customWidth="1"/>
    <col min="4" max="4" width="16.5703125" style="2" customWidth="1"/>
    <col min="5" max="5" width="14.42578125" style="2" customWidth="1"/>
    <col min="6" max="6" width="12.42578125" style="2" customWidth="1"/>
    <col min="7" max="7" width="13.5703125" style="2" customWidth="1"/>
    <col min="8" max="8" width="13.42578125" style="2" customWidth="1"/>
    <col min="9" max="9" width="12.42578125" style="2" customWidth="1"/>
    <col min="10" max="10" width="9.42578125" style="2"/>
    <col min="11" max="11" width="10.5703125" style="2" bestFit="1" customWidth="1"/>
    <col min="12" max="12" width="10.42578125" style="2" bestFit="1" customWidth="1"/>
    <col min="13" max="16384" width="9.42578125" style="2"/>
  </cols>
  <sheetData>
    <row r="1" spans="1:9">
      <c r="G1" s="303" t="s">
        <v>271</v>
      </c>
      <c r="H1" s="303"/>
      <c r="I1" s="303"/>
    </row>
    <row r="2" spans="1:9">
      <c r="F2" s="303" t="s">
        <v>272</v>
      </c>
      <c r="G2" s="303"/>
      <c r="H2" s="303"/>
      <c r="I2" s="303"/>
    </row>
    <row r="3" spans="1:9">
      <c r="G3" s="303" t="s">
        <v>273</v>
      </c>
      <c r="H3" s="303"/>
      <c r="I3" s="303"/>
    </row>
    <row r="4" spans="1:9">
      <c r="G4" s="302" t="s">
        <v>274</v>
      </c>
      <c r="H4" s="302"/>
      <c r="I4" s="302"/>
    </row>
    <row r="6" spans="1:9" ht="18.75">
      <c r="A6" s="304" t="s">
        <v>275</v>
      </c>
      <c r="B6" s="304"/>
      <c r="C6" s="304"/>
      <c r="D6" s="304"/>
      <c r="E6" s="304"/>
      <c r="F6" s="304"/>
      <c r="G6" s="304"/>
      <c r="H6" s="304"/>
      <c r="I6" s="304"/>
    </row>
    <row r="7" spans="1:9" ht="16.5" customHeight="1">
      <c r="A7" s="302" t="s">
        <v>0</v>
      </c>
      <c r="B7" s="302"/>
      <c r="C7" s="302"/>
      <c r="D7" s="302"/>
      <c r="E7" s="302"/>
      <c r="F7" s="302"/>
      <c r="G7" s="302"/>
      <c r="H7" s="302"/>
      <c r="I7" s="302"/>
    </row>
    <row r="8" spans="1:9" ht="16.5" customHeight="1">
      <c r="C8" s="191"/>
      <c r="D8" s="191"/>
      <c r="E8" s="191"/>
      <c r="F8" s="191"/>
      <c r="G8" s="191"/>
      <c r="H8" s="191"/>
      <c r="I8" s="191"/>
    </row>
    <row r="9" spans="1:9" ht="15" customHeight="1">
      <c r="A9" s="2" t="str">
        <f>KT!A8</f>
        <v>Objekta  nosaukums: Dispečerpunkta, riepu darbnīcas un administrācijas ēkas vecā korpusa sienu un cokola remonts, Vestienas iela 35, Rīga</v>
      </c>
      <c r="C9" s="192"/>
      <c r="D9" s="193"/>
      <c r="E9" s="194"/>
    </row>
    <row r="10" spans="1:9" ht="15" customHeight="1">
      <c r="A10" s="2" t="str">
        <f>KT!A9</f>
        <v>Būves nosaukums: Dispečerpunkts, riepu serviss un administrācijas ēkas vecais korpuss  Vestienas iela 35, Rīga, LV-1035</v>
      </c>
      <c r="C10" s="192"/>
      <c r="D10" s="193"/>
      <c r="E10" s="194"/>
    </row>
    <row r="11" spans="1:9" ht="15" customHeight="1">
      <c r="A11" s="2" t="str">
        <f>KT!A10</f>
        <v>Objekta adrese: Vestienas iela 35, Rīga, LV-1035</v>
      </c>
      <c r="C11" s="192"/>
      <c r="D11" s="193"/>
      <c r="E11" s="194"/>
    </row>
    <row r="12" spans="1:9">
      <c r="A12" s="2" t="str">
        <f>KT!A11</f>
        <v>Pasūtītājs: RP SIA "Rīgas satiksme"</v>
      </c>
      <c r="C12" s="192"/>
      <c r="E12" s="194"/>
    </row>
    <row r="13" spans="1:9" ht="16.5" customHeight="1">
      <c r="A13" s="2" t="str">
        <f>KT!A12</f>
        <v>Izpildītājs:</v>
      </c>
      <c r="B13" s="257">
        <f>KT!B12</f>
        <v>0</v>
      </c>
    </row>
    <row r="14" spans="1:9" ht="18.600000000000001" customHeight="1">
      <c r="A14" s="195"/>
      <c r="C14" s="196" t="s">
        <v>276</v>
      </c>
      <c r="D14" s="306">
        <f>E28</f>
        <v>0</v>
      </c>
      <c r="E14" s="302"/>
      <c r="F14" s="196"/>
      <c r="G14" s="196"/>
      <c r="H14" s="196"/>
      <c r="I14" s="196"/>
    </row>
    <row r="15" spans="1:9" ht="18.600000000000001" customHeight="1" thickBot="1">
      <c r="A15" s="195"/>
      <c r="C15" s="196" t="s">
        <v>277</v>
      </c>
      <c r="D15" s="306">
        <f>I24</f>
        <v>0</v>
      </c>
      <c r="E15" s="306"/>
      <c r="F15" s="196"/>
      <c r="G15" s="196"/>
      <c r="H15" s="196"/>
      <c r="I15" s="196"/>
    </row>
    <row r="16" spans="1:9" ht="16.5" customHeight="1">
      <c r="A16" s="307" t="s">
        <v>278</v>
      </c>
      <c r="B16" s="309" t="s">
        <v>279</v>
      </c>
      <c r="C16" s="311" t="s">
        <v>280</v>
      </c>
      <c r="D16" s="312"/>
      <c r="E16" s="315" t="s">
        <v>281</v>
      </c>
      <c r="F16" s="317" t="s">
        <v>282</v>
      </c>
      <c r="G16" s="311"/>
      <c r="H16" s="311"/>
      <c r="I16" s="318" t="s">
        <v>283</v>
      </c>
    </row>
    <row r="17" spans="1:12" ht="27.75" customHeight="1" thickBot="1">
      <c r="A17" s="308"/>
      <c r="B17" s="310"/>
      <c r="C17" s="313"/>
      <c r="D17" s="314"/>
      <c r="E17" s="316"/>
      <c r="F17" s="197" t="s">
        <v>284</v>
      </c>
      <c r="G17" s="198" t="s">
        <v>285</v>
      </c>
      <c r="H17" s="198" t="s">
        <v>286</v>
      </c>
      <c r="I17" s="319"/>
    </row>
    <row r="18" spans="1:12" s="192" customFormat="1" ht="29.25" customHeight="1">
      <c r="A18" s="199"/>
      <c r="B18" s="200"/>
      <c r="C18" s="320" t="str">
        <f>KT!B15</f>
        <v>1. komponente "Dispečerpunkta sienu remonts, Vestienas iela 35, Rīga, LV-1035"</v>
      </c>
      <c r="D18" s="321"/>
      <c r="E18" s="201"/>
      <c r="F18" s="202"/>
      <c r="G18" s="203"/>
      <c r="H18" s="203"/>
      <c r="I18" s="204"/>
      <c r="K18" s="2"/>
      <c r="L18" s="2"/>
    </row>
    <row r="19" spans="1:12" ht="28.5" customHeight="1">
      <c r="A19" s="205">
        <v>1</v>
      </c>
      <c r="B19" s="206">
        <v>1</v>
      </c>
      <c r="C19" s="322" t="str">
        <f>'1-1 Dispč. no el.uzld.'!G2</f>
        <v>Dispečerpunkta gala sienas no elektroauto uzlādes iekārtām siltināšana Vestienas iela 35</v>
      </c>
      <c r="D19" s="293"/>
      <c r="E19" s="207">
        <f>'1-1 Dispč. no el.uzld.'!P63</f>
        <v>0</v>
      </c>
      <c r="F19" s="208">
        <f>'1-1 Dispč. no el.uzld.'!M63</f>
        <v>0</v>
      </c>
      <c r="G19" s="208">
        <f>'1-1 Dispč. no el.uzld.'!N63</f>
        <v>0</v>
      </c>
      <c r="H19" s="208">
        <f>'1-1 Dispč. no el.uzld.'!O63</f>
        <v>0</v>
      </c>
      <c r="I19" s="209">
        <f>'1-1 Dispč. no el.uzld.'!L63</f>
        <v>0</v>
      </c>
    </row>
    <row r="20" spans="1:12" ht="29.25" customHeight="1">
      <c r="A20" s="205">
        <v>2</v>
      </c>
      <c r="B20" s="206">
        <v>2</v>
      </c>
      <c r="C20" s="295" t="str">
        <f>'1-2 Dispč. no iel.'!G2</f>
        <v>Dispetčerpunkta fasādes no ielas puses remonts Vestienas iela 35</v>
      </c>
      <c r="D20" s="293"/>
      <c r="E20" s="207">
        <f>'1-2 Dispč. no iel.'!P40</f>
        <v>0</v>
      </c>
      <c r="F20" s="208">
        <f>'1-2 Dispč. no iel.'!M40</f>
        <v>0</v>
      </c>
      <c r="G20" s="208">
        <f>'1-2 Dispč. no iel.'!N40</f>
        <v>0</v>
      </c>
      <c r="H20" s="208">
        <f>'1-2 Dispč. no iel.'!O40</f>
        <v>0</v>
      </c>
      <c r="I20" s="209">
        <f>'1-2 Dispč. no iel.'!L40</f>
        <v>0</v>
      </c>
    </row>
    <row r="21" spans="1:12" ht="30.75" customHeight="1">
      <c r="A21" s="205">
        <v>3</v>
      </c>
      <c r="B21" s="206">
        <v>3</v>
      </c>
      <c r="C21" s="293" t="str">
        <f>'1-3 Dispč. uz riep.'!G2</f>
        <v>Dispetčerpunkta gala sienas  no riepu darbnīcs puses Vestienas iela 35, Rīga</v>
      </c>
      <c r="D21" s="305"/>
      <c r="E21" s="207">
        <f>'1-3 Dispč. uz riep.'!P36</f>
        <v>0</v>
      </c>
      <c r="F21" s="208">
        <f>'1-3 Dispč. uz riep.'!M36</f>
        <v>0</v>
      </c>
      <c r="G21" s="208">
        <f>'1-3 Dispč. uz riep.'!N36</f>
        <v>0</v>
      </c>
      <c r="H21" s="208">
        <f>'1-3 Dispč. uz riep.'!O36</f>
        <v>0</v>
      </c>
      <c r="I21" s="209">
        <f>'1-3 Dispč. uz riep.'!L36</f>
        <v>0</v>
      </c>
    </row>
    <row r="22" spans="1:12" ht="28.5" customHeight="1">
      <c r="A22" s="205">
        <v>4</v>
      </c>
      <c r="B22" s="206">
        <v>4</v>
      </c>
      <c r="C22" s="293" t="str">
        <f>'1-4 Dispč. no iekšps.'!G2</f>
        <v xml:space="preserve">Dispetčerpunkta fasādes no setas puses remonts Vestienas iela 35, Rīga </v>
      </c>
      <c r="D22" s="305"/>
      <c r="E22" s="207">
        <f>'1-4 Dispč. no iekšps.'!P40</f>
        <v>0</v>
      </c>
      <c r="F22" s="208">
        <f>'1-4 Dispč. no iekšps.'!M40</f>
        <v>0</v>
      </c>
      <c r="G22" s="208">
        <f>'1-4 Dispč. no iekšps.'!N40</f>
        <v>0</v>
      </c>
      <c r="H22" s="208">
        <f>'1-4 Dispč. no iekšps.'!O40</f>
        <v>0</v>
      </c>
      <c r="I22" s="209">
        <f>'1-4 Dispč. no iekšps.'!L40</f>
        <v>0</v>
      </c>
    </row>
    <row r="23" spans="1:12" ht="28.5" customHeight="1" thickBot="1">
      <c r="A23" s="205">
        <v>5</v>
      </c>
      <c r="B23" s="206">
        <v>5</v>
      </c>
      <c r="C23" s="293" t="str">
        <f>'1-4 Dispč. no iekšps.'!G2</f>
        <v xml:space="preserve">Dispetčerpunkta fasādes no setas puses remonts Vestienas iela 35, Rīga </v>
      </c>
      <c r="D23" s="305"/>
      <c r="E23" s="207">
        <f>'1-5 Piebūv. no iel.'!P36</f>
        <v>0</v>
      </c>
      <c r="F23" s="208">
        <f>'1-5 Piebūv. no iel.'!M36</f>
        <v>0</v>
      </c>
      <c r="G23" s="208">
        <f>'1-5 Piebūv. no iel.'!N36</f>
        <v>0</v>
      </c>
      <c r="H23" s="208">
        <f>'1-5 Piebūv. no iel.'!O36</f>
        <v>0</v>
      </c>
      <c r="I23" s="209">
        <f>'1-5 Piebūv. no iel.'!L36</f>
        <v>0</v>
      </c>
    </row>
    <row r="24" spans="1:12" ht="15.75" thickBot="1">
      <c r="A24" s="210"/>
      <c r="B24" s="211"/>
      <c r="C24" s="212" t="s">
        <v>287</v>
      </c>
      <c r="D24" s="213"/>
      <c r="E24" s="214">
        <f>SUM(E19:E23)</f>
        <v>0</v>
      </c>
      <c r="F24" s="215">
        <f>SUM(F19:F23)</f>
        <v>0</v>
      </c>
      <c r="G24" s="215">
        <f t="shared" ref="G24:I24" si="0">SUM(G19:G23)</f>
        <v>0</v>
      </c>
      <c r="H24" s="215">
        <f t="shared" si="0"/>
        <v>0</v>
      </c>
      <c r="I24" s="215">
        <f t="shared" si="0"/>
        <v>0</v>
      </c>
    </row>
    <row r="25" spans="1:12">
      <c r="A25" s="216"/>
      <c r="B25" s="217"/>
      <c r="C25" s="218" t="s">
        <v>288</v>
      </c>
      <c r="D25" s="219"/>
      <c r="E25" s="220">
        <f>ROUND(E24*D25,2)</f>
        <v>0</v>
      </c>
      <c r="F25" s="221"/>
      <c r="G25" s="221"/>
      <c r="H25" s="221"/>
      <c r="I25" s="221"/>
    </row>
    <row r="26" spans="1:12">
      <c r="A26" s="222"/>
      <c r="B26" s="206"/>
      <c r="C26" s="223" t="s">
        <v>289</v>
      </c>
      <c r="D26" s="224"/>
      <c r="E26" s="207">
        <f>ROUND(E25*0.02,2)</f>
        <v>0</v>
      </c>
      <c r="F26" s="221"/>
      <c r="G26" s="221"/>
      <c r="H26" s="221"/>
      <c r="I26" s="221"/>
    </row>
    <row r="27" spans="1:12" ht="15" customHeight="1">
      <c r="A27" s="222"/>
      <c r="B27" s="225"/>
      <c r="C27" s="226" t="s">
        <v>290</v>
      </c>
      <c r="D27" s="227"/>
      <c r="E27" s="207">
        <f>ROUND(E24*D27,2)</f>
        <v>0</v>
      </c>
      <c r="F27" s="196"/>
      <c r="G27" s="196"/>
      <c r="H27" s="196"/>
      <c r="I27" s="228"/>
    </row>
    <row r="28" spans="1:12" ht="15" customHeight="1" thickBot="1">
      <c r="A28" s="229"/>
      <c r="B28" s="323" t="s">
        <v>291</v>
      </c>
      <c r="C28" s="324"/>
      <c r="D28" s="230"/>
      <c r="E28" s="231">
        <f>E24+E27+E25</f>
        <v>0</v>
      </c>
      <c r="F28" s="232"/>
      <c r="G28" s="232"/>
    </row>
    <row r="29" spans="1:12" ht="15" customHeight="1" thickBot="1">
      <c r="A29" s="261"/>
      <c r="B29" s="262"/>
      <c r="C29" s="262"/>
      <c r="D29" s="263"/>
      <c r="E29" s="264"/>
      <c r="F29" s="232"/>
      <c r="G29" s="232"/>
    </row>
    <row r="30" spans="1:12" ht="15" customHeight="1">
      <c r="A30" s="307" t="s">
        <v>278</v>
      </c>
      <c r="B30" s="309" t="s">
        <v>279</v>
      </c>
      <c r="C30" s="311" t="s">
        <v>280</v>
      </c>
      <c r="D30" s="312"/>
      <c r="E30" s="315" t="s">
        <v>281</v>
      </c>
      <c r="F30" s="317" t="s">
        <v>282</v>
      </c>
      <c r="G30" s="311"/>
      <c r="H30" s="311"/>
      <c r="I30" s="318" t="s">
        <v>283</v>
      </c>
    </row>
    <row r="31" spans="1:12" ht="25.5" customHeight="1" thickBot="1">
      <c r="A31" s="308"/>
      <c r="B31" s="310"/>
      <c r="C31" s="313"/>
      <c r="D31" s="314"/>
      <c r="E31" s="316"/>
      <c r="F31" s="197" t="s">
        <v>284</v>
      </c>
      <c r="G31" s="198" t="s">
        <v>285</v>
      </c>
      <c r="H31" s="198" t="s">
        <v>286</v>
      </c>
      <c r="I31" s="319"/>
    </row>
    <row r="32" spans="1:12" ht="30.75" customHeight="1">
      <c r="A32" s="199"/>
      <c r="B32" s="200"/>
      <c r="C32" s="320" t="str">
        <f>KT!B17</f>
        <v>2. komponente "Riepu darbnīcas sienu remonts, Vestienas iela 35, Rīga, LV-1035"</v>
      </c>
      <c r="D32" s="321"/>
      <c r="E32" s="201"/>
      <c r="F32" s="202"/>
      <c r="G32" s="203"/>
      <c r="H32" s="203"/>
      <c r="I32" s="204"/>
      <c r="J32" s="240"/>
    </row>
    <row r="33" spans="1:10" ht="32.25" customHeight="1">
      <c r="A33" s="205">
        <v>1</v>
      </c>
      <c r="B33" s="206">
        <v>1</v>
      </c>
      <c r="C33" s="322" t="str">
        <f>'2-1 Riep no iel.'!G2</f>
        <v xml:space="preserve">Riepu darbnīcas fasādes no ielas puses remonts Vestienas iela 35, Rīga </v>
      </c>
      <c r="D33" s="293"/>
      <c r="E33" s="207">
        <f>'2-1 Riep no iel.'!P37</f>
        <v>0</v>
      </c>
      <c r="F33" s="208">
        <f>'2-1 Riep no iel.'!M37</f>
        <v>0</v>
      </c>
      <c r="G33" s="208">
        <f>'2-1 Riep no iel.'!N37</f>
        <v>0</v>
      </c>
      <c r="H33" s="208">
        <f>'2-1 Riep no iel.'!O37</f>
        <v>0</v>
      </c>
      <c r="I33" s="209">
        <f>'2-1 Riep no iel.'!L37</f>
        <v>0</v>
      </c>
      <c r="J33" s="240"/>
    </row>
    <row r="34" spans="1:10" ht="30" customHeight="1">
      <c r="A34" s="205">
        <v>2</v>
      </c>
      <c r="B34" s="206">
        <v>2</v>
      </c>
      <c r="C34" s="295" t="str">
        <f>'2-2 Riep no iekš'!G2</f>
        <v xml:space="preserve">Riepu darbnīcas fasādes no iekšpuses remonts Vestienas iela 35, Rīga </v>
      </c>
      <c r="D34" s="293"/>
      <c r="E34" s="207">
        <f>'2-2 Riep no iekš'!P36</f>
        <v>0</v>
      </c>
      <c r="F34" s="208">
        <f>'2-2 Riep no iekš'!M36</f>
        <v>0</v>
      </c>
      <c r="G34" s="208">
        <f>'2-2 Riep no iekš'!N36</f>
        <v>0</v>
      </c>
      <c r="H34" s="208">
        <f>'2-2 Riep no iekš'!O36</f>
        <v>0</v>
      </c>
      <c r="I34" s="209">
        <f>'2-2 Riep no iekš'!L36</f>
        <v>0</v>
      </c>
      <c r="J34" s="240"/>
    </row>
    <row r="35" spans="1:10" ht="31.5" customHeight="1">
      <c r="A35" s="205">
        <v>3</v>
      </c>
      <c r="B35" s="206">
        <v>3</v>
      </c>
      <c r="C35" s="293" t="str">
        <f>'2-3 Riep no piebv'!G2</f>
        <v xml:space="preserve">Riepu darbnīcas fasādes no piebūves puses remonts Vestienas iela 35, Rīga </v>
      </c>
      <c r="D35" s="305"/>
      <c r="E35" s="207">
        <f>'2-3 Riep no piebv'!P40</f>
        <v>0</v>
      </c>
      <c r="F35" s="208">
        <f>'2-3 Riep no piebv'!M40</f>
        <v>0</v>
      </c>
      <c r="G35" s="208">
        <f>'2-3 Riep no piebv'!N40</f>
        <v>0</v>
      </c>
      <c r="H35" s="208">
        <f>'2-3 Riep no piebv'!O40</f>
        <v>0</v>
      </c>
      <c r="I35" s="209">
        <f>'2-3 Riep no piebv'!L40</f>
        <v>0</v>
      </c>
      <c r="J35" s="240"/>
    </row>
    <row r="36" spans="1:10" ht="15.75" thickBot="1">
      <c r="A36" s="205">
        <v>4</v>
      </c>
      <c r="B36" s="206">
        <v>4</v>
      </c>
      <c r="C36" s="293" t="str">
        <f>'2-4 Riep piebūve'!G2</f>
        <v xml:space="preserve">Riepu darbnīcas piebūves sienu remonts Vestienas iela 35, Rīga </v>
      </c>
      <c r="D36" s="305"/>
      <c r="E36" s="207">
        <f>'2-4 Riep piebūve'!P37</f>
        <v>0</v>
      </c>
      <c r="F36" s="208">
        <f>'2-4 Riep piebūve'!M37</f>
        <v>0</v>
      </c>
      <c r="G36" s="208">
        <f>'2-4 Riep piebūve'!N37</f>
        <v>0</v>
      </c>
      <c r="H36" s="208">
        <f>'2-4 Riep piebūve'!O37</f>
        <v>0</v>
      </c>
      <c r="I36" s="209">
        <f>'2-4 Riep piebūve'!L37</f>
        <v>0</v>
      </c>
      <c r="J36" s="240"/>
    </row>
    <row r="37" spans="1:10" ht="15.75" thickBot="1">
      <c r="A37" s="210"/>
      <c r="B37" s="211"/>
      <c r="C37" s="212" t="s">
        <v>287</v>
      </c>
      <c r="D37" s="213"/>
      <c r="E37" s="214">
        <f>SUM(E33:E36)</f>
        <v>0</v>
      </c>
      <c r="F37" s="215">
        <f>SUM(F33:F36)</f>
        <v>0</v>
      </c>
      <c r="G37" s="215">
        <f>SUM(G33:G36)</f>
        <v>0</v>
      </c>
      <c r="H37" s="215">
        <f>SUM(H33:H36)</f>
        <v>0</v>
      </c>
      <c r="I37" s="215">
        <f>SUM(I33:I36)</f>
        <v>0</v>
      </c>
      <c r="J37" s="240"/>
    </row>
    <row r="38" spans="1:10">
      <c r="A38" s="216"/>
      <c r="B38" s="217"/>
      <c r="C38" s="218" t="s">
        <v>288</v>
      </c>
      <c r="D38" s="219"/>
      <c r="E38" s="220">
        <f>ROUND(E37*D38,2)</f>
        <v>0</v>
      </c>
      <c r="F38" s="221"/>
      <c r="G38" s="221"/>
      <c r="H38" s="221"/>
      <c r="I38" s="221"/>
      <c r="J38" s="240"/>
    </row>
    <row r="39" spans="1:10">
      <c r="A39" s="222"/>
      <c r="B39" s="206"/>
      <c r="C39" s="223" t="s">
        <v>289</v>
      </c>
      <c r="D39" s="224"/>
      <c r="E39" s="207">
        <f>ROUND(E38*0.02,2)</f>
        <v>0</v>
      </c>
      <c r="F39" s="221"/>
      <c r="G39" s="221"/>
      <c r="H39" s="221"/>
      <c r="I39" s="221"/>
      <c r="J39" s="240"/>
    </row>
    <row r="40" spans="1:10">
      <c r="A40" s="222"/>
      <c r="B40" s="225"/>
      <c r="C40" s="226" t="s">
        <v>290</v>
      </c>
      <c r="D40" s="227"/>
      <c r="E40" s="207">
        <f>ROUND(E37*D40,2)</f>
        <v>0</v>
      </c>
      <c r="F40" s="196"/>
      <c r="G40" s="196"/>
      <c r="H40" s="196"/>
      <c r="I40" s="228"/>
      <c r="J40" s="240"/>
    </row>
    <row r="41" spans="1:10" ht="15.75" thickBot="1">
      <c r="A41" s="229"/>
      <c r="B41" s="323" t="s">
        <v>291</v>
      </c>
      <c r="C41" s="324"/>
      <c r="D41" s="230"/>
      <c r="E41" s="231">
        <f>E37+E40+E38</f>
        <v>0</v>
      </c>
      <c r="F41" s="232"/>
      <c r="G41" s="232"/>
      <c r="J41" s="240"/>
    </row>
    <row r="42" spans="1:10">
      <c r="A42" s="261"/>
      <c r="B42" s="262"/>
      <c r="C42" s="262"/>
      <c r="D42" s="263"/>
      <c r="E42" s="264"/>
      <c r="F42" s="232"/>
      <c r="G42" s="232"/>
      <c r="J42" s="240"/>
    </row>
    <row r="43" spans="1:10" ht="15.75">
      <c r="A43" s="233"/>
      <c r="B43" s="237" t="s">
        <v>296</v>
      </c>
      <c r="C43" s="236"/>
      <c r="E43" s="237" t="s">
        <v>297</v>
      </c>
      <c r="F43" s="238"/>
      <c r="G43" s="239"/>
      <c r="H43" s="237" t="s">
        <v>298</v>
      </c>
      <c r="I43" s="240"/>
    </row>
    <row r="44" spans="1:10" ht="15.75">
      <c r="B44" s="259" t="s">
        <v>292</v>
      </c>
      <c r="C44" s="258"/>
      <c r="D44" s="258"/>
      <c r="E44" s="259" t="s">
        <v>292</v>
      </c>
      <c r="F44" s="258"/>
      <c r="G44" s="241"/>
      <c r="H44" s="242"/>
      <c r="I44" s="240"/>
    </row>
    <row r="45" spans="1:10" ht="15.75" thickBot="1">
      <c r="A45" s="233"/>
      <c r="B45" s="234"/>
      <c r="C45" s="234"/>
      <c r="D45" s="193"/>
      <c r="E45" s="235"/>
      <c r="F45" s="232"/>
      <c r="G45" s="232"/>
    </row>
    <row r="46" spans="1:10">
      <c r="A46" s="307" t="s">
        <v>278</v>
      </c>
      <c r="B46" s="309" t="s">
        <v>279</v>
      </c>
      <c r="C46" s="311" t="s">
        <v>280</v>
      </c>
      <c r="D46" s="312"/>
      <c r="E46" s="315" t="s">
        <v>281</v>
      </c>
      <c r="F46" s="317" t="s">
        <v>282</v>
      </c>
      <c r="G46" s="311"/>
      <c r="H46" s="311"/>
      <c r="I46" s="318" t="s">
        <v>283</v>
      </c>
    </row>
    <row r="47" spans="1:10" ht="30.75" thickBot="1">
      <c r="A47" s="308"/>
      <c r="B47" s="310"/>
      <c r="C47" s="313"/>
      <c r="D47" s="314"/>
      <c r="E47" s="316"/>
      <c r="F47" s="197" t="s">
        <v>284</v>
      </c>
      <c r="G47" s="198" t="s">
        <v>285</v>
      </c>
      <c r="H47" s="198" t="s">
        <v>286</v>
      </c>
      <c r="I47" s="319"/>
    </row>
    <row r="48" spans="1:10" ht="30.75" customHeight="1">
      <c r="A48" s="199"/>
      <c r="B48" s="200"/>
      <c r="C48" s="320" t="str">
        <f>KT!B19</f>
        <v>3. komponente "Administrācijas ēkas vecā korpusa sienu un cokola remonts Vestienas iela 35, Rīga, LV-1035"</v>
      </c>
      <c r="D48" s="321"/>
      <c r="E48" s="201"/>
      <c r="F48" s="202"/>
      <c r="G48" s="203"/>
      <c r="H48" s="203"/>
      <c r="I48" s="204"/>
    </row>
    <row r="49" spans="1:9" ht="31.5" customHeight="1" thickBot="1">
      <c r="A49" s="205">
        <v>1</v>
      </c>
      <c r="B49" s="206">
        <v>1</v>
      </c>
      <c r="C49" s="322" t="str">
        <f>'3 -1 Cokols Vecs korpuss'!H2</f>
        <v>Cokola, dekoratīvus elementus virs cokola, dzegas remonts  no ielas puses vecām korpusam Vestienas iela 35</v>
      </c>
      <c r="D49" s="293"/>
      <c r="E49" s="207">
        <f>'3 -1 Cokols Vecs korpuss'!P46</f>
        <v>0</v>
      </c>
      <c r="F49" s="208">
        <f>'3 -1 Cokols Vecs korpuss'!M46</f>
        <v>0</v>
      </c>
      <c r="G49" s="208">
        <f>'3 -1 Cokols Vecs korpuss'!N46</f>
        <v>0</v>
      </c>
      <c r="H49" s="208">
        <f>'3 -1 Cokols Vecs korpuss'!O46</f>
        <v>0</v>
      </c>
      <c r="I49" s="209">
        <f>'3 -1 Cokols Vecs korpuss'!L46</f>
        <v>0</v>
      </c>
    </row>
    <row r="50" spans="1:9" ht="15.75" thickBot="1">
      <c r="A50" s="210"/>
      <c r="B50" s="211"/>
      <c r="C50" s="212" t="s">
        <v>287</v>
      </c>
      <c r="D50" s="213"/>
      <c r="E50" s="214">
        <f>SUM(E49:E49)</f>
        <v>0</v>
      </c>
      <c r="F50" s="215">
        <f>SUM(F49:F49)</f>
        <v>0</v>
      </c>
      <c r="G50" s="215">
        <f>SUM(G49:G49)</f>
        <v>0</v>
      </c>
      <c r="H50" s="215">
        <f>SUM(H49:H49)</f>
        <v>0</v>
      </c>
      <c r="I50" s="215">
        <f>SUM(I49:I49)</f>
        <v>0</v>
      </c>
    </row>
    <row r="51" spans="1:9">
      <c r="A51" s="216"/>
      <c r="B51" s="217"/>
      <c r="C51" s="218" t="s">
        <v>288</v>
      </c>
      <c r="D51" s="219"/>
      <c r="E51" s="220">
        <f>ROUND(E50*D51,2)</f>
        <v>0</v>
      </c>
      <c r="F51" s="221"/>
      <c r="G51" s="221"/>
      <c r="H51" s="221"/>
      <c r="I51" s="221"/>
    </row>
    <row r="52" spans="1:9">
      <c r="A52" s="222"/>
      <c r="B52" s="206"/>
      <c r="C52" s="223" t="s">
        <v>289</v>
      </c>
      <c r="D52" s="224"/>
      <c r="E52" s="207">
        <f>ROUND(E51*0.02,2)</f>
        <v>0</v>
      </c>
      <c r="F52" s="221"/>
      <c r="G52" s="221"/>
      <c r="H52" s="221"/>
      <c r="I52" s="221"/>
    </row>
    <row r="53" spans="1:9">
      <c r="A53" s="222"/>
      <c r="B53" s="225"/>
      <c r="C53" s="226" t="s">
        <v>290</v>
      </c>
      <c r="D53" s="227"/>
      <c r="E53" s="207">
        <f>ROUND(E50*D53,2)</f>
        <v>0</v>
      </c>
      <c r="F53" s="196"/>
      <c r="G53" s="196"/>
      <c r="H53" s="196"/>
      <c r="I53" s="228"/>
    </row>
    <row r="54" spans="1:9" ht="15.75" thickBot="1">
      <c r="A54" s="229"/>
      <c r="B54" s="323" t="s">
        <v>291</v>
      </c>
      <c r="C54" s="324"/>
      <c r="D54" s="230"/>
      <c r="E54" s="231">
        <f>E50+E53+E51</f>
        <v>0</v>
      </c>
      <c r="F54" s="232"/>
      <c r="G54" s="232"/>
    </row>
    <row r="55" spans="1:9" ht="15" customHeight="1"/>
    <row r="56" spans="1:9" ht="15.75">
      <c r="A56" s="233"/>
      <c r="B56" s="237" t="s">
        <v>296</v>
      </c>
      <c r="C56" s="236"/>
      <c r="E56" s="237" t="s">
        <v>297</v>
      </c>
      <c r="F56" s="238"/>
      <c r="G56" s="239"/>
      <c r="H56" s="237" t="s">
        <v>298</v>
      </c>
      <c r="I56" s="240"/>
    </row>
    <row r="57" spans="1:9" ht="15.75">
      <c r="B57" s="259" t="s">
        <v>292</v>
      </c>
      <c r="C57" s="258"/>
      <c r="D57" s="258"/>
      <c r="E57" s="259" t="s">
        <v>292</v>
      </c>
      <c r="F57" s="258"/>
      <c r="G57" s="241"/>
      <c r="H57" s="242"/>
      <c r="I57" s="240"/>
    </row>
    <row r="58" spans="1:9">
      <c r="A58" s="301" t="s">
        <v>166</v>
      </c>
      <c r="B58" s="301"/>
      <c r="C58" s="301"/>
      <c r="D58" s="301"/>
      <c r="E58" s="301"/>
      <c r="F58" s="301"/>
      <c r="G58" s="301"/>
      <c r="H58" s="301"/>
      <c r="I58" s="301"/>
    </row>
    <row r="59" spans="1:9" ht="15.75">
      <c r="B59" s="243"/>
      <c r="C59" s="244"/>
      <c r="D59" s="244"/>
      <c r="E59" s="244"/>
      <c r="F59" s="244"/>
      <c r="G59" s="241"/>
      <c r="H59" s="242"/>
      <c r="I59" s="240"/>
    </row>
    <row r="60" spans="1:9" ht="15.75">
      <c r="B60" s="236"/>
      <c r="C60" s="236"/>
      <c r="D60" s="245"/>
      <c r="E60" s="246"/>
      <c r="F60" s="246"/>
      <c r="G60" s="241"/>
      <c r="H60" s="242"/>
      <c r="I60" s="240"/>
    </row>
    <row r="61" spans="1:9">
      <c r="C61" s="247"/>
      <c r="E61" s="247"/>
      <c r="F61" s="247"/>
      <c r="G61" s="239"/>
      <c r="H61" s="248"/>
      <c r="I61" s="240"/>
    </row>
    <row r="62" spans="1:9" ht="15.75">
      <c r="C62" s="260"/>
      <c r="D62" s="260"/>
      <c r="E62" s="260"/>
      <c r="F62" s="260"/>
      <c r="G62" s="241"/>
      <c r="H62" s="242"/>
      <c r="I62" s="240"/>
    </row>
    <row r="63" spans="1:9" ht="15.75">
      <c r="B63" s="249"/>
      <c r="C63" s="250"/>
      <c r="D63" s="249"/>
      <c r="E63" s="249"/>
      <c r="F63" s="249"/>
      <c r="G63" s="249"/>
      <c r="H63" s="249"/>
      <c r="I63" s="240"/>
    </row>
    <row r="64" spans="1:9" ht="15.75">
      <c r="B64" s="251"/>
      <c r="C64" s="249"/>
      <c r="D64" s="249"/>
      <c r="E64" s="249"/>
      <c r="F64" s="249"/>
      <c r="G64" s="249"/>
      <c r="H64" s="249"/>
      <c r="I64" s="240"/>
    </row>
    <row r="65" spans="2:9" ht="15.75">
      <c r="B65" s="249"/>
      <c r="C65" s="249"/>
      <c r="D65" s="249"/>
      <c r="E65" s="249"/>
      <c r="F65" s="249"/>
      <c r="G65" s="249"/>
      <c r="H65" s="249"/>
      <c r="I65" s="240"/>
    </row>
  </sheetData>
  <sheetProtection selectLockedCells="1" selectUnlockedCells="1"/>
  <mergeCells count="43">
    <mergeCell ref="B54:C54"/>
    <mergeCell ref="C48:D48"/>
    <mergeCell ref="C49:D49"/>
    <mergeCell ref="I30:I31"/>
    <mergeCell ref="C33:D33"/>
    <mergeCell ref="B41:C41"/>
    <mergeCell ref="I46:I47"/>
    <mergeCell ref="C35:D35"/>
    <mergeCell ref="A46:A47"/>
    <mergeCell ref="B46:B47"/>
    <mergeCell ref="C46:D47"/>
    <mergeCell ref="E46:E47"/>
    <mergeCell ref="F46:H46"/>
    <mergeCell ref="A30:A31"/>
    <mergeCell ref="B30:B31"/>
    <mergeCell ref="C30:D31"/>
    <mergeCell ref="E30:E31"/>
    <mergeCell ref="F30:H30"/>
    <mergeCell ref="C18:D18"/>
    <mergeCell ref="C19:D19"/>
    <mergeCell ref="C20:D20"/>
    <mergeCell ref="C36:D36"/>
    <mergeCell ref="B28:C28"/>
    <mergeCell ref="C32:D32"/>
    <mergeCell ref="C34:D34"/>
    <mergeCell ref="C22:D22"/>
    <mergeCell ref="C23:D23"/>
    <mergeCell ref="A7:I7"/>
    <mergeCell ref="A58:I58"/>
    <mergeCell ref="G1:I1"/>
    <mergeCell ref="F2:I2"/>
    <mergeCell ref="G3:I3"/>
    <mergeCell ref="G4:I4"/>
    <mergeCell ref="A6:I6"/>
    <mergeCell ref="C21:D21"/>
    <mergeCell ref="D14:E14"/>
    <mergeCell ref="D15:E15"/>
    <mergeCell ref="A16:A17"/>
    <mergeCell ref="B16:B17"/>
    <mergeCell ref="C16:D17"/>
    <mergeCell ref="E16:E17"/>
    <mergeCell ref="F16:H16"/>
    <mergeCell ref="I16:I17"/>
  </mergeCells>
  <printOptions horizontalCentered="1"/>
  <pageMargins left="0.59055118110236227" right="0.55118110236220474" top="0.70866141732283472" bottom="0.51181102362204722" header="0.51181102362204722" footer="0.51181102362204722"/>
  <pageSetup paperSize="8" scale="85" firstPageNumber="0" orientation="landscape" r:id="rId1"/>
  <headerFooter alignWithMargins="0"/>
  <rowBreaks count="1" manualBreakCount="1">
    <brk id="4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ED23-729E-4A22-A0B2-2D815D449052}">
  <sheetPr>
    <tabColor rgb="FFFFFF00"/>
  </sheetPr>
  <dimension ref="A1:Q75"/>
  <sheetViews>
    <sheetView showZeros="0" zoomScaleNormal="100" workbookViewId="0">
      <selection sqref="A1:P1"/>
    </sheetView>
  </sheetViews>
  <sheetFormatPr defaultColWidth="11.42578125" defaultRowHeight="12"/>
  <cols>
    <col min="1" max="1" width="4.5703125" style="29" customWidth="1"/>
    <col min="2" max="2" width="6.42578125" style="29" customWidth="1"/>
    <col min="3" max="3" width="52.42578125" style="29" customWidth="1"/>
    <col min="4" max="10" width="8.42578125" style="29" customWidth="1"/>
    <col min="11" max="11" width="9.42578125" style="29" customWidth="1"/>
    <col min="12" max="16" width="10.5703125" style="29" customWidth="1"/>
    <col min="17" max="17" width="2.85546875" style="29" customWidth="1"/>
    <col min="18" max="16384" width="11.42578125" style="29"/>
  </cols>
  <sheetData>
    <row r="1" spans="1:16">
      <c r="A1" s="329" t="s">
        <v>153</v>
      </c>
      <c r="B1" s="329"/>
      <c r="C1" s="329"/>
      <c r="D1" s="329"/>
      <c r="E1" s="329"/>
      <c r="F1" s="329"/>
      <c r="G1" s="329"/>
      <c r="H1" s="329"/>
      <c r="I1" s="329"/>
      <c r="J1" s="329"/>
      <c r="K1" s="329"/>
      <c r="L1" s="329"/>
      <c r="M1" s="329"/>
      <c r="N1" s="329"/>
      <c r="O1" s="329"/>
      <c r="P1" s="329"/>
    </row>
    <row r="2" spans="1:16">
      <c r="B2" s="30"/>
      <c r="C2" s="30"/>
      <c r="D2" s="30"/>
      <c r="E2" s="30"/>
      <c r="F2" s="30"/>
      <c r="G2" s="31" t="s">
        <v>155</v>
      </c>
      <c r="H2" s="30"/>
      <c r="I2" s="30"/>
      <c r="J2" s="30"/>
      <c r="K2" s="30"/>
      <c r="L2" s="30"/>
      <c r="M2" s="30"/>
      <c r="N2" s="30"/>
      <c r="O2" s="30"/>
      <c r="P2" s="30"/>
    </row>
    <row r="3" spans="1:16">
      <c r="A3" s="330" t="s">
        <v>0</v>
      </c>
      <c r="B3" s="330"/>
      <c r="C3" s="330"/>
      <c r="D3" s="330"/>
      <c r="E3" s="330"/>
      <c r="F3" s="330"/>
      <c r="G3" s="330"/>
      <c r="H3" s="330"/>
      <c r="I3" s="330"/>
      <c r="J3" s="330"/>
      <c r="K3" s="330"/>
      <c r="L3" s="330"/>
      <c r="M3" s="330"/>
      <c r="N3" s="330"/>
      <c r="O3" s="330"/>
      <c r="P3" s="330"/>
    </row>
    <row r="4" spans="1:16" s="22" customFormat="1" ht="12" customHeight="1">
      <c r="A4" s="137" t="s">
        <v>311</v>
      </c>
      <c r="B4" s="137"/>
      <c r="C4" s="137"/>
      <c r="D4" s="137"/>
      <c r="E4" s="137"/>
      <c r="F4" s="137"/>
      <c r="G4" s="137"/>
      <c r="H4" s="137"/>
      <c r="I4" s="137"/>
      <c r="J4" s="137"/>
      <c r="K4" s="137"/>
      <c r="L4" s="137"/>
      <c r="M4" s="137"/>
      <c r="N4" s="137"/>
      <c r="O4" s="137"/>
      <c r="P4" s="137"/>
    </row>
    <row r="5" spans="1:16" s="22" customFormat="1" ht="12" customHeight="1">
      <c r="A5" s="137" t="s">
        <v>293</v>
      </c>
      <c r="B5" s="155"/>
      <c r="C5" s="155"/>
      <c r="D5" s="155"/>
      <c r="E5" s="155"/>
      <c r="F5" s="155"/>
      <c r="G5" s="155"/>
      <c r="H5" s="155"/>
      <c r="I5" s="32"/>
      <c r="J5" s="32"/>
      <c r="K5" s="32"/>
      <c r="L5" s="32"/>
      <c r="M5" s="32"/>
      <c r="N5" s="32"/>
      <c r="O5" s="32"/>
      <c r="P5" s="32"/>
    </row>
    <row r="6" spans="1:16" s="22" customFormat="1" ht="12" customHeight="1">
      <c r="A6" s="137" t="str">
        <f>KT!A10</f>
        <v>Objekta adrese: Vestienas iela 35, Rīga, LV-1035</v>
      </c>
      <c r="B6" s="155"/>
      <c r="C6" s="155"/>
      <c r="D6" s="155"/>
      <c r="E6" s="155"/>
      <c r="F6" s="155"/>
      <c r="G6" s="155"/>
      <c r="H6" s="155"/>
      <c r="I6" s="155"/>
      <c r="J6" s="155"/>
      <c r="K6" s="155"/>
      <c r="L6" s="155"/>
      <c r="M6" s="155"/>
      <c r="N6" s="155"/>
      <c r="O6" s="155"/>
      <c r="P6" s="155"/>
    </row>
    <row r="7" spans="1:16" s="22" customFormat="1">
      <c r="A7" s="137" t="str">
        <f>KT!A11</f>
        <v>Pasūtītājs: RP SIA "Rīgas satiksme"</v>
      </c>
      <c r="B7" s="33"/>
      <c r="C7" s="33"/>
      <c r="D7" s="33"/>
      <c r="E7" s="33"/>
      <c r="F7" s="33"/>
      <c r="G7" s="33"/>
      <c r="H7" s="33"/>
    </row>
    <row r="8" spans="1:16" s="22" customFormat="1">
      <c r="A8" s="166" t="s">
        <v>1</v>
      </c>
      <c r="B8" s="172"/>
      <c r="C8" s="173">
        <f>KT!B12</f>
        <v>0</v>
      </c>
      <c r="D8" s="34"/>
      <c r="E8" s="34"/>
      <c r="F8" s="34"/>
      <c r="G8" s="34"/>
      <c r="H8" s="34"/>
    </row>
    <row r="9" spans="1:16" s="22" customFormat="1">
      <c r="A9" s="34"/>
      <c r="B9" s="34"/>
      <c r="C9" s="34"/>
      <c r="D9" s="34"/>
      <c r="E9" s="34"/>
      <c r="F9" s="34"/>
      <c r="G9" s="34"/>
      <c r="H9" s="34"/>
    </row>
    <row r="10" spans="1:16">
      <c r="A10" s="332" t="s">
        <v>2</v>
      </c>
      <c r="B10" s="332"/>
      <c r="C10" s="332"/>
      <c r="D10" s="332"/>
      <c r="E10" s="332"/>
      <c r="F10" s="332"/>
      <c r="G10" s="332"/>
      <c r="H10" s="332"/>
      <c r="I10" s="32"/>
      <c r="J10" s="32"/>
      <c r="K10" s="32"/>
      <c r="M10" s="36" t="s">
        <v>295</v>
      </c>
      <c r="N10" s="333">
        <f>P63</f>
        <v>0</v>
      </c>
      <c r="O10" s="333"/>
      <c r="P10" s="32" t="s">
        <v>3</v>
      </c>
    </row>
    <row r="11" spans="1:16">
      <c r="A11" s="37"/>
      <c r="B11" s="37"/>
      <c r="C11" s="37"/>
      <c r="D11" s="37"/>
      <c r="E11" s="37"/>
      <c r="F11" s="37"/>
      <c r="G11" s="37"/>
      <c r="H11" s="37"/>
      <c r="I11" s="32"/>
      <c r="J11" s="32"/>
      <c r="K11" s="32"/>
      <c r="M11" s="38" t="s">
        <v>4</v>
      </c>
      <c r="N11" s="334">
        <f>KT!E11</f>
        <v>0</v>
      </c>
      <c r="O11" s="334"/>
      <c r="P11" s="39"/>
    </row>
    <row r="12" spans="1:16" ht="12.75" thickBot="1">
      <c r="A12" s="37"/>
      <c r="B12" s="37"/>
      <c r="C12" s="37"/>
      <c r="D12" s="37"/>
      <c r="E12" s="37"/>
      <c r="F12" s="37"/>
      <c r="G12" s="37"/>
      <c r="H12" s="37"/>
      <c r="I12" s="32"/>
      <c r="J12" s="32"/>
      <c r="K12" s="32"/>
    </row>
    <row r="13" spans="1:16">
      <c r="A13" s="335" t="s">
        <v>5</v>
      </c>
      <c r="B13" s="337" t="s">
        <v>6</v>
      </c>
      <c r="C13" s="339" t="s">
        <v>7</v>
      </c>
      <c r="D13" s="337" t="s">
        <v>8</v>
      </c>
      <c r="E13" s="337" t="s">
        <v>9</v>
      </c>
      <c r="F13" s="339" t="s">
        <v>10</v>
      </c>
      <c r="G13" s="339"/>
      <c r="H13" s="339"/>
      <c r="I13" s="339"/>
      <c r="J13" s="339"/>
      <c r="K13" s="339"/>
      <c r="L13" s="339" t="s">
        <v>11</v>
      </c>
      <c r="M13" s="339"/>
      <c r="N13" s="339"/>
      <c r="O13" s="339"/>
      <c r="P13" s="341"/>
    </row>
    <row r="14" spans="1:16" ht="62.25">
      <c r="A14" s="336"/>
      <c r="B14" s="338"/>
      <c r="C14" s="340"/>
      <c r="D14" s="338"/>
      <c r="E14" s="338"/>
      <c r="F14" s="40" t="s">
        <v>12</v>
      </c>
      <c r="G14" s="40" t="s">
        <v>13</v>
      </c>
      <c r="H14" s="40" t="s">
        <v>14</v>
      </c>
      <c r="I14" s="40" t="s">
        <v>15</v>
      </c>
      <c r="J14" s="40" t="s">
        <v>16</v>
      </c>
      <c r="K14" s="40" t="s">
        <v>17</v>
      </c>
      <c r="L14" s="40" t="s">
        <v>18</v>
      </c>
      <c r="M14" s="40" t="s">
        <v>14</v>
      </c>
      <c r="N14" s="40" t="s">
        <v>15</v>
      </c>
      <c r="O14" s="40" t="s">
        <v>16</v>
      </c>
      <c r="P14" s="41" t="s">
        <v>19</v>
      </c>
    </row>
    <row r="15" spans="1:16" ht="12.75" thickBot="1">
      <c r="A15" s="42">
        <v>1</v>
      </c>
      <c r="B15" s="43">
        <v>2</v>
      </c>
      <c r="C15" s="43">
        <v>3</v>
      </c>
      <c r="D15" s="43">
        <v>4</v>
      </c>
      <c r="E15" s="43">
        <v>5</v>
      </c>
      <c r="F15" s="43">
        <v>6</v>
      </c>
      <c r="G15" s="43">
        <v>7</v>
      </c>
      <c r="H15" s="43">
        <v>8</v>
      </c>
      <c r="I15" s="43">
        <v>9</v>
      </c>
      <c r="J15" s="43">
        <v>10</v>
      </c>
      <c r="K15" s="43">
        <v>11</v>
      </c>
      <c r="L15" s="43">
        <v>12</v>
      </c>
      <c r="M15" s="43">
        <v>13</v>
      </c>
      <c r="N15" s="43">
        <v>14</v>
      </c>
      <c r="O15" s="43">
        <v>15</v>
      </c>
      <c r="P15" s="44">
        <v>16</v>
      </c>
    </row>
    <row r="16" spans="1:16">
      <c r="A16" s="45"/>
      <c r="B16" s="46"/>
      <c r="C16" s="47" t="s">
        <v>20</v>
      </c>
      <c r="D16" s="46"/>
      <c r="E16" s="48"/>
      <c r="F16" s="48"/>
      <c r="G16" s="48"/>
      <c r="H16" s="48"/>
      <c r="I16" s="48"/>
      <c r="J16" s="48"/>
      <c r="K16" s="48"/>
      <c r="L16" s="48"/>
      <c r="M16" s="48"/>
      <c r="N16" s="48"/>
      <c r="O16" s="48"/>
      <c r="P16" s="49"/>
    </row>
    <row r="17" spans="1:16" ht="36">
      <c r="A17" s="50">
        <v>1</v>
      </c>
      <c r="B17" s="28" t="s">
        <v>162</v>
      </c>
      <c r="C17" s="51" t="s">
        <v>176</v>
      </c>
      <c r="D17" s="52" t="s">
        <v>21</v>
      </c>
      <c r="E17" s="53">
        <v>122.46</v>
      </c>
      <c r="F17" s="54"/>
      <c r="G17" s="13"/>
      <c r="H17" s="13">
        <f t="shared" ref="H17" si="0">ROUND(F17*G17,2)</f>
        <v>0</v>
      </c>
      <c r="I17" s="13"/>
      <c r="J17" s="13"/>
      <c r="K17" s="13">
        <f t="shared" ref="K17" si="1">SUM(H17:J17)</f>
        <v>0</v>
      </c>
      <c r="L17" s="13">
        <f t="shared" ref="L17" si="2">ROUND(F17*E17,2)</f>
        <v>0</v>
      </c>
      <c r="M17" s="13">
        <f t="shared" ref="M17" si="3">ROUND(H17*E17,2)</f>
        <v>0</v>
      </c>
      <c r="N17" s="13">
        <f t="shared" ref="N17" si="4">ROUND(I17*E17,2)</f>
        <v>0</v>
      </c>
      <c r="O17" s="13">
        <f t="shared" ref="O17" si="5">ROUND(J17*E17,2)</f>
        <v>0</v>
      </c>
      <c r="P17" s="14">
        <f t="shared" ref="P17" si="6">SUM(M17:O17)</f>
        <v>0</v>
      </c>
    </row>
    <row r="18" spans="1:16" ht="36">
      <c r="A18" s="50">
        <v>2</v>
      </c>
      <c r="B18" s="28" t="s">
        <v>162</v>
      </c>
      <c r="C18" s="57" t="s">
        <v>22</v>
      </c>
      <c r="D18" s="56" t="s">
        <v>23</v>
      </c>
      <c r="E18" s="58">
        <v>16</v>
      </c>
      <c r="F18" s="54"/>
      <c r="G18" s="13"/>
      <c r="H18" s="13">
        <f t="shared" ref="H18:H62" si="7">ROUND(F18*G18,2)</f>
        <v>0</v>
      </c>
      <c r="I18" s="13"/>
      <c r="J18" s="13"/>
      <c r="K18" s="13">
        <f t="shared" ref="K18:K62" si="8">SUM(H18:J18)</f>
        <v>0</v>
      </c>
      <c r="L18" s="13">
        <f t="shared" ref="L18:L62" si="9">ROUND(F18*E18,2)</f>
        <v>0</v>
      </c>
      <c r="M18" s="13">
        <f t="shared" ref="M18:M62" si="10">ROUND(H18*E18,2)</f>
        <v>0</v>
      </c>
      <c r="N18" s="13">
        <f t="shared" ref="N18:N62" si="11">ROUND(I18*E18,2)</f>
        <v>0</v>
      </c>
      <c r="O18" s="13">
        <f t="shared" ref="O18:O62" si="12">ROUND(J18*E18,2)</f>
        <v>0</v>
      </c>
      <c r="P18" s="14">
        <f t="shared" ref="P18:P62" si="13">SUM(M18:O18)</f>
        <v>0</v>
      </c>
    </row>
    <row r="19" spans="1:16" ht="24">
      <c r="A19" s="50">
        <v>3</v>
      </c>
      <c r="B19" s="28" t="s">
        <v>162</v>
      </c>
      <c r="C19" s="57" t="s">
        <v>24</v>
      </c>
      <c r="D19" s="52" t="s">
        <v>21</v>
      </c>
      <c r="E19" s="58">
        <v>14.82</v>
      </c>
      <c r="F19" s="54"/>
      <c r="G19" s="13"/>
      <c r="H19" s="13">
        <f t="shared" si="7"/>
        <v>0</v>
      </c>
      <c r="I19" s="13"/>
      <c r="J19" s="13"/>
      <c r="K19" s="13">
        <f t="shared" si="8"/>
        <v>0</v>
      </c>
      <c r="L19" s="13">
        <f t="shared" si="9"/>
        <v>0</v>
      </c>
      <c r="M19" s="13">
        <f t="shared" si="10"/>
        <v>0</v>
      </c>
      <c r="N19" s="13">
        <f t="shared" si="11"/>
        <v>0</v>
      </c>
      <c r="O19" s="13">
        <f t="shared" si="12"/>
        <v>0</v>
      </c>
      <c r="P19" s="14">
        <f t="shared" si="13"/>
        <v>0</v>
      </c>
    </row>
    <row r="20" spans="1:16" ht="12.75">
      <c r="A20" s="50">
        <v>4</v>
      </c>
      <c r="B20" s="28" t="s">
        <v>162</v>
      </c>
      <c r="C20" s="55" t="s">
        <v>25</v>
      </c>
      <c r="D20" s="56" t="s">
        <v>23</v>
      </c>
      <c r="E20" s="58">
        <v>10.5</v>
      </c>
      <c r="F20" s="54"/>
      <c r="G20" s="13"/>
      <c r="H20" s="13">
        <f t="shared" si="7"/>
        <v>0</v>
      </c>
      <c r="I20" s="13"/>
      <c r="J20" s="13"/>
      <c r="K20" s="13">
        <f t="shared" si="8"/>
        <v>0</v>
      </c>
      <c r="L20" s="13">
        <f t="shared" si="9"/>
        <v>0</v>
      </c>
      <c r="M20" s="13">
        <f t="shared" si="10"/>
        <v>0</v>
      </c>
      <c r="N20" s="13">
        <f t="shared" si="11"/>
        <v>0</v>
      </c>
      <c r="O20" s="13">
        <f t="shared" si="12"/>
        <v>0</v>
      </c>
      <c r="P20" s="14">
        <f t="shared" si="13"/>
        <v>0</v>
      </c>
    </row>
    <row r="21" spans="1:16" ht="24">
      <c r="A21" s="50">
        <v>5</v>
      </c>
      <c r="B21" s="28" t="s">
        <v>162</v>
      </c>
      <c r="C21" s="55" t="s">
        <v>26</v>
      </c>
      <c r="D21" s="56" t="s">
        <v>23</v>
      </c>
      <c r="E21" s="58">
        <v>17</v>
      </c>
      <c r="F21" s="54"/>
      <c r="G21" s="13"/>
      <c r="H21" s="13">
        <f t="shared" si="7"/>
        <v>0</v>
      </c>
      <c r="I21" s="13"/>
      <c r="J21" s="13"/>
      <c r="K21" s="13">
        <f t="shared" si="8"/>
        <v>0</v>
      </c>
      <c r="L21" s="13">
        <f t="shared" si="9"/>
        <v>0</v>
      </c>
      <c r="M21" s="13">
        <f t="shared" si="10"/>
        <v>0</v>
      </c>
      <c r="N21" s="13">
        <f t="shared" si="11"/>
        <v>0</v>
      </c>
      <c r="O21" s="13">
        <f t="shared" si="12"/>
        <v>0</v>
      </c>
      <c r="P21" s="14">
        <f t="shared" si="13"/>
        <v>0</v>
      </c>
    </row>
    <row r="22" spans="1:16" ht="36">
      <c r="A22" s="50">
        <v>6</v>
      </c>
      <c r="B22" s="28" t="s">
        <v>162</v>
      </c>
      <c r="C22" s="55" t="s">
        <v>177</v>
      </c>
      <c r="D22" s="56" t="s">
        <v>27</v>
      </c>
      <c r="E22" s="58">
        <v>1</v>
      </c>
      <c r="F22" s="54"/>
      <c r="G22" s="13"/>
      <c r="H22" s="13">
        <f t="shared" si="7"/>
        <v>0</v>
      </c>
      <c r="I22" s="13"/>
      <c r="J22" s="13"/>
      <c r="K22" s="13">
        <f t="shared" si="8"/>
        <v>0</v>
      </c>
      <c r="L22" s="13">
        <f t="shared" si="9"/>
        <v>0</v>
      </c>
      <c r="M22" s="13">
        <f t="shared" si="10"/>
        <v>0</v>
      </c>
      <c r="N22" s="13">
        <f t="shared" si="11"/>
        <v>0</v>
      </c>
      <c r="O22" s="13">
        <f t="shared" si="12"/>
        <v>0</v>
      </c>
      <c r="P22" s="14">
        <f t="shared" si="13"/>
        <v>0</v>
      </c>
    </row>
    <row r="23" spans="1:16" ht="24">
      <c r="A23" s="50">
        <v>7</v>
      </c>
      <c r="B23" s="28" t="s">
        <v>162</v>
      </c>
      <c r="C23" s="66" t="s">
        <v>28</v>
      </c>
      <c r="D23" s="56" t="s">
        <v>29</v>
      </c>
      <c r="E23" s="58">
        <v>1</v>
      </c>
      <c r="F23" s="54"/>
      <c r="G23" s="13"/>
      <c r="H23" s="13">
        <f t="shared" si="7"/>
        <v>0</v>
      </c>
      <c r="I23" s="13"/>
      <c r="J23" s="13"/>
      <c r="K23" s="13">
        <f t="shared" si="8"/>
        <v>0</v>
      </c>
      <c r="L23" s="13">
        <f t="shared" si="9"/>
        <v>0</v>
      </c>
      <c r="M23" s="13">
        <f t="shared" si="10"/>
        <v>0</v>
      </c>
      <c r="N23" s="13">
        <f t="shared" si="11"/>
        <v>0</v>
      </c>
      <c r="O23" s="13">
        <f t="shared" si="12"/>
        <v>0</v>
      </c>
      <c r="P23" s="14">
        <f t="shared" si="13"/>
        <v>0</v>
      </c>
    </row>
    <row r="24" spans="1:16" ht="96">
      <c r="A24" s="50">
        <v>8</v>
      </c>
      <c r="B24" s="28" t="s">
        <v>162</v>
      </c>
      <c r="C24" s="55" t="s">
        <v>178</v>
      </c>
      <c r="D24" s="56" t="s">
        <v>29</v>
      </c>
      <c r="E24" s="58">
        <v>6</v>
      </c>
      <c r="F24" s="54"/>
      <c r="G24" s="13"/>
      <c r="H24" s="13">
        <f t="shared" si="7"/>
        <v>0</v>
      </c>
      <c r="I24" s="13"/>
      <c r="J24" s="13"/>
      <c r="K24" s="13">
        <f t="shared" si="8"/>
        <v>0</v>
      </c>
      <c r="L24" s="13">
        <f t="shared" si="9"/>
        <v>0</v>
      </c>
      <c r="M24" s="13">
        <f t="shared" si="10"/>
        <v>0</v>
      </c>
      <c r="N24" s="13">
        <f t="shared" si="11"/>
        <v>0</v>
      </c>
      <c r="O24" s="13">
        <f t="shared" si="12"/>
        <v>0</v>
      </c>
      <c r="P24" s="14">
        <f t="shared" si="13"/>
        <v>0</v>
      </c>
    </row>
    <row r="25" spans="1:16" ht="36">
      <c r="A25" s="50">
        <v>9</v>
      </c>
      <c r="B25" s="28" t="s">
        <v>162</v>
      </c>
      <c r="C25" s="55" t="s">
        <v>179</v>
      </c>
      <c r="D25" s="56" t="s">
        <v>27</v>
      </c>
      <c r="E25" s="58">
        <v>1</v>
      </c>
      <c r="F25" s="54"/>
      <c r="G25" s="13"/>
      <c r="H25" s="13">
        <f t="shared" si="7"/>
        <v>0</v>
      </c>
      <c r="I25" s="13"/>
      <c r="J25" s="13"/>
      <c r="K25" s="13">
        <f t="shared" si="8"/>
        <v>0</v>
      </c>
      <c r="L25" s="13">
        <f t="shared" si="9"/>
        <v>0</v>
      </c>
      <c r="M25" s="13">
        <f t="shared" si="10"/>
        <v>0</v>
      </c>
      <c r="N25" s="13">
        <f t="shared" si="11"/>
        <v>0</v>
      </c>
      <c r="O25" s="13">
        <f t="shared" si="12"/>
        <v>0</v>
      </c>
      <c r="P25" s="14">
        <f t="shared" si="13"/>
        <v>0</v>
      </c>
    </row>
    <row r="26" spans="1:16" ht="36">
      <c r="A26" s="50">
        <v>10</v>
      </c>
      <c r="B26" s="28" t="s">
        <v>162</v>
      </c>
      <c r="C26" s="66" t="s">
        <v>181</v>
      </c>
      <c r="D26" s="65" t="s">
        <v>21</v>
      </c>
      <c r="E26" s="63">
        <v>2</v>
      </c>
      <c r="F26" s="54"/>
      <c r="G26" s="13"/>
      <c r="H26" s="13">
        <f t="shared" si="7"/>
        <v>0</v>
      </c>
      <c r="I26" s="13"/>
      <c r="J26" s="13"/>
      <c r="K26" s="13">
        <f t="shared" si="8"/>
        <v>0</v>
      </c>
      <c r="L26" s="13">
        <f t="shared" si="9"/>
        <v>0</v>
      </c>
      <c r="M26" s="13">
        <f t="shared" si="10"/>
        <v>0</v>
      </c>
      <c r="N26" s="13">
        <f t="shared" si="11"/>
        <v>0</v>
      </c>
      <c r="O26" s="13">
        <f t="shared" si="12"/>
        <v>0</v>
      </c>
      <c r="P26" s="14">
        <f t="shared" si="13"/>
        <v>0</v>
      </c>
    </row>
    <row r="27" spans="1:16" ht="36">
      <c r="A27" s="50">
        <v>11</v>
      </c>
      <c r="B27" s="28" t="s">
        <v>162</v>
      </c>
      <c r="C27" s="66" t="s">
        <v>180</v>
      </c>
      <c r="D27" s="65" t="s">
        <v>29</v>
      </c>
      <c r="E27" s="63">
        <v>1</v>
      </c>
      <c r="F27" s="54"/>
      <c r="G27" s="13"/>
      <c r="H27" s="13">
        <f t="shared" si="7"/>
        <v>0</v>
      </c>
      <c r="I27" s="13"/>
      <c r="J27" s="13"/>
      <c r="K27" s="13">
        <f t="shared" si="8"/>
        <v>0</v>
      </c>
      <c r="L27" s="13">
        <f t="shared" si="9"/>
        <v>0</v>
      </c>
      <c r="M27" s="13">
        <f t="shared" si="10"/>
        <v>0</v>
      </c>
      <c r="N27" s="13">
        <f t="shared" si="11"/>
        <v>0</v>
      </c>
      <c r="O27" s="13">
        <f t="shared" si="12"/>
        <v>0</v>
      </c>
      <c r="P27" s="14">
        <f t="shared" si="13"/>
        <v>0</v>
      </c>
    </row>
    <row r="28" spans="1:16" ht="24">
      <c r="A28" s="50">
        <v>12</v>
      </c>
      <c r="B28" s="28" t="s">
        <v>162</v>
      </c>
      <c r="C28" s="59" t="s">
        <v>182</v>
      </c>
      <c r="D28" s="56" t="s">
        <v>21</v>
      </c>
      <c r="E28" s="58">
        <v>107.32</v>
      </c>
      <c r="F28" s="54"/>
      <c r="G28" s="13"/>
      <c r="H28" s="13">
        <f t="shared" si="7"/>
        <v>0</v>
      </c>
      <c r="I28" s="13"/>
      <c r="J28" s="13"/>
      <c r="K28" s="13">
        <f t="shared" si="8"/>
        <v>0</v>
      </c>
      <c r="L28" s="13">
        <f t="shared" si="9"/>
        <v>0</v>
      </c>
      <c r="M28" s="13">
        <f t="shared" si="10"/>
        <v>0</v>
      </c>
      <c r="N28" s="13">
        <f t="shared" si="11"/>
        <v>0</v>
      </c>
      <c r="O28" s="13">
        <f t="shared" si="12"/>
        <v>0</v>
      </c>
      <c r="P28" s="14">
        <f t="shared" si="13"/>
        <v>0</v>
      </c>
    </row>
    <row r="29" spans="1:16" ht="24">
      <c r="A29" s="50">
        <v>13</v>
      </c>
      <c r="B29" s="28" t="s">
        <v>162</v>
      </c>
      <c r="C29" s="91" t="s">
        <v>183</v>
      </c>
      <c r="D29" s="65" t="s">
        <v>21</v>
      </c>
      <c r="E29" s="63">
        <v>1</v>
      </c>
      <c r="F29" s="54"/>
      <c r="G29" s="13"/>
      <c r="H29" s="13">
        <f t="shared" si="7"/>
        <v>0</v>
      </c>
      <c r="I29" s="13"/>
      <c r="J29" s="13"/>
      <c r="K29" s="13">
        <f t="shared" si="8"/>
        <v>0</v>
      </c>
      <c r="L29" s="13">
        <f t="shared" si="9"/>
        <v>0</v>
      </c>
      <c r="M29" s="13">
        <f t="shared" si="10"/>
        <v>0</v>
      </c>
      <c r="N29" s="13">
        <f t="shared" si="11"/>
        <v>0</v>
      </c>
      <c r="O29" s="13">
        <f t="shared" si="12"/>
        <v>0</v>
      </c>
      <c r="P29" s="14">
        <f t="shared" si="13"/>
        <v>0</v>
      </c>
    </row>
    <row r="30" spans="1:16">
      <c r="A30" s="50"/>
      <c r="B30" s="61"/>
      <c r="C30" s="67" t="s">
        <v>161</v>
      </c>
      <c r="D30" s="56"/>
      <c r="E30" s="58"/>
      <c r="F30" s="54"/>
      <c r="G30" s="13"/>
      <c r="H30" s="13">
        <f t="shared" si="7"/>
        <v>0</v>
      </c>
      <c r="I30" s="13"/>
      <c r="J30" s="13"/>
      <c r="K30" s="13">
        <f t="shared" si="8"/>
        <v>0</v>
      </c>
      <c r="L30" s="13">
        <f t="shared" si="9"/>
        <v>0</v>
      </c>
      <c r="M30" s="13">
        <f t="shared" si="10"/>
        <v>0</v>
      </c>
      <c r="N30" s="13">
        <f t="shared" si="11"/>
        <v>0</v>
      </c>
      <c r="O30" s="13">
        <f t="shared" si="12"/>
        <v>0</v>
      </c>
      <c r="P30" s="14">
        <f t="shared" si="13"/>
        <v>0</v>
      </c>
    </row>
    <row r="31" spans="1:16" ht="24">
      <c r="A31" s="50">
        <v>14</v>
      </c>
      <c r="B31" s="28" t="s">
        <v>162</v>
      </c>
      <c r="C31" s="59" t="s">
        <v>184</v>
      </c>
      <c r="D31" s="56" t="s">
        <v>21</v>
      </c>
      <c r="E31" s="58">
        <v>107.32</v>
      </c>
      <c r="F31" s="54"/>
      <c r="G31" s="13"/>
      <c r="H31" s="13">
        <f t="shared" si="7"/>
        <v>0</v>
      </c>
      <c r="I31" s="13"/>
      <c r="J31" s="13"/>
      <c r="K31" s="13">
        <f t="shared" si="8"/>
        <v>0</v>
      </c>
      <c r="L31" s="13">
        <f t="shared" si="9"/>
        <v>0</v>
      </c>
      <c r="M31" s="13">
        <f t="shared" si="10"/>
        <v>0</v>
      </c>
      <c r="N31" s="13">
        <f t="shared" si="11"/>
        <v>0</v>
      </c>
      <c r="O31" s="13">
        <f t="shared" si="12"/>
        <v>0</v>
      </c>
      <c r="P31" s="14">
        <f t="shared" si="13"/>
        <v>0</v>
      </c>
    </row>
    <row r="32" spans="1:16" ht="24">
      <c r="A32" s="50">
        <v>15</v>
      </c>
      <c r="B32" s="28" t="s">
        <v>162</v>
      </c>
      <c r="C32" s="59" t="s">
        <v>30</v>
      </c>
      <c r="D32" s="56" t="s">
        <v>31</v>
      </c>
      <c r="E32" s="58">
        <v>1</v>
      </c>
      <c r="F32" s="54"/>
      <c r="G32" s="13"/>
      <c r="H32" s="13">
        <f t="shared" si="7"/>
        <v>0</v>
      </c>
      <c r="I32" s="13"/>
      <c r="J32" s="13"/>
      <c r="K32" s="13">
        <f t="shared" si="8"/>
        <v>0</v>
      </c>
      <c r="L32" s="13">
        <f t="shared" si="9"/>
        <v>0</v>
      </c>
      <c r="M32" s="13">
        <f t="shared" si="10"/>
        <v>0</v>
      </c>
      <c r="N32" s="13">
        <f t="shared" si="11"/>
        <v>0</v>
      </c>
      <c r="O32" s="13">
        <f t="shared" si="12"/>
        <v>0</v>
      </c>
      <c r="P32" s="14">
        <f t="shared" si="13"/>
        <v>0</v>
      </c>
    </row>
    <row r="33" spans="1:17" ht="36">
      <c r="A33" s="50">
        <v>16</v>
      </c>
      <c r="B33" s="28" t="s">
        <v>162</v>
      </c>
      <c r="C33" s="55" t="s">
        <v>32</v>
      </c>
      <c r="D33" s="56" t="s">
        <v>33</v>
      </c>
      <c r="E33" s="58">
        <v>2</v>
      </c>
      <c r="F33" s="54"/>
      <c r="G33" s="13"/>
      <c r="H33" s="13">
        <f t="shared" si="7"/>
        <v>0</v>
      </c>
      <c r="I33" s="13"/>
      <c r="J33" s="13"/>
      <c r="K33" s="13">
        <f t="shared" si="8"/>
        <v>0</v>
      </c>
      <c r="L33" s="13">
        <f t="shared" si="9"/>
        <v>0</v>
      </c>
      <c r="M33" s="13">
        <f t="shared" si="10"/>
        <v>0</v>
      </c>
      <c r="N33" s="13">
        <f t="shared" si="11"/>
        <v>0</v>
      </c>
      <c r="O33" s="13">
        <f t="shared" si="12"/>
        <v>0</v>
      </c>
      <c r="P33" s="14">
        <f t="shared" si="13"/>
        <v>0</v>
      </c>
    </row>
    <row r="34" spans="1:17" ht="48">
      <c r="A34" s="50">
        <v>17</v>
      </c>
      <c r="B34" s="28" t="s">
        <v>162</v>
      </c>
      <c r="C34" s="55" t="s">
        <v>34</v>
      </c>
      <c r="D34" s="56" t="s">
        <v>21</v>
      </c>
      <c r="E34" s="58">
        <v>26.83</v>
      </c>
      <c r="F34" s="54"/>
      <c r="G34" s="13"/>
      <c r="H34" s="13">
        <f t="shared" si="7"/>
        <v>0</v>
      </c>
      <c r="I34" s="13"/>
      <c r="J34" s="13"/>
      <c r="K34" s="13">
        <f t="shared" si="8"/>
        <v>0</v>
      </c>
      <c r="L34" s="13">
        <f t="shared" si="9"/>
        <v>0</v>
      </c>
      <c r="M34" s="13">
        <f t="shared" si="10"/>
        <v>0</v>
      </c>
      <c r="N34" s="13">
        <f t="shared" si="11"/>
        <v>0</v>
      </c>
      <c r="O34" s="13">
        <f t="shared" si="12"/>
        <v>0</v>
      </c>
      <c r="P34" s="14">
        <f t="shared" si="13"/>
        <v>0</v>
      </c>
    </row>
    <row r="35" spans="1:17" ht="36">
      <c r="A35" s="50">
        <v>18</v>
      </c>
      <c r="B35" s="28" t="s">
        <v>162</v>
      </c>
      <c r="C35" s="92" t="s">
        <v>189</v>
      </c>
      <c r="D35" s="65" t="s">
        <v>35</v>
      </c>
      <c r="E35" s="63">
        <v>12.45</v>
      </c>
      <c r="F35" s="54"/>
      <c r="G35" s="13"/>
      <c r="H35" s="13">
        <f t="shared" si="7"/>
        <v>0</v>
      </c>
      <c r="I35" s="13"/>
      <c r="J35" s="13"/>
      <c r="K35" s="13">
        <f t="shared" si="8"/>
        <v>0</v>
      </c>
      <c r="L35" s="13">
        <f t="shared" si="9"/>
        <v>0</v>
      </c>
      <c r="M35" s="13">
        <f t="shared" si="10"/>
        <v>0</v>
      </c>
      <c r="N35" s="13">
        <f t="shared" si="11"/>
        <v>0</v>
      </c>
      <c r="O35" s="13">
        <f t="shared" si="12"/>
        <v>0</v>
      </c>
      <c r="P35" s="14">
        <f t="shared" si="13"/>
        <v>0</v>
      </c>
    </row>
    <row r="36" spans="1:17" ht="36">
      <c r="A36" s="50">
        <v>19</v>
      </c>
      <c r="B36" s="28" t="s">
        <v>162</v>
      </c>
      <c r="C36" s="92" t="s">
        <v>188</v>
      </c>
      <c r="D36" s="65" t="s">
        <v>35</v>
      </c>
      <c r="E36" s="63">
        <v>3.55</v>
      </c>
      <c r="F36" s="54"/>
      <c r="G36" s="13"/>
      <c r="H36" s="13">
        <f t="shared" si="7"/>
        <v>0</v>
      </c>
      <c r="I36" s="13"/>
      <c r="J36" s="13"/>
      <c r="K36" s="13">
        <f t="shared" si="8"/>
        <v>0</v>
      </c>
      <c r="L36" s="13">
        <f t="shared" si="9"/>
        <v>0</v>
      </c>
      <c r="M36" s="13">
        <f t="shared" si="10"/>
        <v>0</v>
      </c>
      <c r="N36" s="13">
        <f t="shared" si="11"/>
        <v>0</v>
      </c>
      <c r="O36" s="13">
        <f t="shared" si="12"/>
        <v>0</v>
      </c>
      <c r="P36" s="14">
        <f t="shared" si="13"/>
        <v>0</v>
      </c>
    </row>
    <row r="37" spans="1:17" ht="36">
      <c r="A37" s="50">
        <v>20</v>
      </c>
      <c r="B37" s="28" t="s">
        <v>162</v>
      </c>
      <c r="C37" s="57" t="s">
        <v>36</v>
      </c>
      <c r="D37" s="56" t="s">
        <v>21</v>
      </c>
      <c r="E37" s="58">
        <v>37.840000000000003</v>
      </c>
      <c r="F37" s="54"/>
      <c r="G37" s="13"/>
      <c r="H37" s="13">
        <f t="shared" si="7"/>
        <v>0</v>
      </c>
      <c r="I37" s="13"/>
      <c r="J37" s="13"/>
      <c r="K37" s="13">
        <f t="shared" si="8"/>
        <v>0</v>
      </c>
      <c r="L37" s="13">
        <f t="shared" si="9"/>
        <v>0</v>
      </c>
      <c r="M37" s="13">
        <f t="shared" si="10"/>
        <v>0</v>
      </c>
      <c r="N37" s="13">
        <f t="shared" si="11"/>
        <v>0</v>
      </c>
      <c r="O37" s="13">
        <f t="shared" si="12"/>
        <v>0</v>
      </c>
      <c r="P37" s="14">
        <f t="shared" si="13"/>
        <v>0</v>
      </c>
      <c r="Q37" s="64"/>
    </row>
    <row r="38" spans="1:17" ht="36">
      <c r="A38" s="50">
        <v>21</v>
      </c>
      <c r="B38" s="28" t="s">
        <v>162</v>
      </c>
      <c r="C38" s="57" t="s">
        <v>37</v>
      </c>
      <c r="D38" s="56" t="s">
        <v>21</v>
      </c>
      <c r="E38" s="58">
        <v>100</v>
      </c>
      <c r="F38" s="54"/>
      <c r="G38" s="13"/>
      <c r="H38" s="13">
        <f t="shared" si="7"/>
        <v>0</v>
      </c>
      <c r="I38" s="13"/>
      <c r="J38" s="13"/>
      <c r="K38" s="13">
        <f t="shared" si="8"/>
        <v>0</v>
      </c>
      <c r="L38" s="13">
        <f t="shared" si="9"/>
        <v>0</v>
      </c>
      <c r="M38" s="13">
        <f t="shared" si="10"/>
        <v>0</v>
      </c>
      <c r="N38" s="13">
        <f t="shared" si="11"/>
        <v>0</v>
      </c>
      <c r="O38" s="13">
        <f t="shared" si="12"/>
        <v>0</v>
      </c>
      <c r="P38" s="14">
        <f t="shared" si="13"/>
        <v>0</v>
      </c>
      <c r="Q38" s="64"/>
    </row>
    <row r="39" spans="1:17" ht="36">
      <c r="A39" s="50">
        <v>22</v>
      </c>
      <c r="B39" s="28" t="s">
        <v>162</v>
      </c>
      <c r="C39" s="57" t="s">
        <v>38</v>
      </c>
      <c r="D39" s="56" t="s">
        <v>21</v>
      </c>
      <c r="E39" s="63">
        <v>107.64</v>
      </c>
      <c r="F39" s="54"/>
      <c r="G39" s="13"/>
      <c r="H39" s="13">
        <f t="shared" si="7"/>
        <v>0</v>
      </c>
      <c r="I39" s="13"/>
      <c r="J39" s="13"/>
      <c r="K39" s="13">
        <f t="shared" si="8"/>
        <v>0</v>
      </c>
      <c r="L39" s="13">
        <f t="shared" si="9"/>
        <v>0</v>
      </c>
      <c r="M39" s="13">
        <f t="shared" si="10"/>
        <v>0</v>
      </c>
      <c r="N39" s="13">
        <f t="shared" si="11"/>
        <v>0</v>
      </c>
      <c r="O39" s="13">
        <f t="shared" si="12"/>
        <v>0</v>
      </c>
      <c r="P39" s="14">
        <f t="shared" si="13"/>
        <v>0</v>
      </c>
      <c r="Q39" s="64"/>
    </row>
    <row r="40" spans="1:17" ht="36">
      <c r="A40" s="50">
        <v>23</v>
      </c>
      <c r="B40" s="28" t="s">
        <v>162</v>
      </c>
      <c r="C40" s="57" t="s">
        <v>39</v>
      </c>
      <c r="D40" s="65" t="s">
        <v>23</v>
      </c>
      <c r="E40" s="63">
        <v>15.6</v>
      </c>
      <c r="F40" s="54"/>
      <c r="G40" s="13"/>
      <c r="H40" s="13">
        <f t="shared" si="7"/>
        <v>0</v>
      </c>
      <c r="I40" s="13"/>
      <c r="J40" s="13"/>
      <c r="K40" s="13">
        <f t="shared" si="8"/>
        <v>0</v>
      </c>
      <c r="L40" s="13">
        <f t="shared" si="9"/>
        <v>0</v>
      </c>
      <c r="M40" s="13">
        <f t="shared" si="10"/>
        <v>0</v>
      </c>
      <c r="N40" s="13">
        <f t="shared" si="11"/>
        <v>0</v>
      </c>
      <c r="O40" s="13">
        <f t="shared" si="12"/>
        <v>0</v>
      </c>
      <c r="P40" s="14">
        <f t="shared" si="13"/>
        <v>0</v>
      </c>
      <c r="Q40" s="64"/>
    </row>
    <row r="41" spans="1:17" ht="36">
      <c r="A41" s="50">
        <v>24</v>
      </c>
      <c r="B41" s="28" t="s">
        <v>162</v>
      </c>
      <c r="C41" s="91" t="s">
        <v>40</v>
      </c>
      <c r="D41" s="65" t="s">
        <v>23</v>
      </c>
      <c r="E41" s="63">
        <v>16.5</v>
      </c>
      <c r="F41" s="54"/>
      <c r="G41" s="13"/>
      <c r="H41" s="13">
        <f t="shared" si="7"/>
        <v>0</v>
      </c>
      <c r="I41" s="13"/>
      <c r="J41" s="13"/>
      <c r="K41" s="13">
        <f t="shared" si="8"/>
        <v>0</v>
      </c>
      <c r="L41" s="13">
        <f t="shared" si="9"/>
        <v>0</v>
      </c>
      <c r="M41" s="13">
        <f t="shared" si="10"/>
        <v>0</v>
      </c>
      <c r="N41" s="13">
        <f t="shared" si="11"/>
        <v>0</v>
      </c>
      <c r="O41" s="13">
        <f t="shared" si="12"/>
        <v>0</v>
      </c>
      <c r="P41" s="14">
        <f t="shared" si="13"/>
        <v>0</v>
      </c>
      <c r="Q41" s="64"/>
    </row>
    <row r="42" spans="1:17">
      <c r="A42" s="50"/>
      <c r="B42" s="61"/>
      <c r="C42" s="67" t="s">
        <v>185</v>
      </c>
      <c r="D42" s="65"/>
      <c r="E42" s="63"/>
      <c r="F42" s="54"/>
      <c r="G42" s="13"/>
      <c r="H42" s="13">
        <f t="shared" si="7"/>
        <v>0</v>
      </c>
      <c r="I42" s="13"/>
      <c r="J42" s="13"/>
      <c r="K42" s="13">
        <f t="shared" si="8"/>
        <v>0</v>
      </c>
      <c r="L42" s="13">
        <f t="shared" si="9"/>
        <v>0</v>
      </c>
      <c r="M42" s="13">
        <f t="shared" si="10"/>
        <v>0</v>
      </c>
      <c r="N42" s="13">
        <f t="shared" si="11"/>
        <v>0</v>
      </c>
      <c r="O42" s="13">
        <f t="shared" si="12"/>
        <v>0</v>
      </c>
      <c r="P42" s="14">
        <f t="shared" si="13"/>
        <v>0</v>
      </c>
      <c r="Q42" s="64"/>
    </row>
    <row r="43" spans="1:17" ht="48">
      <c r="A43" s="50">
        <v>25</v>
      </c>
      <c r="B43" s="28" t="s">
        <v>162</v>
      </c>
      <c r="C43" s="66" t="s">
        <v>190</v>
      </c>
      <c r="D43" s="65" t="s">
        <v>21</v>
      </c>
      <c r="E43" s="63">
        <v>5.98</v>
      </c>
      <c r="F43" s="54"/>
      <c r="G43" s="13"/>
      <c r="H43" s="13">
        <f t="shared" si="7"/>
        <v>0</v>
      </c>
      <c r="I43" s="13"/>
      <c r="J43" s="13"/>
      <c r="K43" s="13">
        <f t="shared" si="8"/>
        <v>0</v>
      </c>
      <c r="L43" s="13">
        <f t="shared" si="9"/>
        <v>0</v>
      </c>
      <c r="M43" s="13">
        <f t="shared" si="10"/>
        <v>0</v>
      </c>
      <c r="N43" s="13">
        <f t="shared" si="11"/>
        <v>0</v>
      </c>
      <c r="O43" s="13">
        <f t="shared" si="12"/>
        <v>0</v>
      </c>
      <c r="P43" s="14">
        <f t="shared" si="13"/>
        <v>0</v>
      </c>
      <c r="Q43" s="64"/>
    </row>
    <row r="44" spans="1:17" ht="48">
      <c r="A44" s="50">
        <v>26</v>
      </c>
      <c r="B44" s="28" t="s">
        <v>162</v>
      </c>
      <c r="C44" s="66" t="s">
        <v>193</v>
      </c>
      <c r="D44" s="65" t="s">
        <v>21</v>
      </c>
      <c r="E44" s="63">
        <v>7.64</v>
      </c>
      <c r="F44" s="54"/>
      <c r="G44" s="13"/>
      <c r="H44" s="13">
        <f t="shared" si="7"/>
        <v>0</v>
      </c>
      <c r="I44" s="13"/>
      <c r="J44" s="13"/>
      <c r="K44" s="13">
        <f t="shared" si="8"/>
        <v>0</v>
      </c>
      <c r="L44" s="13">
        <f t="shared" si="9"/>
        <v>0</v>
      </c>
      <c r="M44" s="13">
        <f t="shared" si="10"/>
        <v>0</v>
      </c>
      <c r="N44" s="13">
        <f t="shared" si="11"/>
        <v>0</v>
      </c>
      <c r="O44" s="13">
        <f t="shared" si="12"/>
        <v>0</v>
      </c>
      <c r="P44" s="14">
        <f t="shared" si="13"/>
        <v>0</v>
      </c>
      <c r="Q44" s="64"/>
    </row>
    <row r="45" spans="1:17" ht="36">
      <c r="A45" s="50">
        <v>27</v>
      </c>
      <c r="B45" s="28" t="s">
        <v>162</v>
      </c>
      <c r="C45" s="66" t="s">
        <v>191</v>
      </c>
      <c r="D45" s="65" t="s">
        <v>23</v>
      </c>
      <c r="E45" s="63">
        <v>11.45</v>
      </c>
      <c r="F45" s="54"/>
      <c r="G45" s="13"/>
      <c r="H45" s="13">
        <f t="shared" si="7"/>
        <v>0</v>
      </c>
      <c r="I45" s="13"/>
      <c r="J45" s="13"/>
      <c r="K45" s="13">
        <f t="shared" si="8"/>
        <v>0</v>
      </c>
      <c r="L45" s="13">
        <f t="shared" si="9"/>
        <v>0</v>
      </c>
      <c r="M45" s="13">
        <f t="shared" si="10"/>
        <v>0</v>
      </c>
      <c r="N45" s="13">
        <f t="shared" si="11"/>
        <v>0</v>
      </c>
      <c r="O45" s="13">
        <f t="shared" si="12"/>
        <v>0</v>
      </c>
      <c r="P45" s="14">
        <f t="shared" si="13"/>
        <v>0</v>
      </c>
      <c r="Q45" s="64"/>
    </row>
    <row r="46" spans="1:17" ht="36">
      <c r="A46" s="50">
        <v>28</v>
      </c>
      <c r="B46" s="28" t="s">
        <v>162</v>
      </c>
      <c r="C46" s="66" t="s">
        <v>192</v>
      </c>
      <c r="D46" s="65" t="s">
        <v>23</v>
      </c>
      <c r="E46" s="63">
        <v>28.05</v>
      </c>
      <c r="F46" s="54"/>
      <c r="G46" s="13"/>
      <c r="H46" s="13">
        <f t="shared" si="7"/>
        <v>0</v>
      </c>
      <c r="I46" s="13"/>
      <c r="J46" s="13"/>
      <c r="K46" s="13">
        <f t="shared" si="8"/>
        <v>0</v>
      </c>
      <c r="L46" s="13">
        <f t="shared" si="9"/>
        <v>0</v>
      </c>
      <c r="M46" s="13">
        <f t="shared" si="10"/>
        <v>0</v>
      </c>
      <c r="N46" s="13">
        <f t="shared" si="11"/>
        <v>0</v>
      </c>
      <c r="O46" s="13">
        <f t="shared" si="12"/>
        <v>0</v>
      </c>
      <c r="P46" s="14">
        <f t="shared" si="13"/>
        <v>0</v>
      </c>
      <c r="Q46" s="64"/>
    </row>
    <row r="47" spans="1:17" ht="36">
      <c r="A47" s="50">
        <v>29</v>
      </c>
      <c r="B47" s="28" t="s">
        <v>162</v>
      </c>
      <c r="C47" s="66" t="s">
        <v>41</v>
      </c>
      <c r="D47" s="65" t="s">
        <v>23</v>
      </c>
      <c r="E47" s="63">
        <v>10.5</v>
      </c>
      <c r="F47" s="54"/>
      <c r="G47" s="13"/>
      <c r="H47" s="13">
        <f t="shared" si="7"/>
        <v>0</v>
      </c>
      <c r="I47" s="13"/>
      <c r="J47" s="13"/>
      <c r="K47" s="13">
        <f t="shared" si="8"/>
        <v>0</v>
      </c>
      <c r="L47" s="13">
        <f t="shared" si="9"/>
        <v>0</v>
      </c>
      <c r="M47" s="13">
        <f t="shared" si="10"/>
        <v>0</v>
      </c>
      <c r="N47" s="13">
        <f t="shared" si="11"/>
        <v>0</v>
      </c>
      <c r="O47" s="13">
        <f t="shared" si="12"/>
        <v>0</v>
      </c>
      <c r="P47" s="14">
        <f t="shared" si="13"/>
        <v>0</v>
      </c>
    </row>
    <row r="48" spans="1:17" ht="36">
      <c r="A48" s="50">
        <v>30</v>
      </c>
      <c r="B48" s="28" t="s">
        <v>162</v>
      </c>
      <c r="C48" s="66" t="s">
        <v>42</v>
      </c>
      <c r="D48" s="65" t="s">
        <v>23</v>
      </c>
      <c r="E48" s="63">
        <v>1.5</v>
      </c>
      <c r="F48" s="54"/>
      <c r="G48" s="13"/>
      <c r="H48" s="13">
        <f t="shared" si="7"/>
        <v>0</v>
      </c>
      <c r="I48" s="13"/>
      <c r="J48" s="13"/>
      <c r="K48" s="13">
        <f t="shared" si="8"/>
        <v>0</v>
      </c>
      <c r="L48" s="13">
        <f t="shared" si="9"/>
        <v>0</v>
      </c>
      <c r="M48" s="13">
        <f t="shared" si="10"/>
        <v>0</v>
      </c>
      <c r="N48" s="13">
        <f t="shared" si="11"/>
        <v>0</v>
      </c>
      <c r="O48" s="13">
        <f t="shared" si="12"/>
        <v>0</v>
      </c>
      <c r="P48" s="14">
        <f t="shared" si="13"/>
        <v>0</v>
      </c>
    </row>
    <row r="49" spans="1:17" ht="36">
      <c r="A49" s="50">
        <v>31</v>
      </c>
      <c r="B49" s="28" t="s">
        <v>162</v>
      </c>
      <c r="C49" s="66" t="s">
        <v>109</v>
      </c>
      <c r="D49" s="65" t="s">
        <v>23</v>
      </c>
      <c r="E49" s="63">
        <v>16.600000000000001</v>
      </c>
      <c r="F49" s="54"/>
      <c r="G49" s="13"/>
      <c r="H49" s="13">
        <f t="shared" si="7"/>
        <v>0</v>
      </c>
      <c r="I49" s="13"/>
      <c r="J49" s="13"/>
      <c r="K49" s="13">
        <f t="shared" si="8"/>
        <v>0</v>
      </c>
      <c r="L49" s="13">
        <f t="shared" si="9"/>
        <v>0</v>
      </c>
      <c r="M49" s="13">
        <f t="shared" si="10"/>
        <v>0</v>
      </c>
      <c r="N49" s="13">
        <f t="shared" si="11"/>
        <v>0</v>
      </c>
      <c r="O49" s="13">
        <f t="shared" si="12"/>
        <v>0</v>
      </c>
      <c r="P49" s="14">
        <f t="shared" si="13"/>
        <v>0</v>
      </c>
      <c r="Q49" s="64"/>
    </row>
    <row r="50" spans="1:17" ht="36">
      <c r="A50" s="50">
        <v>32</v>
      </c>
      <c r="B50" s="28" t="s">
        <v>162</v>
      </c>
      <c r="C50" s="66" t="s">
        <v>43</v>
      </c>
      <c r="D50" s="65" t="s">
        <v>21</v>
      </c>
      <c r="E50" s="63">
        <v>13.62</v>
      </c>
      <c r="F50" s="54"/>
      <c r="G50" s="13"/>
      <c r="H50" s="13">
        <f t="shared" si="7"/>
        <v>0</v>
      </c>
      <c r="I50" s="13"/>
      <c r="J50" s="13"/>
      <c r="K50" s="13">
        <f t="shared" si="8"/>
        <v>0</v>
      </c>
      <c r="L50" s="13">
        <f t="shared" si="9"/>
        <v>0</v>
      </c>
      <c r="M50" s="13">
        <f t="shared" si="10"/>
        <v>0</v>
      </c>
      <c r="N50" s="13">
        <f t="shared" si="11"/>
        <v>0</v>
      </c>
      <c r="O50" s="13">
        <f t="shared" si="12"/>
        <v>0</v>
      </c>
      <c r="P50" s="14">
        <f t="shared" si="13"/>
        <v>0</v>
      </c>
    </row>
    <row r="51" spans="1:17">
      <c r="A51" s="50"/>
      <c r="B51" s="61"/>
      <c r="C51" s="67" t="s">
        <v>160</v>
      </c>
      <c r="D51" s="65"/>
      <c r="E51" s="63"/>
      <c r="F51" s="54"/>
      <c r="G51" s="13"/>
      <c r="H51" s="13">
        <f t="shared" si="7"/>
        <v>0</v>
      </c>
      <c r="I51" s="13"/>
      <c r="J51" s="13"/>
      <c r="K51" s="13">
        <f t="shared" si="8"/>
        <v>0</v>
      </c>
      <c r="L51" s="13">
        <f t="shared" si="9"/>
        <v>0</v>
      </c>
      <c r="M51" s="13">
        <f t="shared" si="10"/>
        <v>0</v>
      </c>
      <c r="N51" s="13">
        <f t="shared" si="11"/>
        <v>0</v>
      </c>
      <c r="O51" s="13">
        <f t="shared" si="12"/>
        <v>0</v>
      </c>
      <c r="P51" s="14">
        <f t="shared" si="13"/>
        <v>0</v>
      </c>
    </row>
    <row r="52" spans="1:17" ht="48">
      <c r="A52" s="50">
        <v>33</v>
      </c>
      <c r="B52" s="28" t="s">
        <v>162</v>
      </c>
      <c r="C52" s="55" t="s">
        <v>206</v>
      </c>
      <c r="D52" s="56" t="s">
        <v>21</v>
      </c>
      <c r="E52" s="58">
        <v>113.62</v>
      </c>
      <c r="F52" s="54"/>
      <c r="G52" s="13"/>
      <c r="H52" s="13">
        <f t="shared" si="7"/>
        <v>0</v>
      </c>
      <c r="I52" s="13"/>
      <c r="J52" s="13"/>
      <c r="K52" s="13">
        <f t="shared" si="8"/>
        <v>0</v>
      </c>
      <c r="L52" s="13">
        <f t="shared" si="9"/>
        <v>0</v>
      </c>
      <c r="M52" s="13">
        <f t="shared" si="10"/>
        <v>0</v>
      </c>
      <c r="N52" s="13">
        <f t="shared" si="11"/>
        <v>0</v>
      </c>
      <c r="O52" s="13">
        <f t="shared" si="12"/>
        <v>0</v>
      </c>
      <c r="P52" s="14">
        <f t="shared" si="13"/>
        <v>0</v>
      </c>
    </row>
    <row r="53" spans="1:17" ht="84">
      <c r="A53" s="50">
        <v>34</v>
      </c>
      <c r="B53" s="28" t="s">
        <v>162</v>
      </c>
      <c r="C53" s="55" t="s">
        <v>194</v>
      </c>
      <c r="D53" s="56" t="s">
        <v>21</v>
      </c>
      <c r="E53" s="58">
        <v>113.62</v>
      </c>
      <c r="F53" s="54"/>
      <c r="G53" s="13"/>
      <c r="H53" s="13">
        <f t="shared" si="7"/>
        <v>0</v>
      </c>
      <c r="I53" s="13"/>
      <c r="J53" s="13"/>
      <c r="K53" s="13">
        <f t="shared" si="8"/>
        <v>0</v>
      </c>
      <c r="L53" s="13">
        <f t="shared" si="9"/>
        <v>0</v>
      </c>
      <c r="M53" s="13">
        <f t="shared" si="10"/>
        <v>0</v>
      </c>
      <c r="N53" s="13">
        <f t="shared" si="11"/>
        <v>0</v>
      </c>
      <c r="O53" s="13">
        <f t="shared" si="12"/>
        <v>0</v>
      </c>
      <c r="P53" s="14">
        <f t="shared" si="13"/>
        <v>0</v>
      </c>
    </row>
    <row r="54" spans="1:17" ht="36">
      <c r="A54" s="50">
        <v>35</v>
      </c>
      <c r="B54" s="28" t="s">
        <v>162</v>
      </c>
      <c r="C54" s="66" t="s">
        <v>135</v>
      </c>
      <c r="D54" s="65" t="s">
        <v>21</v>
      </c>
      <c r="E54" s="63">
        <v>6.28</v>
      </c>
      <c r="F54" s="93"/>
      <c r="G54" s="13"/>
      <c r="H54" s="13">
        <f t="shared" si="7"/>
        <v>0</v>
      </c>
      <c r="I54" s="13"/>
      <c r="J54" s="13"/>
      <c r="K54" s="13">
        <f t="shared" si="8"/>
        <v>0</v>
      </c>
      <c r="L54" s="13">
        <f t="shared" si="9"/>
        <v>0</v>
      </c>
      <c r="M54" s="13">
        <f t="shared" si="10"/>
        <v>0</v>
      </c>
      <c r="N54" s="13">
        <f t="shared" si="11"/>
        <v>0</v>
      </c>
      <c r="O54" s="13">
        <f t="shared" si="12"/>
        <v>0</v>
      </c>
      <c r="P54" s="14">
        <f t="shared" si="13"/>
        <v>0</v>
      </c>
    </row>
    <row r="55" spans="1:17" ht="72">
      <c r="A55" s="50">
        <v>36</v>
      </c>
      <c r="B55" s="28" t="s">
        <v>162</v>
      </c>
      <c r="C55" s="66" t="s">
        <v>195</v>
      </c>
      <c r="D55" s="65" t="s">
        <v>21</v>
      </c>
      <c r="E55" s="63">
        <v>6.28</v>
      </c>
      <c r="F55" s="54"/>
      <c r="G55" s="13"/>
      <c r="H55" s="13">
        <f t="shared" si="7"/>
        <v>0</v>
      </c>
      <c r="I55" s="13"/>
      <c r="J55" s="13"/>
      <c r="K55" s="13">
        <f t="shared" si="8"/>
        <v>0</v>
      </c>
      <c r="L55" s="13">
        <f t="shared" si="9"/>
        <v>0</v>
      </c>
      <c r="M55" s="13">
        <f t="shared" si="10"/>
        <v>0</v>
      </c>
      <c r="N55" s="13">
        <f t="shared" si="11"/>
        <v>0</v>
      </c>
      <c r="O55" s="13">
        <f t="shared" si="12"/>
        <v>0</v>
      </c>
      <c r="P55" s="14">
        <f t="shared" si="13"/>
        <v>0</v>
      </c>
    </row>
    <row r="56" spans="1:17">
      <c r="A56" s="50"/>
      <c r="B56" s="61"/>
      <c r="C56" s="67" t="s">
        <v>44</v>
      </c>
      <c r="D56" s="65"/>
      <c r="E56" s="63"/>
      <c r="F56" s="54"/>
      <c r="G56" s="13"/>
      <c r="H56" s="13">
        <f t="shared" si="7"/>
        <v>0</v>
      </c>
      <c r="I56" s="13"/>
      <c r="J56" s="13"/>
      <c r="K56" s="13">
        <f t="shared" si="8"/>
        <v>0</v>
      </c>
      <c r="L56" s="13">
        <f t="shared" si="9"/>
        <v>0</v>
      </c>
      <c r="M56" s="13">
        <f t="shared" si="10"/>
        <v>0</v>
      </c>
      <c r="N56" s="13">
        <f t="shared" si="11"/>
        <v>0</v>
      </c>
      <c r="O56" s="13">
        <f t="shared" si="12"/>
        <v>0</v>
      </c>
      <c r="P56" s="14">
        <f t="shared" si="13"/>
        <v>0</v>
      </c>
    </row>
    <row r="57" spans="1:17" ht="36">
      <c r="A57" s="50">
        <v>37</v>
      </c>
      <c r="B57" s="28" t="s">
        <v>162</v>
      </c>
      <c r="C57" s="66" t="s">
        <v>196</v>
      </c>
      <c r="D57" s="65" t="s">
        <v>23</v>
      </c>
      <c r="E57" s="63">
        <v>16.5</v>
      </c>
      <c r="F57" s="54"/>
      <c r="G57" s="13"/>
      <c r="H57" s="13">
        <f t="shared" si="7"/>
        <v>0</v>
      </c>
      <c r="I57" s="13"/>
      <c r="J57" s="13"/>
      <c r="K57" s="13">
        <f t="shared" si="8"/>
        <v>0</v>
      </c>
      <c r="L57" s="13">
        <f t="shared" si="9"/>
        <v>0</v>
      </c>
      <c r="M57" s="13">
        <f t="shared" si="10"/>
        <v>0</v>
      </c>
      <c r="N57" s="13">
        <f t="shared" si="11"/>
        <v>0</v>
      </c>
      <c r="O57" s="13">
        <f t="shared" si="12"/>
        <v>0</v>
      </c>
      <c r="P57" s="14">
        <f t="shared" si="13"/>
        <v>0</v>
      </c>
    </row>
    <row r="58" spans="1:17" ht="24">
      <c r="A58" s="50">
        <v>38</v>
      </c>
      <c r="B58" s="28" t="s">
        <v>162</v>
      </c>
      <c r="C58" s="55" t="s">
        <v>45</v>
      </c>
      <c r="D58" s="56" t="s">
        <v>23</v>
      </c>
      <c r="E58" s="58">
        <v>10.5</v>
      </c>
      <c r="F58" s="54"/>
      <c r="G58" s="13"/>
      <c r="H58" s="13">
        <f t="shared" si="7"/>
        <v>0</v>
      </c>
      <c r="I58" s="13"/>
      <c r="J58" s="13"/>
      <c r="K58" s="13">
        <f t="shared" si="8"/>
        <v>0</v>
      </c>
      <c r="L58" s="13">
        <f t="shared" si="9"/>
        <v>0</v>
      </c>
      <c r="M58" s="13">
        <f t="shared" si="10"/>
        <v>0</v>
      </c>
      <c r="N58" s="13">
        <f t="shared" si="11"/>
        <v>0</v>
      </c>
      <c r="O58" s="13">
        <f t="shared" si="12"/>
        <v>0</v>
      </c>
      <c r="P58" s="14">
        <f t="shared" si="13"/>
        <v>0</v>
      </c>
    </row>
    <row r="59" spans="1:17" ht="12.75">
      <c r="A59" s="50">
        <v>39</v>
      </c>
      <c r="B59" s="28" t="s">
        <v>162</v>
      </c>
      <c r="C59" s="66" t="s">
        <v>46</v>
      </c>
      <c r="D59" s="65" t="s">
        <v>21</v>
      </c>
      <c r="E59" s="63">
        <v>1.8</v>
      </c>
      <c r="F59" s="54"/>
      <c r="G59" s="13"/>
      <c r="H59" s="13">
        <f t="shared" si="7"/>
        <v>0</v>
      </c>
      <c r="I59" s="13"/>
      <c r="J59" s="13"/>
      <c r="K59" s="13">
        <f t="shared" si="8"/>
        <v>0</v>
      </c>
      <c r="L59" s="13">
        <f t="shared" si="9"/>
        <v>0</v>
      </c>
      <c r="M59" s="13">
        <f t="shared" si="10"/>
        <v>0</v>
      </c>
      <c r="N59" s="13">
        <f t="shared" si="11"/>
        <v>0</v>
      </c>
      <c r="O59" s="13">
        <f t="shared" si="12"/>
        <v>0</v>
      </c>
      <c r="P59" s="14">
        <f t="shared" si="13"/>
        <v>0</v>
      </c>
    </row>
    <row r="60" spans="1:17" ht="36">
      <c r="A60" s="50">
        <v>40</v>
      </c>
      <c r="B60" s="28" t="s">
        <v>162</v>
      </c>
      <c r="C60" s="94" t="s">
        <v>110</v>
      </c>
      <c r="D60" s="65" t="s">
        <v>21</v>
      </c>
      <c r="E60" s="63">
        <v>1.93</v>
      </c>
      <c r="F60" s="54"/>
      <c r="G60" s="13"/>
      <c r="H60" s="13">
        <f t="shared" si="7"/>
        <v>0</v>
      </c>
      <c r="I60" s="13"/>
      <c r="J60" s="13"/>
      <c r="K60" s="13">
        <f t="shared" si="8"/>
        <v>0</v>
      </c>
      <c r="L60" s="13">
        <f t="shared" si="9"/>
        <v>0</v>
      </c>
      <c r="M60" s="13">
        <f t="shared" si="10"/>
        <v>0</v>
      </c>
      <c r="N60" s="13">
        <f t="shared" si="11"/>
        <v>0</v>
      </c>
      <c r="O60" s="13">
        <f t="shared" si="12"/>
        <v>0</v>
      </c>
      <c r="P60" s="14">
        <f t="shared" si="13"/>
        <v>0</v>
      </c>
    </row>
    <row r="61" spans="1:17" ht="24">
      <c r="A61" s="50">
        <v>41</v>
      </c>
      <c r="B61" s="28" t="s">
        <v>162</v>
      </c>
      <c r="C61" s="94" t="s">
        <v>47</v>
      </c>
      <c r="D61" s="65" t="s">
        <v>35</v>
      </c>
      <c r="E61" s="63">
        <v>10</v>
      </c>
      <c r="F61" s="54"/>
      <c r="G61" s="13"/>
      <c r="H61" s="13">
        <f t="shared" si="7"/>
        <v>0</v>
      </c>
      <c r="I61" s="13"/>
      <c r="J61" s="13"/>
      <c r="K61" s="13">
        <f t="shared" si="8"/>
        <v>0</v>
      </c>
      <c r="L61" s="13">
        <f t="shared" si="9"/>
        <v>0</v>
      </c>
      <c r="M61" s="13">
        <f t="shared" si="10"/>
        <v>0</v>
      </c>
      <c r="N61" s="13">
        <f t="shared" si="11"/>
        <v>0</v>
      </c>
      <c r="O61" s="13">
        <f t="shared" si="12"/>
        <v>0</v>
      </c>
      <c r="P61" s="14">
        <f t="shared" si="13"/>
        <v>0</v>
      </c>
    </row>
    <row r="62" spans="1:17" s="23" customFormat="1" ht="36.75" thickBot="1">
      <c r="A62" s="50">
        <v>42</v>
      </c>
      <c r="B62" s="28" t="s">
        <v>162</v>
      </c>
      <c r="C62" s="69" t="s">
        <v>203</v>
      </c>
      <c r="D62" s="70" t="s">
        <v>31</v>
      </c>
      <c r="E62" s="71">
        <v>1</v>
      </c>
      <c r="F62" s="72"/>
      <c r="G62" s="73"/>
      <c r="H62" s="13">
        <f t="shared" si="7"/>
        <v>0</v>
      </c>
      <c r="I62" s="13"/>
      <c r="J62" s="13"/>
      <c r="K62" s="13">
        <f t="shared" si="8"/>
        <v>0</v>
      </c>
      <c r="L62" s="13">
        <f t="shared" si="9"/>
        <v>0</v>
      </c>
      <c r="M62" s="13">
        <f t="shared" si="10"/>
        <v>0</v>
      </c>
      <c r="N62" s="13">
        <f t="shared" si="11"/>
        <v>0</v>
      </c>
      <c r="O62" s="13">
        <f t="shared" si="12"/>
        <v>0</v>
      </c>
      <c r="P62" s="14">
        <f t="shared" si="13"/>
        <v>0</v>
      </c>
    </row>
    <row r="63" spans="1:17" s="23" customFormat="1" ht="12.75" thickBot="1">
      <c r="A63" s="342" t="s">
        <v>48</v>
      </c>
      <c r="B63" s="343"/>
      <c r="C63" s="343"/>
      <c r="D63" s="343"/>
      <c r="E63" s="343"/>
      <c r="F63" s="343"/>
      <c r="G63" s="343"/>
      <c r="H63" s="343"/>
      <c r="I63" s="343"/>
      <c r="J63" s="343"/>
      <c r="K63" s="343"/>
      <c r="L63" s="74">
        <f>SUM(L17:L62)</f>
        <v>0</v>
      </c>
      <c r="M63" s="74">
        <f t="shared" ref="M63:P63" si="14">SUM(M17:M62)</f>
        <v>0</v>
      </c>
      <c r="N63" s="74">
        <f t="shared" si="14"/>
        <v>0</v>
      </c>
      <c r="O63" s="74">
        <f t="shared" si="14"/>
        <v>0</v>
      </c>
      <c r="P63" s="74">
        <f t="shared" si="14"/>
        <v>0</v>
      </c>
    </row>
    <row r="64" spans="1:17">
      <c r="A64" s="326"/>
      <c r="B64" s="326"/>
      <c r="C64" s="326"/>
      <c r="D64" s="326"/>
      <c r="E64" s="326"/>
      <c r="F64" s="326"/>
      <c r="G64" s="326"/>
      <c r="H64" s="326"/>
      <c r="I64" s="326"/>
      <c r="J64" s="326"/>
      <c r="K64" s="326"/>
      <c r="L64" s="326"/>
      <c r="M64" s="326"/>
      <c r="N64" s="326"/>
      <c r="O64" s="326"/>
      <c r="P64" s="326"/>
    </row>
    <row r="65" spans="1:16">
      <c r="A65" s="15"/>
      <c r="B65" s="16" t="s">
        <v>49</v>
      </c>
      <c r="C65" s="17"/>
      <c r="D65" s="15"/>
      <c r="E65" s="15"/>
      <c r="F65" s="18"/>
      <c r="G65" s="18"/>
      <c r="H65" s="18"/>
      <c r="I65" s="18"/>
      <c r="J65" s="18"/>
      <c r="K65" s="18"/>
      <c r="L65" s="18"/>
      <c r="M65" s="18"/>
      <c r="N65" s="18"/>
      <c r="O65" s="18"/>
      <c r="P65" s="18"/>
    </row>
    <row r="66" spans="1:16">
      <c r="A66" s="328" t="s">
        <v>50</v>
      </c>
      <c r="B66" s="328"/>
      <c r="C66" s="328"/>
      <c r="D66" s="328"/>
      <c r="E66" s="328"/>
      <c r="F66" s="328"/>
      <c r="G66" s="328"/>
      <c r="H66" s="328"/>
      <c r="I66" s="328"/>
      <c r="J66" s="328"/>
      <c r="K66" s="328"/>
      <c r="L66" s="328"/>
      <c r="M66" s="328"/>
      <c r="N66" s="328"/>
      <c r="O66" s="328"/>
      <c r="P66" s="328"/>
    </row>
    <row r="67" spans="1:16" ht="21.75" customHeight="1">
      <c r="A67" s="328" t="s">
        <v>51</v>
      </c>
      <c r="B67" s="328"/>
      <c r="C67" s="328"/>
      <c r="D67" s="328"/>
      <c r="E67" s="328"/>
      <c r="F67" s="328"/>
      <c r="G67" s="328"/>
      <c r="H67" s="328"/>
      <c r="I67" s="328"/>
      <c r="J67" s="328"/>
      <c r="K67" s="328"/>
      <c r="L67" s="328"/>
      <c r="M67" s="328"/>
      <c r="N67" s="328"/>
      <c r="O67" s="328"/>
      <c r="P67" s="328"/>
    </row>
    <row r="68" spans="1:16" ht="12" customHeight="1">
      <c r="A68" s="327" t="s">
        <v>52</v>
      </c>
      <c r="B68" s="327"/>
      <c r="C68" s="327"/>
      <c r="D68" s="327"/>
      <c r="E68" s="327"/>
      <c r="F68" s="327"/>
      <c r="G68" s="327"/>
      <c r="H68" s="327"/>
      <c r="I68" s="327"/>
      <c r="J68" s="327"/>
      <c r="K68" s="327"/>
      <c r="L68" s="327"/>
      <c r="M68" s="327"/>
      <c r="N68" s="327"/>
      <c r="O68" s="327"/>
      <c r="P68" s="327"/>
    </row>
    <row r="69" spans="1:16" ht="12" customHeight="1">
      <c r="A69" s="327" t="s">
        <v>53</v>
      </c>
      <c r="B69" s="327"/>
      <c r="C69" s="327"/>
      <c r="D69" s="327"/>
      <c r="E69" s="327"/>
      <c r="F69" s="327"/>
      <c r="G69" s="327"/>
      <c r="H69" s="327"/>
      <c r="I69" s="327"/>
      <c r="J69" s="327"/>
      <c r="K69" s="327"/>
      <c r="L69" s="327"/>
      <c r="M69" s="327"/>
      <c r="N69" s="327"/>
      <c r="O69" s="327"/>
      <c r="P69" s="327"/>
    </row>
    <row r="70" spans="1:16" ht="19.7" customHeight="1">
      <c r="A70" s="325" t="s">
        <v>54</v>
      </c>
      <c r="B70" s="325"/>
      <c r="C70" s="325"/>
      <c r="D70" s="325"/>
      <c r="E70" s="325"/>
      <c r="F70" s="325"/>
      <c r="G70" s="325"/>
      <c r="H70" s="325"/>
      <c r="I70" s="325"/>
      <c r="J70" s="325"/>
      <c r="K70" s="325"/>
      <c r="L70" s="325"/>
      <c r="M70" s="325"/>
      <c r="N70" s="325"/>
      <c r="O70" s="325"/>
      <c r="P70" s="325"/>
    </row>
    <row r="71" spans="1:16" ht="12" customHeight="1">
      <c r="A71" s="328" t="s">
        <v>55</v>
      </c>
      <c r="B71" s="328"/>
      <c r="C71" s="328"/>
      <c r="D71" s="328"/>
      <c r="E71" s="328"/>
      <c r="F71" s="328"/>
      <c r="G71" s="328"/>
      <c r="H71" s="328"/>
      <c r="I71" s="328"/>
      <c r="J71" s="328"/>
      <c r="K71" s="328"/>
      <c r="L71" s="328"/>
      <c r="M71" s="328"/>
      <c r="N71" s="328"/>
      <c r="O71" s="328"/>
      <c r="P71" s="328"/>
    </row>
    <row r="72" spans="1:16" ht="12" customHeight="1">
      <c r="A72" s="328" t="s">
        <v>56</v>
      </c>
      <c r="B72" s="328"/>
      <c r="C72" s="328"/>
      <c r="D72" s="328"/>
      <c r="E72" s="328"/>
      <c r="F72" s="328"/>
      <c r="G72" s="328"/>
      <c r="H72" s="328"/>
      <c r="I72" s="328"/>
      <c r="J72" s="328"/>
      <c r="K72" s="328"/>
      <c r="L72" s="328"/>
      <c r="M72" s="328"/>
      <c r="N72" s="328"/>
      <c r="O72" s="328"/>
      <c r="P72" s="328"/>
    </row>
    <row r="73" spans="1:16">
      <c r="A73" s="331" t="s">
        <v>267</v>
      </c>
      <c r="B73" s="331"/>
      <c r="C73" s="331"/>
      <c r="D73" s="331"/>
      <c r="E73" s="331"/>
      <c r="F73" s="331"/>
      <c r="G73" s="331"/>
      <c r="H73" s="331"/>
      <c r="I73" s="331"/>
      <c r="J73" s="331"/>
      <c r="K73" s="331"/>
      <c r="L73" s="331"/>
      <c r="M73" s="331"/>
      <c r="N73" s="331"/>
      <c r="O73" s="331"/>
      <c r="P73" s="331"/>
    </row>
    <row r="74" spans="1:16">
      <c r="A74" s="19"/>
      <c r="B74" s="20" t="s">
        <v>57</v>
      </c>
      <c r="C74" s="21"/>
      <c r="D74" s="19"/>
      <c r="E74" s="19"/>
      <c r="F74" s="19"/>
      <c r="G74" s="19"/>
      <c r="H74" s="19"/>
      <c r="I74" s="19"/>
      <c r="J74" s="22" t="s">
        <v>58</v>
      </c>
      <c r="K74" s="22"/>
      <c r="L74" s="22"/>
      <c r="M74" s="19"/>
      <c r="N74" s="19"/>
      <c r="O74" s="19" t="s">
        <v>59</v>
      </c>
      <c r="P74" s="23"/>
    </row>
    <row r="75" spans="1:16">
      <c r="B75" s="24" t="s">
        <v>60</v>
      </c>
      <c r="C75" s="25"/>
      <c r="D75" s="26"/>
      <c r="E75" s="19"/>
      <c r="F75" s="19"/>
      <c r="G75" s="19"/>
      <c r="H75" s="19"/>
      <c r="I75" s="19"/>
      <c r="J75" s="24" t="s">
        <v>61</v>
      </c>
      <c r="K75" s="27"/>
      <c r="L75" s="27"/>
      <c r="M75" s="26"/>
      <c r="N75" s="26"/>
      <c r="O75" s="19"/>
      <c r="P75" s="23"/>
    </row>
  </sheetData>
  <mergeCells count="22">
    <mergeCell ref="A1:P1"/>
    <mergeCell ref="A3:P3"/>
    <mergeCell ref="A73:P73"/>
    <mergeCell ref="A10:H10"/>
    <mergeCell ref="N10:O10"/>
    <mergeCell ref="N11:O11"/>
    <mergeCell ref="A13:A14"/>
    <mergeCell ref="B13:B14"/>
    <mergeCell ref="C13:C14"/>
    <mergeCell ref="D13:D14"/>
    <mergeCell ref="E13:E14"/>
    <mergeCell ref="F13:K13"/>
    <mergeCell ref="L13:P13"/>
    <mergeCell ref="A63:K63"/>
    <mergeCell ref="A72:P72"/>
    <mergeCell ref="A71:P71"/>
    <mergeCell ref="A70:P70"/>
    <mergeCell ref="A64:P64"/>
    <mergeCell ref="A69:P69"/>
    <mergeCell ref="A68:P68"/>
    <mergeCell ref="A67:P67"/>
    <mergeCell ref="A66:P66"/>
  </mergeCells>
  <printOptions horizontalCentered="1"/>
  <pageMargins left="0.11811023622047245" right="0.11811023622047245" top="0.74803149606299213" bottom="0.15748031496062992" header="0.51181102362204722" footer="0.19685039370078741"/>
  <pageSetup paperSize="9" scale="67" orientation="landscape" r:id="rId1"/>
  <rowBreaks count="2" manualBreakCount="2">
    <brk id="39" max="15" man="1"/>
    <brk id="52"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4034-C90B-492C-BDEF-A6EE9F324D8D}">
  <sheetPr>
    <tabColor rgb="FFFFFF00"/>
  </sheetPr>
  <dimension ref="A1:S52"/>
  <sheetViews>
    <sheetView showZeros="0" zoomScaleNormal="100" workbookViewId="0">
      <selection sqref="A1:P1"/>
    </sheetView>
  </sheetViews>
  <sheetFormatPr defaultColWidth="11.42578125" defaultRowHeight="12"/>
  <cols>
    <col min="1" max="1" width="4.5703125" style="85" customWidth="1"/>
    <col min="2" max="2" width="6.42578125" style="85" customWidth="1"/>
    <col min="3" max="3" width="52.42578125" style="85" customWidth="1"/>
    <col min="4" max="10" width="8.42578125" style="85" customWidth="1"/>
    <col min="11" max="11" width="9.42578125" style="85" customWidth="1"/>
    <col min="12" max="16" width="10.5703125" style="85" customWidth="1"/>
    <col min="17" max="17" width="2.85546875" style="85" customWidth="1"/>
    <col min="18" max="18" width="11.42578125" style="85"/>
    <col min="19" max="19" width="38" style="85" customWidth="1"/>
    <col min="20" max="16384" width="11.42578125" style="85"/>
  </cols>
  <sheetData>
    <row r="1" spans="1:16" ht="12" customHeight="1">
      <c r="A1" s="329" t="s">
        <v>217</v>
      </c>
      <c r="B1" s="329"/>
      <c r="C1" s="329"/>
      <c r="D1" s="329"/>
      <c r="E1" s="329"/>
      <c r="F1" s="329"/>
      <c r="G1" s="329"/>
      <c r="H1" s="329"/>
      <c r="I1" s="329"/>
      <c r="J1" s="329"/>
      <c r="K1" s="329"/>
      <c r="L1" s="329"/>
      <c r="M1" s="329"/>
      <c r="N1" s="329"/>
      <c r="O1" s="329"/>
      <c r="P1" s="329"/>
    </row>
    <row r="2" spans="1:16" ht="12" customHeight="1">
      <c r="B2" s="95"/>
      <c r="C2" s="95"/>
      <c r="D2" s="95"/>
      <c r="E2" s="95"/>
      <c r="F2" s="95"/>
      <c r="G2" s="96" t="s">
        <v>154</v>
      </c>
      <c r="H2" s="95"/>
      <c r="I2" s="95"/>
      <c r="J2" s="95"/>
      <c r="K2" s="95"/>
      <c r="L2" s="95"/>
      <c r="M2" s="95"/>
      <c r="N2" s="95"/>
      <c r="O2" s="95"/>
      <c r="P2" s="95"/>
    </row>
    <row r="3" spans="1:16">
      <c r="A3" s="346" t="s">
        <v>0</v>
      </c>
      <c r="B3" s="346"/>
      <c r="C3" s="346"/>
      <c r="D3" s="346"/>
      <c r="E3" s="346"/>
      <c r="F3" s="346"/>
      <c r="G3" s="346"/>
      <c r="H3" s="346"/>
      <c r="I3" s="346"/>
      <c r="J3" s="346"/>
      <c r="K3" s="346"/>
      <c r="L3" s="346"/>
      <c r="M3" s="346"/>
      <c r="N3" s="346"/>
      <c r="O3" s="346"/>
      <c r="P3" s="346"/>
    </row>
    <row r="4" spans="1:16" ht="12.75" customHeight="1">
      <c r="A4" s="137" t="s">
        <v>311</v>
      </c>
      <c r="B4" s="137"/>
      <c r="C4" s="137"/>
      <c r="D4" s="137"/>
      <c r="E4" s="137"/>
      <c r="F4" s="137"/>
      <c r="G4" s="137"/>
      <c r="H4" s="137"/>
      <c r="I4" s="137"/>
      <c r="J4" s="137"/>
      <c r="K4" s="137"/>
      <c r="L4" s="137"/>
      <c r="M4" s="137"/>
      <c r="N4" s="137"/>
      <c r="O4" s="137"/>
      <c r="P4" s="137"/>
    </row>
    <row r="5" spans="1:16" ht="12.75" customHeight="1">
      <c r="A5" s="137" t="s">
        <v>293</v>
      </c>
      <c r="B5" s="84"/>
      <c r="C5" s="84"/>
      <c r="D5" s="84"/>
      <c r="E5" s="84"/>
      <c r="F5" s="84"/>
      <c r="G5" s="84"/>
      <c r="H5" s="84"/>
      <c r="I5" s="97"/>
      <c r="J5" s="97"/>
      <c r="K5" s="97"/>
      <c r="L5" s="97"/>
      <c r="M5" s="97"/>
      <c r="N5" s="97"/>
      <c r="O5" s="97"/>
      <c r="P5" s="97"/>
    </row>
    <row r="6" spans="1:16" ht="12.75" customHeight="1">
      <c r="A6" s="137" t="str">
        <f>KT!A10</f>
        <v>Objekta adrese: Vestienas iela 35, Rīga, LV-1035</v>
      </c>
      <c r="B6" s="84"/>
      <c r="C6" s="84"/>
      <c r="D6" s="84"/>
      <c r="E6" s="84"/>
      <c r="F6" s="84"/>
      <c r="G6" s="84"/>
      <c r="H6" s="84"/>
      <c r="I6" s="84"/>
      <c r="J6" s="84"/>
      <c r="K6" s="84"/>
      <c r="L6" s="84"/>
      <c r="M6" s="84"/>
      <c r="N6" s="84"/>
      <c r="O6" s="84"/>
      <c r="P6" s="84"/>
    </row>
    <row r="7" spans="1:16">
      <c r="A7" s="137" t="str">
        <f>KT!A11</f>
        <v>Pasūtītājs: RP SIA "Rīgas satiksme"</v>
      </c>
      <c r="B7" s="97"/>
      <c r="C7" s="97"/>
      <c r="D7" s="97"/>
      <c r="E7" s="97"/>
      <c r="F7" s="97"/>
      <c r="G7" s="97"/>
      <c r="H7" s="97"/>
    </row>
    <row r="8" spans="1:16">
      <c r="A8" s="169" t="s">
        <v>1</v>
      </c>
      <c r="B8" s="170"/>
      <c r="C8" s="171">
        <f>'1-1 Dispč. no el.uzld.'!C8</f>
        <v>0</v>
      </c>
      <c r="D8" s="98"/>
      <c r="E8" s="98"/>
      <c r="F8" s="98"/>
      <c r="G8" s="98"/>
      <c r="H8" s="98"/>
    </row>
    <row r="9" spans="1:16">
      <c r="A9" s="98"/>
      <c r="B9" s="98"/>
      <c r="C9" s="98"/>
      <c r="D9" s="98"/>
      <c r="E9" s="98"/>
      <c r="F9" s="98"/>
      <c r="G9" s="98"/>
      <c r="H9" s="98"/>
    </row>
    <row r="10" spans="1:16" ht="12.75" customHeight="1">
      <c r="A10" s="347" t="s">
        <v>2</v>
      </c>
      <c r="B10" s="347"/>
      <c r="C10" s="347"/>
      <c r="D10" s="347"/>
      <c r="E10" s="347"/>
      <c r="F10" s="347"/>
      <c r="G10" s="347"/>
      <c r="H10" s="347"/>
      <c r="I10" s="97"/>
      <c r="J10" s="97"/>
      <c r="K10" s="97"/>
      <c r="M10" s="99" t="s">
        <v>295</v>
      </c>
      <c r="N10" s="348">
        <f>P40</f>
        <v>0</v>
      </c>
      <c r="O10" s="348"/>
      <c r="P10" s="97" t="s">
        <v>3</v>
      </c>
    </row>
    <row r="11" spans="1:16">
      <c r="A11" s="98"/>
      <c r="B11" s="98"/>
      <c r="C11" s="98"/>
      <c r="D11" s="98"/>
      <c r="E11" s="98"/>
      <c r="F11" s="98"/>
      <c r="G11" s="98"/>
      <c r="H11" s="98"/>
      <c r="I11" s="97"/>
      <c r="J11" s="97"/>
      <c r="K11" s="97"/>
      <c r="M11" s="100" t="s">
        <v>4</v>
      </c>
      <c r="N11" s="349">
        <f>KT!E11</f>
        <v>0</v>
      </c>
      <c r="O11" s="349"/>
      <c r="P11" s="101"/>
    </row>
    <row r="12" spans="1:16" ht="12.75" thickBot="1">
      <c r="A12" s="98"/>
      <c r="B12" s="98"/>
      <c r="C12" s="98"/>
      <c r="D12" s="98"/>
      <c r="E12" s="98"/>
      <c r="F12" s="98"/>
      <c r="G12" s="98"/>
      <c r="H12" s="98"/>
      <c r="I12" s="97"/>
      <c r="J12" s="97"/>
      <c r="K12" s="97"/>
    </row>
    <row r="13" spans="1:16">
      <c r="A13" s="350" t="s">
        <v>5</v>
      </c>
      <c r="B13" s="352" t="s">
        <v>6</v>
      </c>
      <c r="C13" s="354" t="s">
        <v>7</v>
      </c>
      <c r="D13" s="352" t="s">
        <v>8</v>
      </c>
      <c r="E13" s="352" t="s">
        <v>9</v>
      </c>
      <c r="F13" s="354" t="s">
        <v>10</v>
      </c>
      <c r="G13" s="354"/>
      <c r="H13" s="354"/>
      <c r="I13" s="354"/>
      <c r="J13" s="354"/>
      <c r="K13" s="354"/>
      <c r="L13" s="354" t="s">
        <v>11</v>
      </c>
      <c r="M13" s="354"/>
      <c r="N13" s="354"/>
      <c r="O13" s="354"/>
      <c r="P13" s="356"/>
    </row>
    <row r="14" spans="1:16" ht="62.25">
      <c r="A14" s="351"/>
      <c r="B14" s="353"/>
      <c r="C14" s="355"/>
      <c r="D14" s="353"/>
      <c r="E14" s="353"/>
      <c r="F14" s="102" t="s">
        <v>12</v>
      </c>
      <c r="G14" s="102" t="s">
        <v>13</v>
      </c>
      <c r="H14" s="102" t="s">
        <v>14</v>
      </c>
      <c r="I14" s="102" t="s">
        <v>15</v>
      </c>
      <c r="J14" s="102" t="s">
        <v>16</v>
      </c>
      <c r="K14" s="102" t="s">
        <v>17</v>
      </c>
      <c r="L14" s="102" t="s">
        <v>18</v>
      </c>
      <c r="M14" s="102" t="s">
        <v>14</v>
      </c>
      <c r="N14" s="102" t="s">
        <v>15</v>
      </c>
      <c r="O14" s="102" t="s">
        <v>16</v>
      </c>
      <c r="P14" s="103" t="s">
        <v>19</v>
      </c>
    </row>
    <row r="15" spans="1:16" ht="12.75" thickBot="1">
      <c r="A15" s="104">
        <v>1</v>
      </c>
      <c r="B15" s="105">
        <v>2</v>
      </c>
      <c r="C15" s="105">
        <v>3</v>
      </c>
      <c r="D15" s="105">
        <v>4</v>
      </c>
      <c r="E15" s="105">
        <v>5</v>
      </c>
      <c r="F15" s="105">
        <v>6</v>
      </c>
      <c r="G15" s="105">
        <v>7</v>
      </c>
      <c r="H15" s="105">
        <v>8</v>
      </c>
      <c r="I15" s="105">
        <v>9</v>
      </c>
      <c r="J15" s="105">
        <v>10</v>
      </c>
      <c r="K15" s="105">
        <v>11</v>
      </c>
      <c r="L15" s="105">
        <v>12</v>
      </c>
      <c r="M15" s="105">
        <v>13</v>
      </c>
      <c r="N15" s="105">
        <v>14</v>
      </c>
      <c r="O15" s="105">
        <v>15</v>
      </c>
      <c r="P15" s="106">
        <v>16</v>
      </c>
    </row>
    <row r="16" spans="1:16">
      <c r="A16" s="107"/>
      <c r="B16" s="108"/>
      <c r="C16" s="47" t="s">
        <v>20</v>
      </c>
      <c r="D16" s="108"/>
      <c r="E16" s="109"/>
      <c r="F16" s="109"/>
      <c r="G16" s="109"/>
      <c r="H16" s="109"/>
      <c r="I16" s="109"/>
      <c r="J16" s="109"/>
      <c r="K16" s="109"/>
      <c r="L16" s="109"/>
      <c r="M16" s="109"/>
      <c r="N16" s="109"/>
      <c r="O16" s="109"/>
      <c r="P16" s="110"/>
    </row>
    <row r="17" spans="1:17" ht="36">
      <c r="A17" s="111">
        <v>1</v>
      </c>
      <c r="B17" s="28" t="s">
        <v>162</v>
      </c>
      <c r="C17" s="51" t="s">
        <v>176</v>
      </c>
      <c r="D17" s="112" t="s">
        <v>21</v>
      </c>
      <c r="E17" s="113">
        <v>178.7</v>
      </c>
      <c r="F17" s="114"/>
      <c r="G17" s="115"/>
      <c r="H17" s="13">
        <f t="shared" ref="H17" si="0">ROUND(F17*G17,2)</f>
        <v>0</v>
      </c>
      <c r="I17" s="13"/>
      <c r="J17" s="13"/>
      <c r="K17" s="13">
        <f t="shared" ref="K17" si="1">SUM(H17:J17)</f>
        <v>0</v>
      </c>
      <c r="L17" s="13">
        <f t="shared" ref="L17" si="2">ROUND(F17*E17,2)</f>
        <v>0</v>
      </c>
      <c r="M17" s="13">
        <f t="shared" ref="M17" si="3">ROUND(H17*E17,2)</f>
        <v>0</v>
      </c>
      <c r="N17" s="13">
        <f t="shared" ref="N17" si="4">ROUND(I17*E17,2)</f>
        <v>0</v>
      </c>
      <c r="O17" s="13">
        <f t="shared" ref="O17" si="5">ROUND(J17*E17,2)</f>
        <v>0</v>
      </c>
      <c r="P17" s="14">
        <f t="shared" ref="P17" si="6">SUM(M17:O17)</f>
        <v>0</v>
      </c>
    </row>
    <row r="18" spans="1:17" ht="24">
      <c r="A18" s="111">
        <v>2</v>
      </c>
      <c r="B18" s="28" t="s">
        <v>162</v>
      </c>
      <c r="C18" s="116" t="s">
        <v>62</v>
      </c>
      <c r="D18" s="117" t="s">
        <v>23</v>
      </c>
      <c r="E18" s="118">
        <v>12.1</v>
      </c>
      <c r="F18" s="114"/>
      <c r="G18" s="115"/>
      <c r="H18" s="13">
        <f t="shared" ref="H18:H39" si="7">ROUND(F18*G18,2)</f>
        <v>0</v>
      </c>
      <c r="I18" s="13"/>
      <c r="J18" s="13"/>
      <c r="K18" s="13">
        <f t="shared" ref="K18:K39" si="8">SUM(H18:J18)</f>
        <v>0</v>
      </c>
      <c r="L18" s="13">
        <f t="shared" ref="L18:L39" si="9">ROUND(F18*E18,2)</f>
        <v>0</v>
      </c>
      <c r="M18" s="13">
        <f t="shared" ref="M18:M39" si="10">ROUND(H18*E18,2)</f>
        <v>0</v>
      </c>
      <c r="N18" s="13">
        <f t="shared" ref="N18:N39" si="11">ROUND(I18*E18,2)</f>
        <v>0</v>
      </c>
      <c r="O18" s="13">
        <f t="shared" ref="O18:O39" si="12">ROUND(J18*E18,2)</f>
        <v>0</v>
      </c>
      <c r="P18" s="14">
        <f t="shared" ref="P18:P39" si="13">SUM(M18:O18)</f>
        <v>0</v>
      </c>
    </row>
    <row r="19" spans="1:17" ht="24">
      <c r="A19" s="111">
        <v>3</v>
      </c>
      <c r="B19" s="28" t="s">
        <v>162</v>
      </c>
      <c r="C19" s="119" t="s">
        <v>24</v>
      </c>
      <c r="D19" s="112" t="s">
        <v>21</v>
      </c>
      <c r="E19" s="118">
        <v>20.16</v>
      </c>
      <c r="F19" s="114"/>
      <c r="G19" s="115"/>
      <c r="H19" s="13">
        <f t="shared" si="7"/>
        <v>0</v>
      </c>
      <c r="I19" s="13"/>
      <c r="J19" s="13"/>
      <c r="K19" s="13">
        <f t="shared" si="8"/>
        <v>0</v>
      </c>
      <c r="L19" s="13">
        <f t="shared" si="9"/>
        <v>0</v>
      </c>
      <c r="M19" s="13">
        <f t="shared" si="10"/>
        <v>0</v>
      </c>
      <c r="N19" s="13">
        <f t="shared" si="11"/>
        <v>0</v>
      </c>
      <c r="O19" s="13">
        <f t="shared" si="12"/>
        <v>0</v>
      </c>
      <c r="P19" s="14">
        <f t="shared" si="13"/>
        <v>0</v>
      </c>
    </row>
    <row r="20" spans="1:17" ht="36">
      <c r="A20" s="111">
        <v>4</v>
      </c>
      <c r="B20" s="28" t="s">
        <v>162</v>
      </c>
      <c r="C20" s="116" t="s">
        <v>63</v>
      </c>
      <c r="D20" s="117" t="s">
        <v>23</v>
      </c>
      <c r="E20" s="118">
        <v>38.51</v>
      </c>
      <c r="F20" s="114"/>
      <c r="G20" s="115"/>
      <c r="H20" s="13">
        <f t="shared" si="7"/>
        <v>0</v>
      </c>
      <c r="I20" s="13"/>
      <c r="J20" s="13"/>
      <c r="K20" s="13">
        <f t="shared" si="8"/>
        <v>0</v>
      </c>
      <c r="L20" s="13">
        <f t="shared" si="9"/>
        <v>0</v>
      </c>
      <c r="M20" s="13">
        <f t="shared" si="10"/>
        <v>0</v>
      </c>
      <c r="N20" s="13">
        <f t="shared" si="11"/>
        <v>0</v>
      </c>
      <c r="O20" s="13">
        <f t="shared" si="12"/>
        <v>0</v>
      </c>
      <c r="P20" s="14">
        <f t="shared" si="13"/>
        <v>0</v>
      </c>
    </row>
    <row r="21" spans="1:17" ht="24">
      <c r="A21" s="111">
        <v>5</v>
      </c>
      <c r="B21" s="28" t="s">
        <v>162</v>
      </c>
      <c r="C21" s="116" t="s">
        <v>28</v>
      </c>
      <c r="D21" s="117" t="s">
        <v>29</v>
      </c>
      <c r="E21" s="118">
        <v>3</v>
      </c>
      <c r="F21" s="114"/>
      <c r="G21" s="115"/>
      <c r="H21" s="13">
        <f t="shared" si="7"/>
        <v>0</v>
      </c>
      <c r="I21" s="13"/>
      <c r="J21" s="13"/>
      <c r="K21" s="13">
        <f t="shared" si="8"/>
        <v>0</v>
      </c>
      <c r="L21" s="13">
        <f t="shared" si="9"/>
        <v>0</v>
      </c>
      <c r="M21" s="13">
        <f t="shared" si="10"/>
        <v>0</v>
      </c>
      <c r="N21" s="13">
        <f t="shared" si="11"/>
        <v>0</v>
      </c>
      <c r="O21" s="13">
        <f t="shared" si="12"/>
        <v>0</v>
      </c>
      <c r="P21" s="14">
        <f t="shared" si="13"/>
        <v>0</v>
      </c>
    </row>
    <row r="22" spans="1:17" ht="84">
      <c r="A22" s="111">
        <v>6</v>
      </c>
      <c r="B22" s="28" t="s">
        <v>162</v>
      </c>
      <c r="C22" s="116" t="s">
        <v>204</v>
      </c>
      <c r="D22" s="117" t="s">
        <v>29</v>
      </c>
      <c r="E22" s="118">
        <v>8</v>
      </c>
      <c r="F22" s="114"/>
      <c r="G22" s="115"/>
      <c r="H22" s="13">
        <f t="shared" si="7"/>
        <v>0</v>
      </c>
      <c r="I22" s="13"/>
      <c r="J22" s="13"/>
      <c r="K22" s="13">
        <f t="shared" si="8"/>
        <v>0</v>
      </c>
      <c r="L22" s="13">
        <f t="shared" si="9"/>
        <v>0</v>
      </c>
      <c r="M22" s="13">
        <f t="shared" si="10"/>
        <v>0</v>
      </c>
      <c r="N22" s="13">
        <f t="shared" si="11"/>
        <v>0</v>
      </c>
      <c r="O22" s="13">
        <f t="shared" si="12"/>
        <v>0</v>
      </c>
      <c r="P22" s="14">
        <f t="shared" si="13"/>
        <v>0</v>
      </c>
    </row>
    <row r="23" spans="1:17" ht="36">
      <c r="A23" s="111">
        <v>7</v>
      </c>
      <c r="B23" s="28" t="s">
        <v>162</v>
      </c>
      <c r="C23" s="116" t="s">
        <v>116</v>
      </c>
      <c r="D23" s="117" t="s">
        <v>27</v>
      </c>
      <c r="E23" s="118">
        <v>1</v>
      </c>
      <c r="F23" s="114"/>
      <c r="G23" s="115"/>
      <c r="H23" s="13">
        <f t="shared" si="7"/>
        <v>0</v>
      </c>
      <c r="I23" s="13"/>
      <c r="J23" s="13"/>
      <c r="K23" s="13">
        <f t="shared" si="8"/>
        <v>0</v>
      </c>
      <c r="L23" s="13">
        <f t="shared" si="9"/>
        <v>0</v>
      </c>
      <c r="M23" s="13">
        <f t="shared" si="10"/>
        <v>0</v>
      </c>
      <c r="N23" s="13">
        <f t="shared" si="11"/>
        <v>0</v>
      </c>
      <c r="O23" s="13">
        <f t="shared" si="12"/>
        <v>0</v>
      </c>
      <c r="P23" s="14">
        <f t="shared" si="13"/>
        <v>0</v>
      </c>
    </row>
    <row r="24" spans="1:17" ht="72">
      <c r="A24" s="111">
        <v>8</v>
      </c>
      <c r="B24" s="28" t="s">
        <v>162</v>
      </c>
      <c r="C24" s="120" t="s">
        <v>186</v>
      </c>
      <c r="D24" s="117" t="s">
        <v>21</v>
      </c>
      <c r="E24" s="118">
        <v>162.26</v>
      </c>
      <c r="F24" s="114"/>
      <c r="G24" s="115"/>
      <c r="H24" s="13">
        <f t="shared" si="7"/>
        <v>0</v>
      </c>
      <c r="I24" s="13"/>
      <c r="J24" s="13"/>
      <c r="K24" s="13">
        <f t="shared" si="8"/>
        <v>0</v>
      </c>
      <c r="L24" s="13">
        <f t="shared" si="9"/>
        <v>0</v>
      </c>
      <c r="M24" s="13">
        <f t="shared" si="10"/>
        <v>0</v>
      </c>
      <c r="N24" s="13">
        <f t="shared" si="11"/>
        <v>0</v>
      </c>
      <c r="O24" s="13">
        <f t="shared" si="12"/>
        <v>0</v>
      </c>
      <c r="P24" s="14">
        <f t="shared" si="13"/>
        <v>0</v>
      </c>
    </row>
    <row r="25" spans="1:17" ht="24">
      <c r="A25" s="111">
        <v>9</v>
      </c>
      <c r="B25" s="28" t="s">
        <v>162</v>
      </c>
      <c r="C25" s="120" t="s">
        <v>129</v>
      </c>
      <c r="D25" s="117" t="s">
        <v>21</v>
      </c>
      <c r="E25" s="118">
        <v>162.26</v>
      </c>
      <c r="F25" s="114"/>
      <c r="G25" s="115"/>
      <c r="H25" s="13">
        <f t="shared" si="7"/>
        <v>0</v>
      </c>
      <c r="I25" s="13"/>
      <c r="J25" s="13"/>
      <c r="K25" s="13">
        <f t="shared" si="8"/>
        <v>0</v>
      </c>
      <c r="L25" s="13">
        <f t="shared" si="9"/>
        <v>0</v>
      </c>
      <c r="M25" s="13">
        <f t="shared" si="10"/>
        <v>0</v>
      </c>
      <c r="N25" s="13">
        <f t="shared" si="11"/>
        <v>0</v>
      </c>
      <c r="O25" s="13">
        <f t="shared" si="12"/>
        <v>0</v>
      </c>
      <c r="P25" s="14">
        <f t="shared" si="13"/>
        <v>0</v>
      </c>
    </row>
    <row r="26" spans="1:17">
      <c r="A26" s="111"/>
      <c r="B26" s="121"/>
      <c r="C26" s="67" t="s">
        <v>159</v>
      </c>
      <c r="D26" s="117"/>
      <c r="E26" s="118"/>
      <c r="F26" s="114"/>
      <c r="G26" s="115"/>
      <c r="H26" s="13">
        <f t="shared" si="7"/>
        <v>0</v>
      </c>
      <c r="I26" s="13"/>
      <c r="J26" s="13"/>
      <c r="K26" s="13">
        <f t="shared" si="8"/>
        <v>0</v>
      </c>
      <c r="L26" s="13">
        <f t="shared" si="9"/>
        <v>0</v>
      </c>
      <c r="M26" s="13">
        <f t="shared" si="10"/>
        <v>0</v>
      </c>
      <c r="N26" s="13">
        <f t="shared" si="11"/>
        <v>0</v>
      </c>
      <c r="O26" s="13">
        <f t="shared" si="12"/>
        <v>0</v>
      </c>
      <c r="P26" s="14">
        <f t="shared" si="13"/>
        <v>0</v>
      </c>
    </row>
    <row r="27" spans="1:17" ht="36">
      <c r="A27" s="111">
        <v>10</v>
      </c>
      <c r="B27" s="28" t="s">
        <v>162</v>
      </c>
      <c r="C27" s="120" t="s">
        <v>187</v>
      </c>
      <c r="D27" s="117" t="s">
        <v>21</v>
      </c>
      <c r="E27" s="118">
        <v>162.26</v>
      </c>
      <c r="F27" s="114"/>
      <c r="G27" s="115"/>
      <c r="H27" s="13">
        <f t="shared" si="7"/>
        <v>0</v>
      </c>
      <c r="I27" s="13"/>
      <c r="J27" s="13"/>
      <c r="K27" s="13">
        <f t="shared" si="8"/>
        <v>0</v>
      </c>
      <c r="L27" s="13">
        <f t="shared" si="9"/>
        <v>0</v>
      </c>
      <c r="M27" s="13">
        <f t="shared" si="10"/>
        <v>0</v>
      </c>
      <c r="N27" s="13">
        <f t="shared" si="11"/>
        <v>0</v>
      </c>
      <c r="O27" s="13">
        <f t="shared" si="12"/>
        <v>0</v>
      </c>
      <c r="P27" s="14">
        <f t="shared" si="13"/>
        <v>0</v>
      </c>
    </row>
    <row r="28" spans="1:17" ht="36">
      <c r="A28" s="111">
        <v>11</v>
      </c>
      <c r="B28" s="28" t="s">
        <v>162</v>
      </c>
      <c r="C28" s="120" t="s">
        <v>127</v>
      </c>
      <c r="D28" s="117" t="s">
        <v>21</v>
      </c>
      <c r="E28" s="118">
        <v>24.34</v>
      </c>
      <c r="F28" s="114"/>
      <c r="G28" s="115"/>
      <c r="H28" s="13">
        <f t="shared" si="7"/>
        <v>0</v>
      </c>
      <c r="I28" s="13"/>
      <c r="J28" s="13"/>
      <c r="K28" s="13">
        <f t="shared" si="8"/>
        <v>0</v>
      </c>
      <c r="L28" s="13">
        <f t="shared" si="9"/>
        <v>0</v>
      </c>
      <c r="M28" s="13">
        <f t="shared" si="10"/>
        <v>0</v>
      </c>
      <c r="N28" s="13">
        <f t="shared" si="11"/>
        <v>0</v>
      </c>
      <c r="O28" s="13">
        <f t="shared" si="12"/>
        <v>0</v>
      </c>
      <c r="P28" s="14">
        <f t="shared" si="13"/>
        <v>0</v>
      </c>
      <c r="Q28" s="122"/>
    </row>
    <row r="29" spans="1:17" ht="36">
      <c r="A29" s="111">
        <v>12</v>
      </c>
      <c r="B29" s="28" t="s">
        <v>162</v>
      </c>
      <c r="C29" s="119" t="s">
        <v>131</v>
      </c>
      <c r="D29" s="117" t="s">
        <v>21</v>
      </c>
      <c r="E29" s="118">
        <v>162.26</v>
      </c>
      <c r="F29" s="114"/>
      <c r="G29" s="115"/>
      <c r="H29" s="13">
        <f t="shared" si="7"/>
        <v>0</v>
      </c>
      <c r="I29" s="13"/>
      <c r="J29" s="13"/>
      <c r="K29" s="13">
        <f t="shared" si="8"/>
        <v>0</v>
      </c>
      <c r="L29" s="13">
        <f t="shared" si="9"/>
        <v>0</v>
      </c>
      <c r="M29" s="13">
        <f t="shared" si="10"/>
        <v>0</v>
      </c>
      <c r="N29" s="13">
        <f t="shared" si="11"/>
        <v>0</v>
      </c>
      <c r="O29" s="13">
        <f t="shared" si="12"/>
        <v>0</v>
      </c>
      <c r="P29" s="14">
        <f t="shared" si="13"/>
        <v>0</v>
      </c>
    </row>
    <row r="30" spans="1:17" ht="36">
      <c r="A30" s="111">
        <v>13</v>
      </c>
      <c r="B30" s="28" t="s">
        <v>162</v>
      </c>
      <c r="C30" s="119" t="s">
        <v>205</v>
      </c>
      <c r="D30" s="117" t="s">
        <v>23</v>
      </c>
      <c r="E30" s="118">
        <v>102.5</v>
      </c>
      <c r="F30" s="114"/>
      <c r="G30" s="115"/>
      <c r="H30" s="13">
        <f t="shared" si="7"/>
        <v>0</v>
      </c>
      <c r="I30" s="13"/>
      <c r="J30" s="13"/>
      <c r="K30" s="13">
        <f t="shared" si="8"/>
        <v>0</v>
      </c>
      <c r="L30" s="13">
        <f t="shared" si="9"/>
        <v>0</v>
      </c>
      <c r="M30" s="13">
        <f t="shared" si="10"/>
        <v>0</v>
      </c>
      <c r="N30" s="13">
        <f t="shared" si="11"/>
        <v>0</v>
      </c>
      <c r="O30" s="13">
        <f t="shared" si="12"/>
        <v>0</v>
      </c>
      <c r="P30" s="14">
        <f t="shared" si="13"/>
        <v>0</v>
      </c>
    </row>
    <row r="31" spans="1:17" ht="36">
      <c r="A31" s="111">
        <v>14</v>
      </c>
      <c r="B31" s="28" t="s">
        <v>162</v>
      </c>
      <c r="C31" s="116" t="s">
        <v>64</v>
      </c>
      <c r="D31" s="117" t="s">
        <v>23</v>
      </c>
      <c r="E31" s="118">
        <v>12.1</v>
      </c>
      <c r="F31" s="114"/>
      <c r="G31" s="115"/>
      <c r="H31" s="13">
        <f t="shared" si="7"/>
        <v>0</v>
      </c>
      <c r="I31" s="13"/>
      <c r="J31" s="13"/>
      <c r="K31" s="13">
        <f t="shared" si="8"/>
        <v>0</v>
      </c>
      <c r="L31" s="13">
        <f t="shared" si="9"/>
        <v>0</v>
      </c>
      <c r="M31" s="13">
        <f t="shared" si="10"/>
        <v>0</v>
      </c>
      <c r="N31" s="13">
        <f t="shared" si="11"/>
        <v>0</v>
      </c>
      <c r="O31" s="13">
        <f t="shared" si="12"/>
        <v>0</v>
      </c>
      <c r="P31" s="14">
        <f t="shared" si="13"/>
        <v>0</v>
      </c>
      <c r="Q31" s="122"/>
    </row>
    <row r="32" spans="1:17" ht="36">
      <c r="A32" s="111">
        <v>15</v>
      </c>
      <c r="B32" s="28" t="s">
        <v>162</v>
      </c>
      <c r="C32" s="116" t="s">
        <v>42</v>
      </c>
      <c r="D32" s="117" t="s">
        <v>23</v>
      </c>
      <c r="E32" s="118">
        <v>1.4</v>
      </c>
      <c r="F32" s="114"/>
      <c r="G32" s="115"/>
      <c r="H32" s="13">
        <f t="shared" si="7"/>
        <v>0</v>
      </c>
      <c r="I32" s="13"/>
      <c r="J32" s="13"/>
      <c r="K32" s="13">
        <f t="shared" si="8"/>
        <v>0</v>
      </c>
      <c r="L32" s="13">
        <f t="shared" si="9"/>
        <v>0</v>
      </c>
      <c r="M32" s="13">
        <f t="shared" si="10"/>
        <v>0</v>
      </c>
      <c r="N32" s="13">
        <f t="shared" si="11"/>
        <v>0</v>
      </c>
      <c r="O32" s="13">
        <f t="shared" si="12"/>
        <v>0</v>
      </c>
      <c r="P32" s="14">
        <f t="shared" si="13"/>
        <v>0</v>
      </c>
    </row>
    <row r="33" spans="1:19" ht="36">
      <c r="A33" s="111">
        <v>16</v>
      </c>
      <c r="B33" s="28" t="s">
        <v>162</v>
      </c>
      <c r="C33" s="116" t="s">
        <v>106</v>
      </c>
      <c r="D33" s="117" t="s">
        <v>23</v>
      </c>
      <c r="E33" s="118">
        <v>37.9</v>
      </c>
      <c r="F33" s="114"/>
      <c r="G33" s="115"/>
      <c r="H33" s="13">
        <f t="shared" si="7"/>
        <v>0</v>
      </c>
      <c r="I33" s="13"/>
      <c r="J33" s="13"/>
      <c r="K33" s="13">
        <f t="shared" si="8"/>
        <v>0</v>
      </c>
      <c r="L33" s="13">
        <f t="shared" si="9"/>
        <v>0</v>
      </c>
      <c r="M33" s="13">
        <f t="shared" si="10"/>
        <v>0</v>
      </c>
      <c r="N33" s="13">
        <f t="shared" si="11"/>
        <v>0</v>
      </c>
      <c r="O33" s="13">
        <f t="shared" si="12"/>
        <v>0</v>
      </c>
      <c r="P33" s="14">
        <f t="shared" si="13"/>
        <v>0</v>
      </c>
    </row>
    <row r="34" spans="1:19" ht="48">
      <c r="A34" s="111">
        <v>17</v>
      </c>
      <c r="B34" s="28" t="s">
        <v>162</v>
      </c>
      <c r="C34" s="116" t="s">
        <v>207</v>
      </c>
      <c r="D34" s="117" t="s">
        <v>21</v>
      </c>
      <c r="E34" s="118">
        <v>158.82</v>
      </c>
      <c r="F34" s="114"/>
      <c r="G34" s="115"/>
      <c r="H34" s="13">
        <f t="shared" si="7"/>
        <v>0</v>
      </c>
      <c r="I34" s="13"/>
      <c r="J34" s="13"/>
      <c r="K34" s="13">
        <f t="shared" si="8"/>
        <v>0</v>
      </c>
      <c r="L34" s="13">
        <f t="shared" si="9"/>
        <v>0</v>
      </c>
      <c r="M34" s="13">
        <f t="shared" si="10"/>
        <v>0</v>
      </c>
      <c r="N34" s="13">
        <f t="shared" si="11"/>
        <v>0</v>
      </c>
      <c r="O34" s="13">
        <f t="shared" si="12"/>
        <v>0</v>
      </c>
      <c r="P34" s="14">
        <f t="shared" si="13"/>
        <v>0</v>
      </c>
    </row>
    <row r="35" spans="1:19" ht="84">
      <c r="A35" s="111">
        <v>18</v>
      </c>
      <c r="B35" s="28" t="s">
        <v>162</v>
      </c>
      <c r="C35" s="116" t="s">
        <v>197</v>
      </c>
      <c r="D35" s="117" t="s">
        <v>21</v>
      </c>
      <c r="E35" s="118">
        <v>158.82</v>
      </c>
      <c r="F35" s="114"/>
      <c r="G35" s="115"/>
      <c r="H35" s="13">
        <f t="shared" si="7"/>
        <v>0</v>
      </c>
      <c r="I35" s="13"/>
      <c r="J35" s="13"/>
      <c r="K35" s="13">
        <f t="shared" si="8"/>
        <v>0</v>
      </c>
      <c r="L35" s="13">
        <f t="shared" si="9"/>
        <v>0</v>
      </c>
      <c r="M35" s="13">
        <f t="shared" si="10"/>
        <v>0</v>
      </c>
      <c r="N35" s="13">
        <f t="shared" si="11"/>
        <v>0</v>
      </c>
      <c r="O35" s="13">
        <f t="shared" si="12"/>
        <v>0</v>
      </c>
      <c r="P35" s="14">
        <f t="shared" si="13"/>
        <v>0</v>
      </c>
    </row>
    <row r="36" spans="1:19" ht="36">
      <c r="A36" s="111">
        <v>19</v>
      </c>
      <c r="B36" s="28" t="s">
        <v>162</v>
      </c>
      <c r="C36" s="116" t="s">
        <v>135</v>
      </c>
      <c r="D36" s="117" t="s">
        <v>21</v>
      </c>
      <c r="E36" s="118">
        <v>3.44</v>
      </c>
      <c r="F36" s="123"/>
      <c r="G36" s="115"/>
      <c r="H36" s="13">
        <f t="shared" si="7"/>
        <v>0</v>
      </c>
      <c r="I36" s="13"/>
      <c r="J36" s="13"/>
      <c r="K36" s="13">
        <f t="shared" si="8"/>
        <v>0</v>
      </c>
      <c r="L36" s="13">
        <f t="shared" si="9"/>
        <v>0</v>
      </c>
      <c r="M36" s="13">
        <f t="shared" si="10"/>
        <v>0</v>
      </c>
      <c r="N36" s="13">
        <f t="shared" si="11"/>
        <v>0</v>
      </c>
      <c r="O36" s="13">
        <f t="shared" si="12"/>
        <v>0</v>
      </c>
      <c r="P36" s="14">
        <f t="shared" si="13"/>
        <v>0</v>
      </c>
    </row>
    <row r="37" spans="1:19" ht="72">
      <c r="A37" s="111">
        <v>20</v>
      </c>
      <c r="B37" s="28" t="s">
        <v>162</v>
      </c>
      <c r="C37" s="116" t="s">
        <v>195</v>
      </c>
      <c r="D37" s="117" t="s">
        <v>21</v>
      </c>
      <c r="E37" s="118">
        <v>3.44</v>
      </c>
      <c r="F37" s="114"/>
      <c r="G37" s="115"/>
      <c r="H37" s="13">
        <f t="shared" si="7"/>
        <v>0</v>
      </c>
      <c r="I37" s="13"/>
      <c r="J37" s="13"/>
      <c r="K37" s="13">
        <f t="shared" si="8"/>
        <v>0</v>
      </c>
      <c r="L37" s="13">
        <f t="shared" si="9"/>
        <v>0</v>
      </c>
      <c r="M37" s="13">
        <f t="shared" si="10"/>
        <v>0</v>
      </c>
      <c r="N37" s="13">
        <f t="shared" si="11"/>
        <v>0</v>
      </c>
      <c r="O37" s="13">
        <f t="shared" si="12"/>
        <v>0</v>
      </c>
      <c r="P37" s="14">
        <f t="shared" si="13"/>
        <v>0</v>
      </c>
    </row>
    <row r="38" spans="1:19" s="86" customFormat="1">
      <c r="A38" s="111"/>
      <c r="B38" s="121"/>
      <c r="C38" s="67" t="s">
        <v>44</v>
      </c>
      <c r="D38" s="117"/>
      <c r="E38" s="118"/>
      <c r="F38" s="114"/>
      <c r="G38" s="115"/>
      <c r="H38" s="13">
        <f t="shared" si="7"/>
        <v>0</v>
      </c>
      <c r="I38" s="13"/>
      <c r="J38" s="13"/>
      <c r="K38" s="13">
        <f t="shared" si="8"/>
        <v>0</v>
      </c>
      <c r="L38" s="13">
        <f t="shared" si="9"/>
        <v>0</v>
      </c>
      <c r="M38" s="13">
        <f t="shared" si="10"/>
        <v>0</v>
      </c>
      <c r="N38" s="13">
        <f t="shared" si="11"/>
        <v>0</v>
      </c>
      <c r="O38" s="13">
        <f t="shared" si="12"/>
        <v>0</v>
      </c>
      <c r="P38" s="14">
        <f t="shared" si="13"/>
        <v>0</v>
      </c>
      <c r="S38" s="85"/>
    </row>
    <row r="39" spans="1:19" s="86" customFormat="1" ht="72.75" thickBot="1">
      <c r="A39" s="124">
        <v>21</v>
      </c>
      <c r="B39" s="28" t="s">
        <v>162</v>
      </c>
      <c r="C39" s="125" t="s">
        <v>65</v>
      </c>
      <c r="D39" s="126" t="s">
        <v>27</v>
      </c>
      <c r="E39" s="127">
        <v>1</v>
      </c>
      <c r="F39" s="128"/>
      <c r="G39" s="129"/>
      <c r="H39" s="13">
        <f t="shared" si="7"/>
        <v>0</v>
      </c>
      <c r="I39" s="13"/>
      <c r="J39" s="13"/>
      <c r="K39" s="13">
        <f t="shared" si="8"/>
        <v>0</v>
      </c>
      <c r="L39" s="13">
        <f t="shared" si="9"/>
        <v>0</v>
      </c>
      <c r="M39" s="13">
        <f t="shared" si="10"/>
        <v>0</v>
      </c>
      <c r="N39" s="13">
        <f t="shared" si="11"/>
        <v>0</v>
      </c>
      <c r="O39" s="13">
        <f t="shared" si="12"/>
        <v>0</v>
      </c>
      <c r="P39" s="14">
        <f t="shared" si="13"/>
        <v>0</v>
      </c>
      <c r="S39" s="85"/>
    </row>
    <row r="40" spans="1:19" s="86" customFormat="1" ht="13.5" customHeight="1" thickBot="1">
      <c r="A40" s="357" t="s">
        <v>48</v>
      </c>
      <c r="B40" s="358"/>
      <c r="C40" s="358"/>
      <c r="D40" s="358"/>
      <c r="E40" s="358"/>
      <c r="F40" s="358"/>
      <c r="G40" s="358"/>
      <c r="H40" s="358"/>
      <c r="I40" s="358"/>
      <c r="J40" s="358"/>
      <c r="K40" s="358"/>
      <c r="L40" s="130">
        <f>SUM(L17:L39)</f>
        <v>0</v>
      </c>
      <c r="M40" s="130">
        <f t="shared" ref="M40:P40" si="14">SUM(M17:M39)</f>
        <v>0</v>
      </c>
      <c r="N40" s="130">
        <f t="shared" si="14"/>
        <v>0</v>
      </c>
      <c r="O40" s="130">
        <f t="shared" si="14"/>
        <v>0</v>
      </c>
      <c r="P40" s="130">
        <f t="shared" si="14"/>
        <v>0</v>
      </c>
    </row>
    <row r="41" spans="1:19" ht="12.75" customHeight="1">
      <c r="A41" s="359"/>
      <c r="B41" s="359"/>
      <c r="C41" s="359"/>
      <c r="D41" s="359"/>
      <c r="E41" s="359"/>
      <c r="F41" s="359"/>
      <c r="G41" s="359"/>
      <c r="H41" s="359"/>
      <c r="I41" s="359"/>
      <c r="J41" s="359"/>
      <c r="K41" s="359"/>
      <c r="L41" s="359"/>
      <c r="M41" s="359"/>
      <c r="N41" s="359"/>
      <c r="O41" s="359"/>
      <c r="P41" s="359"/>
    </row>
    <row r="42" spans="1:19" ht="13.5" customHeight="1">
      <c r="A42" s="75"/>
      <c r="B42" s="76" t="s">
        <v>49</v>
      </c>
      <c r="C42" s="77"/>
      <c r="D42" s="75"/>
      <c r="E42" s="75"/>
      <c r="F42" s="78"/>
      <c r="G42" s="78"/>
      <c r="H42" s="78"/>
      <c r="I42" s="78"/>
      <c r="J42" s="78"/>
      <c r="K42" s="78"/>
      <c r="L42" s="78"/>
      <c r="M42" s="78"/>
      <c r="N42" s="78"/>
      <c r="O42" s="78"/>
      <c r="P42" s="78"/>
    </row>
    <row r="43" spans="1:19">
      <c r="A43" s="331" t="s">
        <v>50</v>
      </c>
      <c r="B43" s="331"/>
      <c r="C43" s="331"/>
      <c r="D43" s="331"/>
      <c r="E43" s="331"/>
      <c r="F43" s="331"/>
      <c r="G43" s="331"/>
      <c r="H43" s="331"/>
      <c r="I43" s="331"/>
      <c r="J43" s="331"/>
      <c r="K43" s="331"/>
      <c r="L43" s="331"/>
      <c r="M43" s="331"/>
      <c r="N43" s="331"/>
      <c r="O43" s="331"/>
      <c r="P43" s="331"/>
    </row>
    <row r="44" spans="1:19" ht="24.75" customHeight="1">
      <c r="A44" s="331" t="s">
        <v>51</v>
      </c>
      <c r="B44" s="331"/>
      <c r="C44" s="331"/>
      <c r="D44" s="331"/>
      <c r="E44" s="331"/>
      <c r="F44" s="331"/>
      <c r="G44" s="331"/>
      <c r="H44" s="331"/>
      <c r="I44" s="331"/>
      <c r="J44" s="331"/>
      <c r="K44" s="331"/>
      <c r="L44" s="331"/>
      <c r="M44" s="331"/>
      <c r="N44" s="331"/>
      <c r="O44" s="331"/>
      <c r="P44" s="331"/>
    </row>
    <row r="45" spans="1:19" ht="12" customHeight="1">
      <c r="A45" s="345" t="s">
        <v>52</v>
      </c>
      <c r="B45" s="345"/>
      <c r="C45" s="345"/>
      <c r="D45" s="345"/>
      <c r="E45" s="345"/>
      <c r="F45" s="345"/>
      <c r="G45" s="345"/>
      <c r="H45" s="345"/>
      <c r="I45" s="345"/>
      <c r="J45" s="345"/>
      <c r="K45" s="345"/>
      <c r="L45" s="345"/>
      <c r="M45" s="345"/>
      <c r="N45" s="345"/>
      <c r="O45" s="345"/>
      <c r="P45" s="345"/>
    </row>
    <row r="46" spans="1:19" ht="12.75" customHeight="1">
      <c r="A46" s="345" t="s">
        <v>53</v>
      </c>
      <c r="B46" s="345"/>
      <c r="C46" s="345"/>
      <c r="D46" s="345"/>
      <c r="E46" s="345"/>
      <c r="F46" s="345"/>
      <c r="G46" s="345"/>
      <c r="H46" s="345"/>
      <c r="I46" s="345"/>
      <c r="J46" s="345"/>
      <c r="K46" s="345"/>
      <c r="L46" s="345"/>
      <c r="M46" s="345"/>
      <c r="N46" s="345"/>
      <c r="O46" s="345"/>
      <c r="P46" s="345"/>
    </row>
    <row r="47" spans="1:19" ht="21.6" customHeight="1">
      <c r="A47" s="344" t="s">
        <v>54</v>
      </c>
      <c r="B47" s="344"/>
      <c r="C47" s="344"/>
      <c r="D47" s="344"/>
      <c r="E47" s="344"/>
      <c r="F47" s="344"/>
      <c r="G47" s="344"/>
      <c r="H47" s="344"/>
      <c r="I47" s="344"/>
      <c r="J47" s="344"/>
      <c r="K47" s="344"/>
      <c r="L47" s="344"/>
      <c r="M47" s="344"/>
      <c r="N47" s="344"/>
      <c r="O47" s="344"/>
      <c r="P47" s="344"/>
    </row>
    <row r="48" spans="1:19" ht="12.75" customHeight="1">
      <c r="A48" s="331" t="s">
        <v>55</v>
      </c>
      <c r="B48" s="331"/>
      <c r="C48" s="331"/>
      <c r="D48" s="331"/>
      <c r="E48" s="331"/>
      <c r="F48" s="331"/>
      <c r="G48" s="331"/>
      <c r="H48" s="331"/>
      <c r="I48" s="331"/>
      <c r="J48" s="331"/>
      <c r="K48" s="331"/>
      <c r="L48" s="331"/>
      <c r="M48" s="331"/>
      <c r="N48" s="331"/>
      <c r="O48" s="331"/>
      <c r="P48" s="331"/>
    </row>
    <row r="49" spans="1:16" ht="12.75" customHeight="1">
      <c r="A49" s="331" t="s">
        <v>56</v>
      </c>
      <c r="B49" s="331"/>
      <c r="C49" s="331"/>
      <c r="D49" s="331"/>
      <c r="E49" s="331"/>
      <c r="F49" s="331"/>
      <c r="G49" s="331"/>
      <c r="H49" s="331"/>
      <c r="I49" s="331"/>
      <c r="J49" s="331"/>
      <c r="K49" s="331"/>
      <c r="L49" s="331"/>
      <c r="M49" s="331"/>
      <c r="N49" s="331"/>
      <c r="O49" s="331"/>
      <c r="P49" s="331"/>
    </row>
    <row r="50" spans="1:16" ht="12.75" customHeight="1">
      <c r="A50" s="331" t="s">
        <v>267</v>
      </c>
      <c r="B50" s="331"/>
      <c r="C50" s="331"/>
      <c r="D50" s="331"/>
      <c r="E50" s="331"/>
      <c r="F50" s="331"/>
      <c r="G50" s="331"/>
      <c r="H50" s="331"/>
      <c r="I50" s="331"/>
      <c r="J50" s="331"/>
      <c r="K50" s="331"/>
      <c r="L50" s="331"/>
      <c r="M50" s="331"/>
      <c r="N50" s="331"/>
      <c r="O50" s="331"/>
      <c r="P50" s="331"/>
    </row>
    <row r="51" spans="1:16">
      <c r="A51" s="82"/>
      <c r="B51" s="83" t="s">
        <v>57</v>
      </c>
      <c r="C51" s="84"/>
      <c r="D51" s="82"/>
      <c r="E51" s="82"/>
      <c r="F51" s="82"/>
      <c r="G51" s="82"/>
      <c r="H51" s="82"/>
      <c r="I51" s="82"/>
      <c r="J51" s="85" t="s">
        <v>58</v>
      </c>
      <c r="M51" s="82"/>
      <c r="N51" s="82"/>
      <c r="O51" s="82" t="s">
        <v>59</v>
      </c>
      <c r="P51" s="86"/>
    </row>
    <row r="52" spans="1:16">
      <c r="B52" s="87" t="s">
        <v>60</v>
      </c>
      <c r="C52" s="88"/>
      <c r="D52" s="89"/>
      <c r="E52" s="82"/>
      <c r="F52" s="82"/>
      <c r="G52" s="82"/>
      <c r="H52" s="82"/>
      <c r="I52" s="82"/>
      <c r="J52" s="87" t="s">
        <v>61</v>
      </c>
      <c r="K52" s="90"/>
      <c r="L52" s="90"/>
      <c r="M52" s="89"/>
      <c r="N52" s="89"/>
      <c r="O52" s="82"/>
      <c r="P52" s="86"/>
    </row>
  </sheetData>
  <mergeCells count="22">
    <mergeCell ref="A1:P1"/>
    <mergeCell ref="A3:P3"/>
    <mergeCell ref="A50:P50"/>
    <mergeCell ref="A10:H10"/>
    <mergeCell ref="N10:O10"/>
    <mergeCell ref="N11:O11"/>
    <mergeCell ref="A13:A14"/>
    <mergeCell ref="B13:B14"/>
    <mergeCell ref="C13:C14"/>
    <mergeCell ref="D13:D14"/>
    <mergeCell ref="E13:E14"/>
    <mergeCell ref="F13:K13"/>
    <mergeCell ref="L13:P13"/>
    <mergeCell ref="A40:K40"/>
    <mergeCell ref="A41:P41"/>
    <mergeCell ref="A49:P49"/>
    <mergeCell ref="A48:P48"/>
    <mergeCell ref="A47:P47"/>
    <mergeCell ref="A43:P43"/>
    <mergeCell ref="A46:P46"/>
    <mergeCell ref="A45:P45"/>
    <mergeCell ref="A44:P44"/>
  </mergeCells>
  <printOptions horizontalCentered="1"/>
  <pageMargins left="0.11811023622047245" right="0.11811023622047245" top="0.74803149606299213" bottom="0.15748031496062992" header="0.51181102362204722" footer="0.19685039370078741"/>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177A-ED14-413A-91D7-E5E97C3093E1}">
  <sheetPr>
    <tabColor rgb="FFFFFF00"/>
  </sheetPr>
  <dimension ref="A1:S48"/>
  <sheetViews>
    <sheetView showZeros="0" topLeftCell="A33" zoomScaleNormal="100" workbookViewId="0">
      <selection activeCell="A46" sqref="A46:P46"/>
    </sheetView>
  </sheetViews>
  <sheetFormatPr defaultColWidth="11.42578125" defaultRowHeight="12"/>
  <cols>
    <col min="1" max="1" width="4.5703125" style="29" customWidth="1"/>
    <col min="2" max="2" width="6.42578125" style="29" customWidth="1"/>
    <col min="3" max="3" width="52.42578125" style="29" customWidth="1"/>
    <col min="4" max="10" width="8.42578125" style="29" customWidth="1"/>
    <col min="11" max="11" width="9.42578125" style="29" customWidth="1"/>
    <col min="12" max="16" width="10.5703125" style="29" customWidth="1"/>
    <col min="17" max="17" width="2.85546875" style="29" customWidth="1"/>
    <col min="18" max="18" width="11.42578125" style="29"/>
    <col min="19" max="19" width="38" style="29" customWidth="1"/>
    <col min="20" max="16384" width="11.42578125" style="29"/>
  </cols>
  <sheetData>
    <row r="1" spans="1:16" ht="12" customHeight="1">
      <c r="A1" s="329" t="s">
        <v>218</v>
      </c>
      <c r="B1" s="329"/>
      <c r="C1" s="329"/>
      <c r="D1" s="329"/>
      <c r="E1" s="329"/>
      <c r="F1" s="329"/>
      <c r="G1" s="329"/>
      <c r="H1" s="329"/>
      <c r="I1" s="329"/>
      <c r="J1" s="329"/>
      <c r="K1" s="329"/>
      <c r="L1" s="329"/>
      <c r="M1" s="329"/>
      <c r="N1" s="329"/>
      <c r="O1" s="329"/>
      <c r="P1" s="329"/>
    </row>
    <row r="2" spans="1:16" ht="12" customHeight="1">
      <c r="B2" s="30"/>
      <c r="C2" s="30"/>
      <c r="D2" s="30"/>
      <c r="E2" s="30"/>
      <c r="F2" s="30"/>
      <c r="G2" s="31" t="s">
        <v>99</v>
      </c>
      <c r="H2" s="30"/>
      <c r="I2" s="30"/>
      <c r="J2" s="30"/>
      <c r="K2" s="30"/>
      <c r="L2" s="30"/>
      <c r="M2" s="30"/>
      <c r="N2" s="30"/>
      <c r="O2" s="30"/>
      <c r="P2" s="30"/>
    </row>
    <row r="3" spans="1:16">
      <c r="A3" s="330" t="s">
        <v>0</v>
      </c>
      <c r="B3" s="330"/>
      <c r="C3" s="330"/>
      <c r="D3" s="330"/>
      <c r="E3" s="330"/>
      <c r="F3" s="330"/>
      <c r="G3" s="330"/>
      <c r="H3" s="330"/>
      <c r="I3" s="330"/>
      <c r="J3" s="330"/>
      <c r="K3" s="330"/>
      <c r="L3" s="330"/>
      <c r="M3" s="330"/>
      <c r="N3" s="330"/>
      <c r="O3" s="330"/>
      <c r="P3" s="330"/>
    </row>
    <row r="4" spans="1:16" s="22" customFormat="1" ht="12.75" customHeight="1">
      <c r="A4" s="137" t="s">
        <v>311</v>
      </c>
      <c r="B4" s="164"/>
      <c r="C4" s="164"/>
      <c r="D4" s="164"/>
      <c r="E4" s="164"/>
      <c r="F4" s="164"/>
      <c r="G4" s="164"/>
      <c r="H4" s="164"/>
      <c r="I4" s="164"/>
      <c r="J4" s="164"/>
      <c r="K4" s="164"/>
      <c r="L4" s="164"/>
      <c r="M4" s="164"/>
      <c r="N4" s="164"/>
      <c r="O4" s="164"/>
      <c r="P4" s="164"/>
    </row>
    <row r="5" spans="1:16" s="22" customFormat="1" ht="12.75" customHeight="1">
      <c r="A5" s="137" t="s">
        <v>293</v>
      </c>
      <c r="B5" s="155"/>
      <c r="C5" s="155"/>
      <c r="D5" s="155"/>
      <c r="E5" s="155"/>
      <c r="F5" s="155"/>
      <c r="G5" s="155"/>
      <c r="H5" s="155"/>
      <c r="I5" s="32"/>
      <c r="J5" s="32"/>
      <c r="K5" s="32"/>
      <c r="L5" s="32"/>
      <c r="M5" s="32"/>
      <c r="N5" s="32"/>
      <c r="O5" s="32"/>
      <c r="P5" s="32"/>
    </row>
    <row r="6" spans="1:16" s="22" customFormat="1" ht="12.75" customHeight="1">
      <c r="A6" s="163" t="str">
        <f>KT!A10</f>
        <v>Objekta adrese: Vestienas iela 35, Rīga, LV-1035</v>
      </c>
      <c r="B6" s="165"/>
      <c r="C6" s="165"/>
      <c r="D6" s="165"/>
      <c r="E6" s="165"/>
      <c r="F6" s="165"/>
      <c r="G6" s="165"/>
      <c r="H6" s="165"/>
      <c r="I6" s="165"/>
      <c r="J6" s="165"/>
      <c r="K6" s="165"/>
      <c r="L6" s="165"/>
      <c r="M6" s="165"/>
      <c r="N6" s="165"/>
      <c r="O6" s="165"/>
      <c r="P6" s="165"/>
    </row>
    <row r="7" spans="1:16" s="22" customFormat="1">
      <c r="A7" s="163" t="str">
        <f>KT!A11</f>
        <v>Pasūtītājs: RP SIA "Rīgas satiksme"</v>
      </c>
      <c r="B7" s="33"/>
      <c r="C7" s="33"/>
      <c r="D7" s="33"/>
      <c r="E7" s="33"/>
      <c r="F7" s="33"/>
      <c r="G7" s="33"/>
      <c r="H7" s="33"/>
    </row>
    <row r="8" spans="1:16" s="22" customFormat="1">
      <c r="A8" s="166" t="s">
        <v>1</v>
      </c>
      <c r="B8" s="34"/>
      <c r="C8" s="167">
        <f>'1-2 Dispč. no iel.'!C8</f>
        <v>0</v>
      </c>
      <c r="D8" s="34"/>
      <c r="E8" s="34"/>
      <c r="F8" s="34"/>
      <c r="G8" s="34"/>
      <c r="H8" s="34"/>
    </row>
    <row r="9" spans="1:16" s="22" customFormat="1">
      <c r="A9" s="34"/>
      <c r="B9" s="34"/>
      <c r="C9" s="34"/>
      <c r="D9" s="34"/>
      <c r="E9" s="34"/>
      <c r="F9" s="34"/>
      <c r="G9" s="34"/>
      <c r="H9" s="34"/>
    </row>
    <row r="10" spans="1:16" ht="12.75" customHeight="1">
      <c r="A10" s="332" t="s">
        <v>2</v>
      </c>
      <c r="B10" s="332"/>
      <c r="C10" s="332"/>
      <c r="D10" s="332"/>
      <c r="E10" s="332"/>
      <c r="F10" s="332"/>
      <c r="G10" s="332"/>
      <c r="H10" s="332"/>
      <c r="I10" s="32"/>
      <c r="J10" s="32"/>
      <c r="K10" s="32"/>
      <c r="M10" s="36" t="s">
        <v>295</v>
      </c>
      <c r="N10" s="333">
        <f>P36</f>
        <v>0</v>
      </c>
      <c r="O10" s="333"/>
      <c r="P10" s="32" t="s">
        <v>3</v>
      </c>
    </row>
    <row r="11" spans="1:16">
      <c r="A11" s="37"/>
      <c r="B11" s="37"/>
      <c r="C11" s="37"/>
      <c r="D11" s="37"/>
      <c r="E11" s="37"/>
      <c r="F11" s="37"/>
      <c r="G11" s="37"/>
      <c r="H11" s="37"/>
      <c r="I11" s="32"/>
      <c r="J11" s="32"/>
      <c r="K11" s="32"/>
      <c r="M11" s="38" t="s">
        <v>4</v>
      </c>
      <c r="N11" s="334">
        <f>KT!E11</f>
        <v>0</v>
      </c>
      <c r="O11" s="334"/>
      <c r="P11" s="39"/>
    </row>
    <row r="12" spans="1:16" ht="12.75" thickBot="1">
      <c r="A12" s="37"/>
      <c r="B12" s="37"/>
      <c r="C12" s="37"/>
      <c r="D12" s="37"/>
      <c r="E12" s="37"/>
      <c r="F12" s="37"/>
      <c r="G12" s="37"/>
      <c r="H12" s="37"/>
      <c r="I12" s="32"/>
      <c r="J12" s="32"/>
      <c r="K12" s="32"/>
    </row>
    <row r="13" spans="1:16">
      <c r="A13" s="335" t="s">
        <v>5</v>
      </c>
      <c r="B13" s="337" t="s">
        <v>6</v>
      </c>
      <c r="C13" s="339" t="s">
        <v>7</v>
      </c>
      <c r="D13" s="337" t="s">
        <v>8</v>
      </c>
      <c r="E13" s="337" t="s">
        <v>9</v>
      </c>
      <c r="F13" s="339" t="s">
        <v>10</v>
      </c>
      <c r="G13" s="339"/>
      <c r="H13" s="339"/>
      <c r="I13" s="339"/>
      <c r="J13" s="339"/>
      <c r="K13" s="339"/>
      <c r="L13" s="339" t="s">
        <v>11</v>
      </c>
      <c r="M13" s="339"/>
      <c r="N13" s="339"/>
      <c r="O13" s="339"/>
      <c r="P13" s="341"/>
    </row>
    <row r="14" spans="1:16" ht="62.25">
      <c r="A14" s="336"/>
      <c r="B14" s="338"/>
      <c r="C14" s="340"/>
      <c r="D14" s="338"/>
      <c r="E14" s="338"/>
      <c r="F14" s="40" t="s">
        <v>12</v>
      </c>
      <c r="G14" s="40" t="s">
        <v>13</v>
      </c>
      <c r="H14" s="40" t="s">
        <v>14</v>
      </c>
      <c r="I14" s="40" t="s">
        <v>15</v>
      </c>
      <c r="J14" s="40" t="s">
        <v>16</v>
      </c>
      <c r="K14" s="40" t="s">
        <v>17</v>
      </c>
      <c r="L14" s="40" t="s">
        <v>18</v>
      </c>
      <c r="M14" s="40" t="s">
        <v>14</v>
      </c>
      <c r="N14" s="40" t="s">
        <v>15</v>
      </c>
      <c r="O14" s="40" t="s">
        <v>16</v>
      </c>
      <c r="P14" s="41" t="s">
        <v>19</v>
      </c>
    </row>
    <row r="15" spans="1:16" ht="12.75" thickBot="1">
      <c r="A15" s="42">
        <v>1</v>
      </c>
      <c r="B15" s="43">
        <v>2</v>
      </c>
      <c r="C15" s="43">
        <v>3</v>
      </c>
      <c r="D15" s="43">
        <v>4</v>
      </c>
      <c r="E15" s="43">
        <v>5</v>
      </c>
      <c r="F15" s="43">
        <v>6</v>
      </c>
      <c r="G15" s="43">
        <v>7</v>
      </c>
      <c r="H15" s="43">
        <v>8</v>
      </c>
      <c r="I15" s="43">
        <v>9</v>
      </c>
      <c r="J15" s="43">
        <v>10</v>
      </c>
      <c r="K15" s="43">
        <v>11</v>
      </c>
      <c r="L15" s="43">
        <v>12</v>
      </c>
      <c r="M15" s="43">
        <v>13</v>
      </c>
      <c r="N15" s="43">
        <v>14</v>
      </c>
      <c r="O15" s="43">
        <v>15</v>
      </c>
      <c r="P15" s="44">
        <v>16</v>
      </c>
    </row>
    <row r="16" spans="1:16">
      <c r="A16" s="45"/>
      <c r="B16" s="46"/>
      <c r="C16" s="47" t="s">
        <v>20</v>
      </c>
      <c r="D16" s="46"/>
      <c r="E16" s="48"/>
      <c r="F16" s="48"/>
      <c r="G16" s="48"/>
      <c r="H16" s="48"/>
      <c r="I16" s="48"/>
      <c r="J16" s="48"/>
      <c r="K16" s="48"/>
      <c r="L16" s="48"/>
      <c r="M16" s="48"/>
      <c r="N16" s="48"/>
      <c r="O16" s="48"/>
      <c r="P16" s="49"/>
    </row>
    <row r="17" spans="1:17" ht="36">
      <c r="A17" s="50">
        <v>1</v>
      </c>
      <c r="B17" s="28" t="s">
        <v>162</v>
      </c>
      <c r="C17" s="51" t="s">
        <v>176</v>
      </c>
      <c r="D17" s="52" t="s">
        <v>21</v>
      </c>
      <c r="E17" s="53">
        <v>71.8</v>
      </c>
      <c r="F17" s="54"/>
      <c r="G17" s="13"/>
      <c r="H17" s="13">
        <f t="shared" ref="H17" si="0">ROUND(F17*G17,2)</f>
        <v>0</v>
      </c>
      <c r="I17" s="13"/>
      <c r="J17" s="13"/>
      <c r="K17" s="13">
        <f t="shared" ref="K17" si="1">SUM(H17:J17)</f>
        <v>0</v>
      </c>
      <c r="L17" s="13">
        <f t="shared" ref="L17" si="2">ROUND(F17*E17,2)</f>
        <v>0</v>
      </c>
      <c r="M17" s="13">
        <f t="shared" ref="M17" si="3">ROUND(H17*E17,2)</f>
        <v>0</v>
      </c>
      <c r="N17" s="13">
        <f t="shared" ref="N17" si="4">ROUND(I17*E17,2)</f>
        <v>0</v>
      </c>
      <c r="O17" s="13">
        <f t="shared" ref="O17" si="5">ROUND(J17*E17,2)</f>
        <v>0</v>
      </c>
      <c r="P17" s="14">
        <f t="shared" ref="P17" si="6">SUM(M17:O17)</f>
        <v>0</v>
      </c>
    </row>
    <row r="18" spans="1:17" ht="24">
      <c r="A18" s="50">
        <v>2</v>
      </c>
      <c r="B18" s="28" t="s">
        <v>162</v>
      </c>
      <c r="C18" s="55" t="s">
        <v>66</v>
      </c>
      <c r="D18" s="56" t="s">
        <v>23</v>
      </c>
      <c r="E18" s="53">
        <v>27.5</v>
      </c>
      <c r="F18" s="54"/>
      <c r="G18" s="13"/>
      <c r="H18" s="13">
        <f t="shared" ref="H18:H35" si="7">ROUND(F18*G18,2)</f>
        <v>0</v>
      </c>
      <c r="I18" s="13"/>
      <c r="J18" s="13"/>
      <c r="K18" s="13">
        <f t="shared" ref="K18:K35" si="8">SUM(H18:J18)</f>
        <v>0</v>
      </c>
      <c r="L18" s="13">
        <f t="shared" ref="L18:L35" si="9">ROUND(F18*E18,2)</f>
        <v>0</v>
      </c>
      <c r="M18" s="13">
        <f t="shared" ref="M18:M35" si="10">ROUND(H18*E18,2)</f>
        <v>0</v>
      </c>
      <c r="N18" s="13">
        <f t="shared" ref="N18:N35" si="11">ROUND(I18*E18,2)</f>
        <v>0</v>
      </c>
      <c r="O18" s="13">
        <f t="shared" ref="O18:O35" si="12">ROUND(J18*E18,2)</f>
        <v>0</v>
      </c>
      <c r="P18" s="14">
        <f t="shared" ref="P18:P35" si="13">SUM(M18:O18)</f>
        <v>0</v>
      </c>
    </row>
    <row r="19" spans="1:17" ht="24">
      <c r="A19" s="50">
        <v>3</v>
      </c>
      <c r="B19" s="28" t="s">
        <v>162</v>
      </c>
      <c r="C19" s="57" t="s">
        <v>24</v>
      </c>
      <c r="D19" s="52" t="s">
        <v>21</v>
      </c>
      <c r="E19" s="58">
        <v>13.13</v>
      </c>
      <c r="F19" s="54"/>
      <c r="G19" s="13"/>
      <c r="H19" s="13">
        <f t="shared" si="7"/>
        <v>0</v>
      </c>
      <c r="I19" s="13"/>
      <c r="J19" s="13"/>
      <c r="K19" s="13">
        <f t="shared" si="8"/>
        <v>0</v>
      </c>
      <c r="L19" s="13">
        <f t="shared" si="9"/>
        <v>0</v>
      </c>
      <c r="M19" s="13">
        <f t="shared" si="10"/>
        <v>0</v>
      </c>
      <c r="N19" s="13">
        <f t="shared" si="11"/>
        <v>0</v>
      </c>
      <c r="O19" s="13">
        <f t="shared" si="12"/>
        <v>0</v>
      </c>
      <c r="P19" s="14">
        <f t="shared" si="13"/>
        <v>0</v>
      </c>
    </row>
    <row r="20" spans="1:17" ht="84">
      <c r="A20" s="50">
        <v>4</v>
      </c>
      <c r="B20" s="28" t="s">
        <v>162</v>
      </c>
      <c r="C20" s="55" t="s">
        <v>209</v>
      </c>
      <c r="D20" s="56" t="s">
        <v>29</v>
      </c>
      <c r="E20" s="58">
        <v>4</v>
      </c>
      <c r="F20" s="54"/>
      <c r="G20" s="13"/>
      <c r="H20" s="13">
        <f t="shared" si="7"/>
        <v>0</v>
      </c>
      <c r="I20" s="13"/>
      <c r="J20" s="13"/>
      <c r="K20" s="13">
        <f t="shared" si="8"/>
        <v>0</v>
      </c>
      <c r="L20" s="13">
        <f t="shared" si="9"/>
        <v>0</v>
      </c>
      <c r="M20" s="13">
        <f t="shared" si="10"/>
        <v>0</v>
      </c>
      <c r="N20" s="13">
        <f t="shared" si="11"/>
        <v>0</v>
      </c>
      <c r="O20" s="13">
        <f t="shared" si="12"/>
        <v>0</v>
      </c>
      <c r="P20" s="14">
        <f t="shared" si="13"/>
        <v>0</v>
      </c>
    </row>
    <row r="21" spans="1:17" ht="36">
      <c r="A21" s="50">
        <v>5</v>
      </c>
      <c r="B21" s="28" t="s">
        <v>162</v>
      </c>
      <c r="C21" s="55" t="s">
        <v>210</v>
      </c>
      <c r="D21" s="56" t="s">
        <v>27</v>
      </c>
      <c r="E21" s="58">
        <v>1</v>
      </c>
      <c r="F21" s="54"/>
      <c r="G21" s="13"/>
      <c r="H21" s="13">
        <f t="shared" si="7"/>
        <v>0</v>
      </c>
      <c r="I21" s="13"/>
      <c r="J21" s="13"/>
      <c r="K21" s="13">
        <f t="shared" si="8"/>
        <v>0</v>
      </c>
      <c r="L21" s="13">
        <f t="shared" si="9"/>
        <v>0</v>
      </c>
      <c r="M21" s="13">
        <f t="shared" si="10"/>
        <v>0</v>
      </c>
      <c r="N21" s="13">
        <f t="shared" si="11"/>
        <v>0</v>
      </c>
      <c r="O21" s="13">
        <f t="shared" si="12"/>
        <v>0</v>
      </c>
      <c r="P21" s="14">
        <f t="shared" si="13"/>
        <v>0</v>
      </c>
    </row>
    <row r="22" spans="1:17" ht="72">
      <c r="A22" s="50">
        <v>6</v>
      </c>
      <c r="B22" s="28" t="s">
        <v>162</v>
      </c>
      <c r="C22" s="59" t="s">
        <v>105</v>
      </c>
      <c r="D22" s="56" t="s">
        <v>21</v>
      </c>
      <c r="E22" s="58">
        <v>60.98</v>
      </c>
      <c r="F22" s="54"/>
      <c r="G22" s="13"/>
      <c r="H22" s="13">
        <f t="shared" si="7"/>
        <v>0</v>
      </c>
      <c r="I22" s="13"/>
      <c r="J22" s="13"/>
      <c r="K22" s="13">
        <f t="shared" si="8"/>
        <v>0</v>
      </c>
      <c r="L22" s="13">
        <f t="shared" si="9"/>
        <v>0</v>
      </c>
      <c r="M22" s="13">
        <f t="shared" si="10"/>
        <v>0</v>
      </c>
      <c r="N22" s="13">
        <f t="shared" si="11"/>
        <v>0</v>
      </c>
      <c r="O22" s="13">
        <f t="shared" si="12"/>
        <v>0</v>
      </c>
      <c r="P22" s="14">
        <f t="shared" si="13"/>
        <v>0</v>
      </c>
    </row>
    <row r="23" spans="1:17" ht="24">
      <c r="A23" s="50">
        <v>7</v>
      </c>
      <c r="B23" s="28" t="s">
        <v>162</v>
      </c>
      <c r="C23" s="59" t="s">
        <v>67</v>
      </c>
      <c r="D23" s="56" t="s">
        <v>21</v>
      </c>
      <c r="E23" s="58">
        <v>60.98</v>
      </c>
      <c r="F23" s="60"/>
      <c r="G23" s="13"/>
      <c r="H23" s="13">
        <f t="shared" si="7"/>
        <v>0</v>
      </c>
      <c r="I23" s="13"/>
      <c r="J23" s="13"/>
      <c r="K23" s="13">
        <f t="shared" si="8"/>
        <v>0</v>
      </c>
      <c r="L23" s="13">
        <f t="shared" si="9"/>
        <v>0</v>
      </c>
      <c r="M23" s="13">
        <f t="shared" si="10"/>
        <v>0</v>
      </c>
      <c r="N23" s="13">
        <f t="shared" si="11"/>
        <v>0</v>
      </c>
      <c r="O23" s="13">
        <f t="shared" si="12"/>
        <v>0</v>
      </c>
      <c r="P23" s="14">
        <f t="shared" si="13"/>
        <v>0</v>
      </c>
    </row>
    <row r="24" spans="1:17">
      <c r="A24" s="50"/>
      <c r="B24" s="61"/>
      <c r="C24" s="62" t="s">
        <v>159</v>
      </c>
      <c r="D24" s="56"/>
      <c r="E24" s="58"/>
      <c r="F24" s="54"/>
      <c r="G24" s="13"/>
      <c r="H24" s="13">
        <f t="shared" si="7"/>
        <v>0</v>
      </c>
      <c r="I24" s="13"/>
      <c r="J24" s="13"/>
      <c r="K24" s="13">
        <f t="shared" si="8"/>
        <v>0</v>
      </c>
      <c r="L24" s="13">
        <f t="shared" si="9"/>
        <v>0</v>
      </c>
      <c r="M24" s="13">
        <f t="shared" si="10"/>
        <v>0</v>
      </c>
      <c r="N24" s="13">
        <f t="shared" si="11"/>
        <v>0</v>
      </c>
      <c r="O24" s="13">
        <f t="shared" si="12"/>
        <v>0</v>
      </c>
      <c r="P24" s="14">
        <f t="shared" si="13"/>
        <v>0</v>
      </c>
    </row>
    <row r="25" spans="1:17" ht="36">
      <c r="A25" s="50">
        <v>8</v>
      </c>
      <c r="B25" s="28" t="s">
        <v>162</v>
      </c>
      <c r="C25" s="59" t="s">
        <v>107</v>
      </c>
      <c r="D25" s="56" t="s">
        <v>21</v>
      </c>
      <c r="E25" s="58">
        <v>60.98</v>
      </c>
      <c r="F25" s="54"/>
      <c r="G25" s="13"/>
      <c r="H25" s="13">
        <f t="shared" si="7"/>
        <v>0</v>
      </c>
      <c r="I25" s="13"/>
      <c r="J25" s="13"/>
      <c r="K25" s="13">
        <f t="shared" si="8"/>
        <v>0</v>
      </c>
      <c r="L25" s="13">
        <f t="shared" si="9"/>
        <v>0</v>
      </c>
      <c r="M25" s="13">
        <f t="shared" si="10"/>
        <v>0</v>
      </c>
      <c r="N25" s="13">
        <f t="shared" si="11"/>
        <v>0</v>
      </c>
      <c r="O25" s="13">
        <f t="shared" si="12"/>
        <v>0</v>
      </c>
      <c r="P25" s="14">
        <f t="shared" si="13"/>
        <v>0</v>
      </c>
    </row>
    <row r="26" spans="1:17" ht="36">
      <c r="A26" s="50">
        <v>9</v>
      </c>
      <c r="B26" s="28" t="s">
        <v>162</v>
      </c>
      <c r="C26" s="59" t="s">
        <v>124</v>
      </c>
      <c r="D26" s="56" t="s">
        <v>21</v>
      </c>
      <c r="E26" s="58">
        <v>9.15</v>
      </c>
      <c r="F26" s="54"/>
      <c r="G26" s="13"/>
      <c r="H26" s="13">
        <f t="shared" si="7"/>
        <v>0</v>
      </c>
      <c r="I26" s="13"/>
      <c r="J26" s="13"/>
      <c r="K26" s="13">
        <f t="shared" si="8"/>
        <v>0</v>
      </c>
      <c r="L26" s="13">
        <f t="shared" si="9"/>
        <v>0</v>
      </c>
      <c r="M26" s="13">
        <f t="shared" si="10"/>
        <v>0</v>
      </c>
      <c r="N26" s="13">
        <f t="shared" si="11"/>
        <v>0</v>
      </c>
      <c r="O26" s="13">
        <f t="shared" si="12"/>
        <v>0</v>
      </c>
      <c r="P26" s="14">
        <f t="shared" si="13"/>
        <v>0</v>
      </c>
    </row>
    <row r="27" spans="1:17" ht="36">
      <c r="A27" s="50">
        <v>10</v>
      </c>
      <c r="B27" s="28" t="s">
        <v>162</v>
      </c>
      <c r="C27" s="57" t="s">
        <v>108</v>
      </c>
      <c r="D27" s="56" t="s">
        <v>21</v>
      </c>
      <c r="E27" s="63">
        <v>60.98</v>
      </c>
      <c r="F27" s="54"/>
      <c r="G27" s="13"/>
      <c r="H27" s="13">
        <f t="shared" si="7"/>
        <v>0</v>
      </c>
      <c r="I27" s="13"/>
      <c r="J27" s="13"/>
      <c r="K27" s="13">
        <f t="shared" si="8"/>
        <v>0</v>
      </c>
      <c r="L27" s="13">
        <f t="shared" si="9"/>
        <v>0</v>
      </c>
      <c r="M27" s="13">
        <f t="shared" si="10"/>
        <v>0</v>
      </c>
      <c r="N27" s="13">
        <f t="shared" si="11"/>
        <v>0</v>
      </c>
      <c r="O27" s="13">
        <f t="shared" si="12"/>
        <v>0</v>
      </c>
      <c r="P27" s="14">
        <f t="shared" si="13"/>
        <v>0</v>
      </c>
      <c r="Q27" s="64"/>
    </row>
    <row r="28" spans="1:17" ht="36">
      <c r="A28" s="50">
        <v>11</v>
      </c>
      <c r="B28" s="28" t="s">
        <v>162</v>
      </c>
      <c r="C28" s="57" t="s">
        <v>68</v>
      </c>
      <c r="D28" s="65" t="s">
        <v>23</v>
      </c>
      <c r="E28" s="63">
        <v>9.1999999999999993</v>
      </c>
      <c r="F28" s="54"/>
      <c r="G28" s="13"/>
      <c r="H28" s="13">
        <f t="shared" si="7"/>
        <v>0</v>
      </c>
      <c r="I28" s="13"/>
      <c r="J28" s="13"/>
      <c r="K28" s="13">
        <f t="shared" si="8"/>
        <v>0</v>
      </c>
      <c r="L28" s="13">
        <f t="shared" si="9"/>
        <v>0</v>
      </c>
      <c r="M28" s="13">
        <f t="shared" si="10"/>
        <v>0</v>
      </c>
      <c r="N28" s="13">
        <f t="shared" si="11"/>
        <v>0</v>
      </c>
      <c r="O28" s="13">
        <f t="shared" si="12"/>
        <v>0</v>
      </c>
      <c r="P28" s="14">
        <f t="shared" si="13"/>
        <v>0</v>
      </c>
    </row>
    <row r="29" spans="1:17" ht="36">
      <c r="A29" s="50">
        <v>12</v>
      </c>
      <c r="B29" s="28" t="s">
        <v>162</v>
      </c>
      <c r="C29" s="66" t="s">
        <v>69</v>
      </c>
      <c r="D29" s="65" t="s">
        <v>23</v>
      </c>
      <c r="E29" s="63">
        <v>10.32</v>
      </c>
      <c r="F29" s="54"/>
      <c r="G29" s="13"/>
      <c r="H29" s="13">
        <f t="shared" si="7"/>
        <v>0</v>
      </c>
      <c r="I29" s="13"/>
      <c r="J29" s="13"/>
      <c r="K29" s="13">
        <f t="shared" si="8"/>
        <v>0</v>
      </c>
      <c r="L29" s="13">
        <f t="shared" si="9"/>
        <v>0</v>
      </c>
      <c r="M29" s="13">
        <f t="shared" si="10"/>
        <v>0</v>
      </c>
      <c r="N29" s="13">
        <f t="shared" si="11"/>
        <v>0</v>
      </c>
      <c r="O29" s="13">
        <f t="shared" si="12"/>
        <v>0</v>
      </c>
      <c r="P29" s="14">
        <f t="shared" si="13"/>
        <v>0</v>
      </c>
      <c r="Q29" s="64"/>
    </row>
    <row r="30" spans="1:17" ht="36">
      <c r="A30" s="50">
        <v>13</v>
      </c>
      <c r="B30" s="28" t="s">
        <v>162</v>
      </c>
      <c r="C30" s="66" t="s">
        <v>42</v>
      </c>
      <c r="D30" s="65" t="s">
        <v>23</v>
      </c>
      <c r="E30" s="63">
        <v>1</v>
      </c>
      <c r="F30" s="54"/>
      <c r="G30" s="13"/>
      <c r="H30" s="13">
        <f t="shared" si="7"/>
        <v>0</v>
      </c>
      <c r="I30" s="13"/>
      <c r="J30" s="13"/>
      <c r="K30" s="13">
        <f t="shared" si="8"/>
        <v>0</v>
      </c>
      <c r="L30" s="13">
        <f t="shared" si="9"/>
        <v>0</v>
      </c>
      <c r="M30" s="13">
        <f t="shared" si="10"/>
        <v>0</v>
      </c>
      <c r="N30" s="13">
        <f t="shared" si="11"/>
        <v>0</v>
      </c>
      <c r="O30" s="13">
        <f t="shared" si="12"/>
        <v>0</v>
      </c>
      <c r="P30" s="14">
        <f t="shared" si="13"/>
        <v>0</v>
      </c>
    </row>
    <row r="31" spans="1:17" ht="36">
      <c r="A31" s="50">
        <v>14</v>
      </c>
      <c r="B31" s="28" t="s">
        <v>162</v>
      </c>
      <c r="C31" s="66" t="s">
        <v>106</v>
      </c>
      <c r="D31" s="65" t="s">
        <v>23</v>
      </c>
      <c r="E31" s="63">
        <v>22.82</v>
      </c>
      <c r="F31" s="54"/>
      <c r="G31" s="13"/>
      <c r="H31" s="13">
        <f t="shared" si="7"/>
        <v>0</v>
      </c>
      <c r="I31" s="13"/>
      <c r="J31" s="13"/>
      <c r="K31" s="13">
        <f t="shared" si="8"/>
        <v>0</v>
      </c>
      <c r="L31" s="13">
        <f t="shared" si="9"/>
        <v>0</v>
      </c>
      <c r="M31" s="13">
        <f t="shared" si="10"/>
        <v>0</v>
      </c>
      <c r="N31" s="13">
        <f t="shared" si="11"/>
        <v>0</v>
      </c>
      <c r="O31" s="13">
        <f t="shared" si="12"/>
        <v>0</v>
      </c>
      <c r="P31" s="14">
        <f t="shared" si="13"/>
        <v>0</v>
      </c>
    </row>
    <row r="32" spans="1:17" ht="36">
      <c r="A32" s="50">
        <v>15</v>
      </c>
      <c r="B32" s="28" t="s">
        <v>162</v>
      </c>
      <c r="C32" s="55" t="s">
        <v>208</v>
      </c>
      <c r="D32" s="56" t="s">
        <v>21</v>
      </c>
      <c r="E32" s="58">
        <v>60.98</v>
      </c>
      <c r="F32" s="54"/>
      <c r="G32" s="13"/>
      <c r="H32" s="13">
        <f t="shared" si="7"/>
        <v>0</v>
      </c>
      <c r="I32" s="13"/>
      <c r="J32" s="13"/>
      <c r="K32" s="13">
        <f t="shared" si="8"/>
        <v>0</v>
      </c>
      <c r="L32" s="13">
        <f t="shared" si="9"/>
        <v>0</v>
      </c>
      <c r="M32" s="13">
        <f t="shared" si="10"/>
        <v>0</v>
      </c>
      <c r="N32" s="13">
        <f t="shared" si="11"/>
        <v>0</v>
      </c>
      <c r="O32" s="13">
        <f t="shared" si="12"/>
        <v>0</v>
      </c>
      <c r="P32" s="14">
        <f t="shared" si="13"/>
        <v>0</v>
      </c>
    </row>
    <row r="33" spans="1:19" ht="84">
      <c r="A33" s="50">
        <v>16</v>
      </c>
      <c r="B33" s="28" t="s">
        <v>162</v>
      </c>
      <c r="C33" s="55" t="s">
        <v>198</v>
      </c>
      <c r="D33" s="56" t="s">
        <v>21</v>
      </c>
      <c r="E33" s="58">
        <v>60.98</v>
      </c>
      <c r="F33" s="54"/>
      <c r="G33" s="13"/>
      <c r="H33" s="13">
        <f t="shared" si="7"/>
        <v>0</v>
      </c>
      <c r="I33" s="13"/>
      <c r="J33" s="13"/>
      <c r="K33" s="13">
        <f t="shared" si="8"/>
        <v>0</v>
      </c>
      <c r="L33" s="13">
        <f t="shared" si="9"/>
        <v>0</v>
      </c>
      <c r="M33" s="13">
        <f t="shared" si="10"/>
        <v>0</v>
      </c>
      <c r="N33" s="13">
        <f t="shared" si="11"/>
        <v>0</v>
      </c>
      <c r="O33" s="13">
        <f t="shared" si="12"/>
        <v>0</v>
      </c>
      <c r="P33" s="14">
        <f t="shared" si="13"/>
        <v>0</v>
      </c>
    </row>
    <row r="34" spans="1:19" s="23" customFormat="1">
      <c r="A34" s="50"/>
      <c r="B34" s="61"/>
      <c r="C34" s="67" t="s">
        <v>44</v>
      </c>
      <c r="D34" s="65"/>
      <c r="E34" s="63"/>
      <c r="F34" s="54"/>
      <c r="G34" s="13"/>
      <c r="H34" s="13">
        <f t="shared" si="7"/>
        <v>0</v>
      </c>
      <c r="I34" s="13"/>
      <c r="J34" s="13"/>
      <c r="K34" s="13">
        <f t="shared" si="8"/>
        <v>0</v>
      </c>
      <c r="L34" s="13">
        <f t="shared" si="9"/>
        <v>0</v>
      </c>
      <c r="M34" s="13">
        <f t="shared" si="10"/>
        <v>0</v>
      </c>
      <c r="N34" s="13">
        <f t="shared" si="11"/>
        <v>0</v>
      </c>
      <c r="O34" s="13">
        <f t="shared" si="12"/>
        <v>0</v>
      </c>
      <c r="P34" s="14">
        <f t="shared" si="13"/>
        <v>0</v>
      </c>
      <c r="S34" s="29"/>
    </row>
    <row r="35" spans="1:19" s="23" customFormat="1" ht="24.75" thickBot="1">
      <c r="A35" s="68">
        <v>17</v>
      </c>
      <c r="B35" s="28" t="s">
        <v>162</v>
      </c>
      <c r="C35" s="69" t="s">
        <v>47</v>
      </c>
      <c r="D35" s="70" t="s">
        <v>35</v>
      </c>
      <c r="E35" s="71">
        <v>10</v>
      </c>
      <c r="F35" s="72"/>
      <c r="G35" s="73"/>
      <c r="H35" s="13">
        <f t="shared" si="7"/>
        <v>0</v>
      </c>
      <c r="I35" s="13"/>
      <c r="J35" s="13"/>
      <c r="K35" s="13">
        <f t="shared" si="8"/>
        <v>0</v>
      </c>
      <c r="L35" s="13">
        <f t="shared" si="9"/>
        <v>0</v>
      </c>
      <c r="M35" s="13">
        <f t="shared" si="10"/>
        <v>0</v>
      </c>
      <c r="N35" s="13">
        <f t="shared" si="11"/>
        <v>0</v>
      </c>
      <c r="O35" s="13">
        <f t="shared" si="12"/>
        <v>0</v>
      </c>
      <c r="P35" s="14">
        <f t="shared" si="13"/>
        <v>0</v>
      </c>
      <c r="S35" s="29"/>
    </row>
    <row r="36" spans="1:19" s="23" customFormat="1" ht="12.75" thickBot="1">
      <c r="A36" s="342" t="s">
        <v>48</v>
      </c>
      <c r="B36" s="343"/>
      <c r="C36" s="343"/>
      <c r="D36" s="343"/>
      <c r="E36" s="343"/>
      <c r="F36" s="343"/>
      <c r="G36" s="343"/>
      <c r="H36" s="343"/>
      <c r="I36" s="343"/>
      <c r="J36" s="343"/>
      <c r="K36" s="343"/>
      <c r="L36" s="74">
        <f>SUM(L17:L35)</f>
        <v>0</v>
      </c>
      <c r="M36" s="74">
        <f t="shared" ref="M36:P36" si="14">SUM(M17:M35)</f>
        <v>0</v>
      </c>
      <c r="N36" s="74">
        <f t="shared" si="14"/>
        <v>0</v>
      </c>
      <c r="O36" s="74">
        <f t="shared" si="14"/>
        <v>0</v>
      </c>
      <c r="P36" s="74">
        <f t="shared" si="14"/>
        <v>0</v>
      </c>
      <c r="S36" s="29"/>
    </row>
    <row r="37" spans="1:19" ht="12" customHeight="1">
      <c r="A37" s="359"/>
      <c r="B37" s="359"/>
      <c r="C37" s="359"/>
      <c r="D37" s="359"/>
      <c r="E37" s="359"/>
      <c r="F37" s="359"/>
      <c r="G37" s="359"/>
      <c r="H37" s="359"/>
      <c r="I37" s="359"/>
      <c r="J37" s="359"/>
      <c r="K37" s="359"/>
      <c r="L37" s="359"/>
      <c r="M37" s="359"/>
      <c r="N37" s="359"/>
      <c r="O37" s="359"/>
      <c r="P37" s="359"/>
    </row>
    <row r="38" spans="1:19" ht="12.75" customHeight="1">
      <c r="A38" s="75"/>
      <c r="B38" s="76" t="s">
        <v>49</v>
      </c>
      <c r="C38" s="77"/>
      <c r="D38" s="75"/>
      <c r="E38" s="75"/>
      <c r="F38" s="78"/>
      <c r="G38" s="78"/>
      <c r="H38" s="78"/>
      <c r="I38" s="78"/>
      <c r="J38" s="78"/>
      <c r="K38" s="78"/>
      <c r="L38" s="78"/>
      <c r="M38" s="78"/>
      <c r="N38" s="78"/>
      <c r="O38" s="78"/>
      <c r="P38" s="78"/>
    </row>
    <row r="39" spans="1:19">
      <c r="A39" s="331" t="s">
        <v>50</v>
      </c>
      <c r="B39" s="331"/>
      <c r="C39" s="331"/>
      <c r="D39" s="331"/>
      <c r="E39" s="331"/>
      <c r="F39" s="331"/>
      <c r="G39" s="331"/>
      <c r="H39" s="331"/>
      <c r="I39" s="331"/>
      <c r="J39" s="331"/>
      <c r="K39" s="331"/>
      <c r="L39" s="331"/>
      <c r="M39" s="331"/>
      <c r="N39" s="331"/>
      <c r="O39" s="331"/>
      <c r="P39" s="331"/>
    </row>
    <row r="40" spans="1:19" ht="24" customHeight="1">
      <c r="A40" s="331" t="s">
        <v>51</v>
      </c>
      <c r="B40" s="331"/>
      <c r="C40" s="331"/>
      <c r="D40" s="331"/>
      <c r="E40" s="331"/>
      <c r="F40" s="331"/>
      <c r="G40" s="331"/>
      <c r="H40" s="331"/>
      <c r="I40" s="331"/>
      <c r="J40" s="331"/>
      <c r="K40" s="331"/>
      <c r="L40" s="331"/>
      <c r="M40" s="331"/>
      <c r="N40" s="331"/>
      <c r="O40" s="331"/>
      <c r="P40" s="331"/>
    </row>
    <row r="41" spans="1:19" ht="12" customHeight="1">
      <c r="A41" s="345" t="s">
        <v>52</v>
      </c>
      <c r="B41" s="345"/>
      <c r="C41" s="345"/>
      <c r="D41" s="345"/>
      <c r="E41" s="345"/>
      <c r="F41" s="345"/>
      <c r="G41" s="345"/>
      <c r="H41" s="345"/>
      <c r="I41" s="345"/>
      <c r="J41" s="345"/>
      <c r="K41" s="345"/>
      <c r="L41" s="345"/>
      <c r="M41" s="345"/>
      <c r="N41" s="345"/>
      <c r="O41" s="345"/>
      <c r="P41" s="345"/>
    </row>
    <row r="42" spans="1:19" ht="12" customHeight="1">
      <c r="A42" s="345" t="s">
        <v>53</v>
      </c>
      <c r="B42" s="345"/>
      <c r="C42" s="345"/>
      <c r="D42" s="345"/>
      <c r="E42" s="345"/>
      <c r="F42" s="345"/>
      <c r="G42" s="345"/>
      <c r="H42" s="345"/>
      <c r="I42" s="345"/>
      <c r="J42" s="345"/>
      <c r="K42" s="345"/>
      <c r="L42" s="345"/>
      <c r="M42" s="345"/>
      <c r="N42" s="345"/>
      <c r="O42" s="345"/>
      <c r="P42" s="345"/>
    </row>
    <row r="43" spans="1:19" ht="19.7" customHeight="1">
      <c r="A43" s="344" t="s">
        <v>54</v>
      </c>
      <c r="B43" s="344"/>
      <c r="C43" s="344"/>
      <c r="D43" s="344"/>
      <c r="E43" s="344"/>
      <c r="F43" s="344"/>
      <c r="G43" s="344"/>
      <c r="H43" s="344"/>
      <c r="I43" s="344"/>
      <c r="J43" s="344"/>
      <c r="K43" s="344"/>
      <c r="L43" s="344"/>
      <c r="M43" s="344"/>
      <c r="N43" s="344"/>
      <c r="O43" s="344"/>
      <c r="P43" s="344"/>
    </row>
    <row r="44" spans="1:19" ht="12" customHeight="1">
      <c r="A44" s="331" t="s">
        <v>55</v>
      </c>
      <c r="B44" s="331"/>
      <c r="C44" s="331"/>
      <c r="D44" s="331"/>
      <c r="E44" s="331"/>
      <c r="F44" s="331"/>
      <c r="G44" s="331"/>
      <c r="H44" s="331"/>
      <c r="I44" s="331"/>
      <c r="J44" s="331"/>
      <c r="K44" s="331"/>
      <c r="L44" s="331"/>
      <c r="M44" s="331"/>
      <c r="N44" s="331"/>
      <c r="O44" s="331"/>
      <c r="P44" s="331"/>
    </row>
    <row r="45" spans="1:19" ht="12" customHeight="1">
      <c r="A45" s="331" t="s">
        <v>56</v>
      </c>
      <c r="B45" s="331"/>
      <c r="C45" s="331"/>
      <c r="D45" s="331"/>
      <c r="E45" s="331"/>
      <c r="F45" s="331"/>
      <c r="G45" s="331"/>
      <c r="H45" s="331"/>
      <c r="I45" s="331"/>
      <c r="J45" s="331"/>
      <c r="K45" s="331"/>
      <c r="L45" s="331"/>
      <c r="M45" s="331"/>
      <c r="N45" s="331"/>
      <c r="O45" s="331"/>
      <c r="P45" s="331"/>
    </row>
    <row r="46" spans="1:19" ht="12" customHeight="1">
      <c r="A46" s="331" t="s">
        <v>267</v>
      </c>
      <c r="B46" s="331"/>
      <c r="C46" s="331"/>
      <c r="D46" s="331"/>
      <c r="E46" s="331"/>
      <c r="F46" s="331"/>
      <c r="G46" s="331"/>
      <c r="H46" s="331"/>
      <c r="I46" s="331"/>
      <c r="J46" s="331"/>
      <c r="K46" s="331"/>
      <c r="L46" s="331"/>
      <c r="M46" s="331"/>
      <c r="N46" s="331"/>
      <c r="O46" s="331"/>
      <c r="P46" s="331"/>
    </row>
    <row r="47" spans="1:19" ht="12" customHeight="1">
      <c r="A47" s="82"/>
      <c r="B47" s="83" t="s">
        <v>57</v>
      </c>
      <c r="C47" s="84"/>
      <c r="D47" s="82"/>
      <c r="E47" s="82"/>
      <c r="F47" s="82"/>
      <c r="G47" s="82"/>
      <c r="H47" s="82"/>
      <c r="I47" s="82"/>
      <c r="J47" s="85" t="s">
        <v>58</v>
      </c>
      <c r="K47" s="85"/>
      <c r="L47" s="85"/>
      <c r="M47" s="82"/>
      <c r="N47" s="82"/>
      <c r="O47" s="82" t="s">
        <v>59</v>
      </c>
      <c r="P47" s="86"/>
    </row>
    <row r="48" spans="1:19" ht="12" customHeight="1">
      <c r="A48" s="85"/>
      <c r="B48" s="87" t="s">
        <v>60</v>
      </c>
      <c r="C48" s="88"/>
      <c r="D48" s="89"/>
      <c r="E48" s="82"/>
      <c r="F48" s="82"/>
      <c r="G48" s="82"/>
      <c r="H48" s="82"/>
      <c r="I48" s="82"/>
      <c r="J48" s="87" t="s">
        <v>61</v>
      </c>
      <c r="K48" s="90"/>
      <c r="L48" s="90"/>
      <c r="M48" s="89"/>
      <c r="N48" s="89"/>
      <c r="O48" s="82"/>
      <c r="P48" s="86"/>
    </row>
  </sheetData>
  <mergeCells count="22">
    <mergeCell ref="A1:P1"/>
    <mergeCell ref="A3:P3"/>
    <mergeCell ref="A46:P46"/>
    <mergeCell ref="A10:H10"/>
    <mergeCell ref="N10:O10"/>
    <mergeCell ref="N11:O11"/>
    <mergeCell ref="A13:A14"/>
    <mergeCell ref="B13:B14"/>
    <mergeCell ref="C13:C14"/>
    <mergeCell ref="D13:D14"/>
    <mergeCell ref="E13:E14"/>
    <mergeCell ref="F13:K13"/>
    <mergeCell ref="L13:P13"/>
    <mergeCell ref="A36:K36"/>
    <mergeCell ref="A37:P37"/>
    <mergeCell ref="A45:P45"/>
    <mergeCell ref="A44:P44"/>
    <mergeCell ref="A43:P43"/>
    <mergeCell ref="A39:P39"/>
    <mergeCell ref="A42:P42"/>
    <mergeCell ref="A41:P41"/>
    <mergeCell ref="A40:P40"/>
  </mergeCells>
  <printOptions horizontalCentered="1"/>
  <pageMargins left="0.11811023622047245" right="0.11811023622047245" top="0.74803149606299213" bottom="0.15748031496062992" header="0.51181102362204722" footer="0.19685039370078741"/>
  <pageSetup paperSize="9" scale="74" orientation="landscape" r:id="rId1"/>
  <rowBreaks count="1" manualBreakCount="1">
    <brk id="26"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60D4B-E1A2-4EED-AB8F-E96C78AF3505}">
  <sheetPr>
    <tabColor rgb="FFFFFF00"/>
  </sheetPr>
  <dimension ref="A1:Q52"/>
  <sheetViews>
    <sheetView showZeros="0" topLeftCell="A40" zoomScaleNormal="100" workbookViewId="0">
      <selection activeCell="C62" sqref="C62"/>
    </sheetView>
  </sheetViews>
  <sheetFormatPr defaultColWidth="11.42578125" defaultRowHeight="12"/>
  <cols>
    <col min="1" max="1" width="4.5703125" style="29" customWidth="1"/>
    <col min="2" max="2" width="6.42578125" style="29" customWidth="1"/>
    <col min="3" max="3" width="52.42578125" style="29" customWidth="1"/>
    <col min="4" max="10" width="8.42578125" style="29" customWidth="1"/>
    <col min="11" max="11" width="9.42578125" style="29" customWidth="1"/>
    <col min="12" max="16" width="10.5703125" style="29" customWidth="1"/>
    <col min="17" max="17" width="2.85546875" style="29" customWidth="1"/>
    <col min="18" max="18" width="11.42578125" style="29"/>
    <col min="19" max="19" width="38" style="29" customWidth="1"/>
    <col min="20" max="16384" width="11.42578125" style="29"/>
  </cols>
  <sheetData>
    <row r="1" spans="1:16" ht="12.75" customHeight="1">
      <c r="A1" s="329" t="s">
        <v>219</v>
      </c>
      <c r="B1" s="329"/>
      <c r="C1" s="329"/>
      <c r="D1" s="329"/>
      <c r="E1" s="329"/>
      <c r="F1" s="329"/>
      <c r="G1" s="329"/>
      <c r="H1" s="329"/>
      <c r="I1" s="329"/>
      <c r="J1" s="329"/>
      <c r="K1" s="329"/>
      <c r="L1" s="329"/>
      <c r="M1" s="329"/>
      <c r="N1" s="329"/>
      <c r="O1" s="329"/>
      <c r="P1" s="329"/>
    </row>
    <row r="2" spans="1:16" ht="12.75" customHeight="1">
      <c r="B2" s="30"/>
      <c r="C2" s="30"/>
      <c r="D2" s="30"/>
      <c r="E2" s="30"/>
      <c r="F2" s="30"/>
      <c r="G2" s="31" t="s">
        <v>156</v>
      </c>
      <c r="H2" s="30"/>
      <c r="I2" s="30"/>
      <c r="J2" s="30"/>
      <c r="K2" s="30"/>
      <c r="L2" s="30"/>
      <c r="M2" s="30"/>
      <c r="N2" s="30"/>
      <c r="O2" s="30"/>
      <c r="P2" s="30"/>
    </row>
    <row r="3" spans="1:16">
      <c r="A3" s="330" t="s">
        <v>0</v>
      </c>
      <c r="B3" s="330"/>
      <c r="C3" s="330"/>
      <c r="D3" s="330"/>
      <c r="E3" s="330"/>
      <c r="F3" s="330"/>
      <c r="G3" s="330"/>
      <c r="H3" s="330"/>
      <c r="I3" s="330"/>
      <c r="J3" s="330"/>
      <c r="K3" s="330"/>
      <c r="L3" s="330"/>
      <c r="M3" s="330"/>
      <c r="N3" s="330"/>
      <c r="O3" s="330"/>
      <c r="P3" s="330"/>
    </row>
    <row r="4" spans="1:16" s="22" customFormat="1" ht="12.75" customHeight="1">
      <c r="A4" s="137" t="s">
        <v>311</v>
      </c>
      <c r="B4" s="163"/>
      <c r="C4" s="163"/>
      <c r="D4" s="163"/>
      <c r="E4" s="163"/>
      <c r="F4" s="163"/>
      <c r="G4" s="163"/>
      <c r="H4" s="163"/>
      <c r="I4" s="163"/>
      <c r="J4" s="163"/>
      <c r="K4" s="163"/>
      <c r="L4" s="163"/>
      <c r="M4" s="163"/>
      <c r="N4" s="163"/>
      <c r="O4" s="163"/>
      <c r="P4" s="163"/>
    </row>
    <row r="5" spans="1:16" s="22" customFormat="1" ht="12.75" customHeight="1">
      <c r="A5" s="137" t="s">
        <v>293</v>
      </c>
      <c r="B5" s="32"/>
      <c r="C5" s="32"/>
      <c r="D5" s="32"/>
      <c r="E5" s="32"/>
      <c r="F5" s="32"/>
      <c r="G5" s="32"/>
      <c r="H5" s="32"/>
      <c r="I5" s="32"/>
      <c r="J5" s="32"/>
      <c r="K5" s="32"/>
      <c r="L5" s="32"/>
      <c r="M5" s="32"/>
      <c r="N5" s="32"/>
      <c r="O5" s="32"/>
      <c r="P5" s="32"/>
    </row>
    <row r="6" spans="1:16" s="22" customFormat="1" ht="12.75" customHeight="1">
      <c r="A6" s="163" t="str">
        <f>KT!A10</f>
        <v>Objekta adrese: Vestienas iela 35, Rīga, LV-1035</v>
      </c>
      <c r="B6" s="32"/>
      <c r="C6" s="32"/>
      <c r="D6" s="32"/>
      <c r="E6" s="32"/>
      <c r="F6" s="32"/>
      <c r="G6" s="32"/>
      <c r="H6" s="32"/>
      <c r="I6" s="32"/>
      <c r="J6" s="32"/>
      <c r="K6" s="32"/>
      <c r="L6" s="32"/>
      <c r="M6" s="32"/>
      <c r="N6" s="32"/>
      <c r="O6" s="32"/>
      <c r="P6" s="32"/>
    </row>
    <row r="7" spans="1:16" s="22" customFormat="1">
      <c r="A7" s="163" t="str">
        <f>KT!A11</f>
        <v>Pasūtītājs: RP SIA "Rīgas satiksme"</v>
      </c>
      <c r="B7" s="33"/>
      <c r="C7" s="33"/>
      <c r="D7" s="33"/>
      <c r="E7" s="33"/>
      <c r="F7" s="33"/>
      <c r="G7" s="33"/>
      <c r="H7" s="33"/>
    </row>
    <row r="8" spans="1:16" s="22" customFormat="1">
      <c r="A8" s="166" t="s">
        <v>1</v>
      </c>
      <c r="B8" s="34"/>
      <c r="C8" s="167">
        <f>'1-3 Dispč. uz riep.'!C8</f>
        <v>0</v>
      </c>
      <c r="D8" s="34"/>
      <c r="E8" s="34"/>
      <c r="F8" s="34"/>
      <c r="G8" s="34"/>
      <c r="H8" s="34"/>
    </row>
    <row r="9" spans="1:16" s="22" customFormat="1">
      <c r="A9" s="34"/>
      <c r="B9" s="34"/>
      <c r="C9" s="34"/>
      <c r="D9" s="34"/>
      <c r="E9" s="34"/>
      <c r="F9" s="34"/>
      <c r="G9" s="34"/>
      <c r="H9" s="34"/>
    </row>
    <row r="10" spans="1:16" ht="12.75" customHeight="1">
      <c r="A10" s="332" t="s">
        <v>2</v>
      </c>
      <c r="B10" s="332"/>
      <c r="C10" s="332"/>
      <c r="D10" s="332"/>
      <c r="E10" s="332"/>
      <c r="F10" s="332"/>
      <c r="G10" s="332"/>
      <c r="H10" s="332"/>
      <c r="I10" s="32"/>
      <c r="J10" s="32"/>
      <c r="K10" s="32"/>
      <c r="M10" s="36" t="s">
        <v>295</v>
      </c>
      <c r="N10" s="333">
        <f>P40</f>
        <v>0</v>
      </c>
      <c r="O10" s="333"/>
      <c r="P10" s="32" t="s">
        <v>3</v>
      </c>
    </row>
    <row r="11" spans="1:16">
      <c r="A11" s="37"/>
      <c r="B11" s="37"/>
      <c r="C11" s="37"/>
      <c r="D11" s="37"/>
      <c r="E11" s="37"/>
      <c r="F11" s="37"/>
      <c r="G11" s="37"/>
      <c r="H11" s="37"/>
      <c r="I11" s="32"/>
      <c r="J11" s="32"/>
      <c r="K11" s="32"/>
      <c r="M11" s="38" t="s">
        <v>4</v>
      </c>
      <c r="N11" s="334">
        <f>KT!E11</f>
        <v>0</v>
      </c>
      <c r="O11" s="334"/>
      <c r="P11" s="39"/>
    </row>
    <row r="12" spans="1:16" ht="12.75" thickBot="1">
      <c r="A12" s="37"/>
      <c r="B12" s="37"/>
      <c r="C12" s="37"/>
      <c r="D12" s="37"/>
      <c r="E12" s="37"/>
      <c r="F12" s="37"/>
      <c r="G12" s="37"/>
      <c r="H12" s="37"/>
      <c r="I12" s="32"/>
      <c r="J12" s="32"/>
      <c r="K12" s="32"/>
    </row>
    <row r="13" spans="1:16">
      <c r="A13" s="335" t="s">
        <v>5</v>
      </c>
      <c r="B13" s="337" t="s">
        <v>6</v>
      </c>
      <c r="C13" s="339" t="s">
        <v>7</v>
      </c>
      <c r="D13" s="337" t="s">
        <v>8</v>
      </c>
      <c r="E13" s="337" t="s">
        <v>9</v>
      </c>
      <c r="F13" s="339" t="s">
        <v>10</v>
      </c>
      <c r="G13" s="339"/>
      <c r="H13" s="339"/>
      <c r="I13" s="339"/>
      <c r="J13" s="339"/>
      <c r="K13" s="339"/>
      <c r="L13" s="339" t="s">
        <v>11</v>
      </c>
      <c r="M13" s="339"/>
      <c r="N13" s="339"/>
      <c r="O13" s="339"/>
      <c r="P13" s="341"/>
    </row>
    <row r="14" spans="1:16" ht="62.25">
      <c r="A14" s="336"/>
      <c r="B14" s="338"/>
      <c r="C14" s="340"/>
      <c r="D14" s="338"/>
      <c r="E14" s="338"/>
      <c r="F14" s="40" t="s">
        <v>12</v>
      </c>
      <c r="G14" s="40" t="s">
        <v>13</v>
      </c>
      <c r="H14" s="40" t="s">
        <v>14</v>
      </c>
      <c r="I14" s="40" t="s">
        <v>15</v>
      </c>
      <c r="J14" s="40" t="s">
        <v>16</v>
      </c>
      <c r="K14" s="40" t="s">
        <v>17</v>
      </c>
      <c r="L14" s="40" t="s">
        <v>18</v>
      </c>
      <c r="M14" s="40" t="s">
        <v>14</v>
      </c>
      <c r="N14" s="40" t="s">
        <v>15</v>
      </c>
      <c r="O14" s="40" t="s">
        <v>16</v>
      </c>
      <c r="P14" s="41" t="s">
        <v>19</v>
      </c>
    </row>
    <row r="15" spans="1:16" ht="12.75" thickBot="1">
      <c r="A15" s="42">
        <v>1</v>
      </c>
      <c r="B15" s="43">
        <v>2</v>
      </c>
      <c r="C15" s="43">
        <v>3</v>
      </c>
      <c r="D15" s="43">
        <v>4</v>
      </c>
      <c r="E15" s="43">
        <v>5</v>
      </c>
      <c r="F15" s="43">
        <v>6</v>
      </c>
      <c r="G15" s="43">
        <v>7</v>
      </c>
      <c r="H15" s="43">
        <v>8</v>
      </c>
      <c r="I15" s="43">
        <v>9</v>
      </c>
      <c r="J15" s="43">
        <v>10</v>
      </c>
      <c r="K15" s="43">
        <v>11</v>
      </c>
      <c r="L15" s="43">
        <v>12</v>
      </c>
      <c r="M15" s="43">
        <v>13</v>
      </c>
      <c r="N15" s="43">
        <v>14</v>
      </c>
      <c r="O15" s="43">
        <v>15</v>
      </c>
      <c r="P15" s="44">
        <v>16</v>
      </c>
    </row>
    <row r="16" spans="1:16">
      <c r="A16" s="45"/>
      <c r="B16" s="46"/>
      <c r="C16" s="47" t="s">
        <v>20</v>
      </c>
      <c r="D16" s="46"/>
      <c r="E16" s="48"/>
      <c r="F16" s="48"/>
      <c r="G16" s="48"/>
      <c r="H16" s="48"/>
      <c r="I16" s="48"/>
      <c r="J16" s="48"/>
      <c r="K16" s="48"/>
      <c r="L16" s="48"/>
      <c r="M16" s="48"/>
      <c r="N16" s="48"/>
      <c r="O16" s="48"/>
      <c r="P16" s="49"/>
    </row>
    <row r="17" spans="1:17" ht="36">
      <c r="A17" s="50">
        <v>1</v>
      </c>
      <c r="B17" s="28" t="s">
        <v>162</v>
      </c>
      <c r="C17" s="51" t="s">
        <v>176</v>
      </c>
      <c r="D17" s="52" t="s">
        <v>21</v>
      </c>
      <c r="E17" s="53">
        <v>178.7</v>
      </c>
      <c r="F17" s="54"/>
      <c r="G17" s="13"/>
      <c r="H17" s="13">
        <f t="shared" ref="H17" si="0">ROUND(F17*G17,2)</f>
        <v>0</v>
      </c>
      <c r="I17" s="13"/>
      <c r="J17" s="13"/>
      <c r="K17" s="13">
        <f t="shared" ref="K17" si="1">SUM(H17:J17)</f>
        <v>0</v>
      </c>
      <c r="L17" s="13">
        <f t="shared" ref="L17" si="2">ROUND(F17*E17,2)</f>
        <v>0</v>
      </c>
      <c r="M17" s="13">
        <f t="shared" ref="M17" si="3">ROUND(H17*E17,2)</f>
        <v>0</v>
      </c>
      <c r="N17" s="13">
        <f t="shared" ref="N17" si="4">ROUND(I17*E17,2)</f>
        <v>0</v>
      </c>
      <c r="O17" s="13">
        <f t="shared" ref="O17" si="5">ROUND(J17*E17,2)</f>
        <v>0</v>
      </c>
      <c r="P17" s="14">
        <f t="shared" ref="P17" si="6">SUM(M17:O17)</f>
        <v>0</v>
      </c>
    </row>
    <row r="18" spans="1:17" ht="24">
      <c r="A18" s="50">
        <v>2</v>
      </c>
      <c r="B18" s="28" t="s">
        <v>162</v>
      </c>
      <c r="C18" s="55" t="s">
        <v>70</v>
      </c>
      <c r="D18" s="56" t="s">
        <v>23</v>
      </c>
      <c r="E18" s="58">
        <v>18.2</v>
      </c>
      <c r="F18" s="54"/>
      <c r="G18" s="13"/>
      <c r="H18" s="13">
        <f t="shared" ref="H18:H39" si="7">ROUND(F18*G18,2)</f>
        <v>0</v>
      </c>
      <c r="I18" s="13"/>
      <c r="J18" s="13"/>
      <c r="K18" s="13">
        <f t="shared" ref="K18:K39" si="8">SUM(H18:J18)</f>
        <v>0</v>
      </c>
      <c r="L18" s="13">
        <f t="shared" ref="L18:L39" si="9">ROUND(F18*E18,2)</f>
        <v>0</v>
      </c>
      <c r="M18" s="13">
        <f t="shared" ref="M18:M39" si="10">ROUND(H18*E18,2)</f>
        <v>0</v>
      </c>
      <c r="N18" s="13">
        <f t="shared" ref="N18:N39" si="11">ROUND(I18*E18,2)</f>
        <v>0</v>
      </c>
      <c r="O18" s="13">
        <f t="shared" ref="O18:O39" si="12">ROUND(J18*E18,2)</f>
        <v>0</v>
      </c>
      <c r="P18" s="14">
        <f t="shared" ref="P18:P39" si="13">SUM(M18:O18)</f>
        <v>0</v>
      </c>
    </row>
    <row r="19" spans="1:17" ht="24">
      <c r="A19" s="50">
        <v>3</v>
      </c>
      <c r="B19" s="28" t="s">
        <v>162</v>
      </c>
      <c r="C19" s="57" t="s">
        <v>24</v>
      </c>
      <c r="D19" s="52" t="s">
        <v>21</v>
      </c>
      <c r="E19" s="58">
        <v>40.54</v>
      </c>
      <c r="F19" s="54"/>
      <c r="G19" s="13"/>
      <c r="H19" s="13">
        <f t="shared" si="7"/>
        <v>0</v>
      </c>
      <c r="I19" s="13"/>
      <c r="J19" s="13"/>
      <c r="K19" s="13">
        <f t="shared" si="8"/>
        <v>0</v>
      </c>
      <c r="L19" s="13">
        <f t="shared" si="9"/>
        <v>0</v>
      </c>
      <c r="M19" s="13">
        <f t="shared" si="10"/>
        <v>0</v>
      </c>
      <c r="N19" s="13">
        <f t="shared" si="11"/>
        <v>0</v>
      </c>
      <c r="O19" s="13">
        <f t="shared" si="12"/>
        <v>0</v>
      </c>
      <c r="P19" s="14">
        <f t="shared" si="13"/>
        <v>0</v>
      </c>
    </row>
    <row r="20" spans="1:17" ht="36">
      <c r="A20" s="50">
        <v>4</v>
      </c>
      <c r="B20" s="28" t="s">
        <v>162</v>
      </c>
      <c r="C20" s="55" t="s">
        <v>71</v>
      </c>
      <c r="D20" s="56" t="s">
        <v>23</v>
      </c>
      <c r="E20" s="58">
        <v>42.51</v>
      </c>
      <c r="F20" s="54"/>
      <c r="G20" s="13"/>
      <c r="H20" s="13">
        <f t="shared" si="7"/>
        <v>0</v>
      </c>
      <c r="I20" s="13"/>
      <c r="J20" s="13"/>
      <c r="K20" s="13">
        <f t="shared" si="8"/>
        <v>0</v>
      </c>
      <c r="L20" s="13">
        <f t="shared" si="9"/>
        <v>0</v>
      </c>
      <c r="M20" s="13">
        <f t="shared" si="10"/>
        <v>0</v>
      </c>
      <c r="N20" s="13">
        <f t="shared" si="11"/>
        <v>0</v>
      </c>
      <c r="O20" s="13">
        <f t="shared" si="12"/>
        <v>0</v>
      </c>
      <c r="P20" s="14">
        <f t="shared" si="13"/>
        <v>0</v>
      </c>
    </row>
    <row r="21" spans="1:17" ht="72">
      <c r="A21" s="50">
        <v>5</v>
      </c>
      <c r="B21" s="28" t="s">
        <v>162</v>
      </c>
      <c r="C21" s="55" t="s">
        <v>211</v>
      </c>
      <c r="D21" s="56" t="s">
        <v>29</v>
      </c>
      <c r="E21" s="58">
        <v>5</v>
      </c>
      <c r="F21" s="54"/>
      <c r="G21" s="13"/>
      <c r="H21" s="13">
        <f t="shared" si="7"/>
        <v>0</v>
      </c>
      <c r="I21" s="13"/>
      <c r="J21" s="13"/>
      <c r="K21" s="13">
        <f t="shared" si="8"/>
        <v>0</v>
      </c>
      <c r="L21" s="13">
        <f t="shared" si="9"/>
        <v>0</v>
      </c>
      <c r="M21" s="13">
        <f t="shared" si="10"/>
        <v>0</v>
      </c>
      <c r="N21" s="13">
        <f t="shared" si="11"/>
        <v>0</v>
      </c>
      <c r="O21" s="13">
        <f t="shared" si="12"/>
        <v>0</v>
      </c>
      <c r="P21" s="14">
        <f t="shared" si="13"/>
        <v>0</v>
      </c>
    </row>
    <row r="22" spans="1:17" ht="48">
      <c r="A22" s="50">
        <v>6</v>
      </c>
      <c r="B22" s="28" t="s">
        <v>162</v>
      </c>
      <c r="C22" s="55" t="s">
        <v>115</v>
      </c>
      <c r="D22" s="56" t="s">
        <v>27</v>
      </c>
      <c r="E22" s="58">
        <v>1</v>
      </c>
      <c r="F22" s="54"/>
      <c r="G22" s="13"/>
      <c r="H22" s="13">
        <f t="shared" si="7"/>
        <v>0</v>
      </c>
      <c r="I22" s="13"/>
      <c r="J22" s="13"/>
      <c r="K22" s="13">
        <f t="shared" si="8"/>
        <v>0</v>
      </c>
      <c r="L22" s="13">
        <f t="shared" si="9"/>
        <v>0</v>
      </c>
      <c r="M22" s="13">
        <f t="shared" si="10"/>
        <v>0</v>
      </c>
      <c r="N22" s="13">
        <f t="shared" si="11"/>
        <v>0</v>
      </c>
      <c r="O22" s="13">
        <f t="shared" si="12"/>
        <v>0</v>
      </c>
      <c r="P22" s="14">
        <f t="shared" si="13"/>
        <v>0</v>
      </c>
    </row>
    <row r="23" spans="1:17" ht="72">
      <c r="A23" s="50">
        <v>7</v>
      </c>
      <c r="B23" s="28" t="s">
        <v>162</v>
      </c>
      <c r="C23" s="59" t="s">
        <v>186</v>
      </c>
      <c r="D23" s="56" t="s">
        <v>21</v>
      </c>
      <c r="E23" s="58">
        <v>144.63999999999999</v>
      </c>
      <c r="F23" s="54"/>
      <c r="G23" s="13"/>
      <c r="H23" s="13">
        <f t="shared" si="7"/>
        <v>0</v>
      </c>
      <c r="I23" s="13"/>
      <c r="J23" s="13"/>
      <c r="K23" s="13">
        <f t="shared" si="8"/>
        <v>0</v>
      </c>
      <c r="L23" s="13">
        <f t="shared" si="9"/>
        <v>0</v>
      </c>
      <c r="M23" s="13">
        <f t="shared" si="10"/>
        <v>0</v>
      </c>
      <c r="N23" s="13">
        <f t="shared" si="11"/>
        <v>0</v>
      </c>
      <c r="O23" s="13">
        <f t="shared" si="12"/>
        <v>0</v>
      </c>
      <c r="P23" s="14">
        <f t="shared" si="13"/>
        <v>0</v>
      </c>
    </row>
    <row r="24" spans="1:17" ht="24">
      <c r="A24" s="50">
        <v>8</v>
      </c>
      <c r="B24" s="28" t="s">
        <v>162</v>
      </c>
      <c r="C24" s="59" t="s">
        <v>129</v>
      </c>
      <c r="D24" s="56" t="s">
        <v>21</v>
      </c>
      <c r="E24" s="58">
        <v>144.63999999999999</v>
      </c>
      <c r="F24" s="54"/>
      <c r="G24" s="13"/>
      <c r="H24" s="13">
        <f t="shared" si="7"/>
        <v>0</v>
      </c>
      <c r="I24" s="13"/>
      <c r="J24" s="13"/>
      <c r="K24" s="13">
        <f t="shared" si="8"/>
        <v>0</v>
      </c>
      <c r="L24" s="13">
        <f t="shared" si="9"/>
        <v>0</v>
      </c>
      <c r="M24" s="13">
        <f t="shared" si="10"/>
        <v>0</v>
      </c>
      <c r="N24" s="13">
        <f t="shared" si="11"/>
        <v>0</v>
      </c>
      <c r="O24" s="13">
        <f t="shared" si="12"/>
        <v>0</v>
      </c>
      <c r="P24" s="14">
        <f t="shared" si="13"/>
        <v>0</v>
      </c>
    </row>
    <row r="25" spans="1:17">
      <c r="A25" s="50"/>
      <c r="B25" s="61"/>
      <c r="C25" s="67" t="s">
        <v>159</v>
      </c>
      <c r="D25" s="56"/>
      <c r="E25" s="58"/>
      <c r="F25" s="54"/>
      <c r="G25" s="13"/>
      <c r="H25" s="13">
        <f t="shared" si="7"/>
        <v>0</v>
      </c>
      <c r="I25" s="13"/>
      <c r="J25" s="13"/>
      <c r="K25" s="13">
        <f t="shared" si="8"/>
        <v>0</v>
      </c>
      <c r="L25" s="13">
        <f t="shared" si="9"/>
        <v>0</v>
      </c>
      <c r="M25" s="13">
        <f t="shared" si="10"/>
        <v>0</v>
      </c>
      <c r="N25" s="13">
        <f t="shared" si="11"/>
        <v>0</v>
      </c>
      <c r="O25" s="13">
        <f t="shared" si="12"/>
        <v>0</v>
      </c>
      <c r="P25" s="14">
        <f t="shared" si="13"/>
        <v>0</v>
      </c>
    </row>
    <row r="26" spans="1:17" ht="36">
      <c r="A26" s="50">
        <v>9</v>
      </c>
      <c r="B26" s="28" t="s">
        <v>162</v>
      </c>
      <c r="C26" s="59" t="s">
        <v>130</v>
      </c>
      <c r="D26" s="56" t="s">
        <v>21</v>
      </c>
      <c r="E26" s="63">
        <v>144.63999999999999</v>
      </c>
      <c r="F26" s="54"/>
      <c r="G26" s="13"/>
      <c r="H26" s="13">
        <f t="shared" si="7"/>
        <v>0</v>
      </c>
      <c r="I26" s="13"/>
      <c r="J26" s="13"/>
      <c r="K26" s="13">
        <f t="shared" si="8"/>
        <v>0</v>
      </c>
      <c r="L26" s="13">
        <f t="shared" si="9"/>
        <v>0</v>
      </c>
      <c r="M26" s="13">
        <f t="shared" si="10"/>
        <v>0</v>
      </c>
      <c r="N26" s="13">
        <f t="shared" si="11"/>
        <v>0</v>
      </c>
      <c r="O26" s="13">
        <f t="shared" si="12"/>
        <v>0</v>
      </c>
      <c r="P26" s="14">
        <f t="shared" si="13"/>
        <v>0</v>
      </c>
    </row>
    <row r="27" spans="1:17" ht="36">
      <c r="A27" s="50">
        <v>10</v>
      </c>
      <c r="B27" s="28" t="s">
        <v>162</v>
      </c>
      <c r="C27" s="59" t="s">
        <v>127</v>
      </c>
      <c r="D27" s="56" t="s">
        <v>21</v>
      </c>
      <c r="E27" s="58">
        <v>21.7</v>
      </c>
      <c r="F27" s="54"/>
      <c r="G27" s="13"/>
      <c r="H27" s="13">
        <f t="shared" si="7"/>
        <v>0</v>
      </c>
      <c r="I27" s="13"/>
      <c r="J27" s="13"/>
      <c r="K27" s="13">
        <f t="shared" si="8"/>
        <v>0</v>
      </c>
      <c r="L27" s="13">
        <f t="shared" si="9"/>
        <v>0</v>
      </c>
      <c r="M27" s="13">
        <f t="shared" si="10"/>
        <v>0</v>
      </c>
      <c r="N27" s="13">
        <f t="shared" si="11"/>
        <v>0</v>
      </c>
      <c r="O27" s="13">
        <f t="shared" si="12"/>
        <v>0</v>
      </c>
      <c r="P27" s="14">
        <f t="shared" si="13"/>
        <v>0</v>
      </c>
      <c r="Q27" s="64"/>
    </row>
    <row r="28" spans="1:17" ht="36">
      <c r="A28" s="50">
        <v>11</v>
      </c>
      <c r="B28" s="28" t="s">
        <v>162</v>
      </c>
      <c r="C28" s="57" t="s">
        <v>131</v>
      </c>
      <c r="D28" s="56" t="s">
        <v>21</v>
      </c>
      <c r="E28" s="63">
        <v>144.63999999999999</v>
      </c>
      <c r="F28" s="54"/>
      <c r="G28" s="13"/>
      <c r="H28" s="13">
        <f t="shared" si="7"/>
        <v>0</v>
      </c>
      <c r="I28" s="13"/>
      <c r="J28" s="13"/>
      <c r="K28" s="13">
        <f t="shared" si="8"/>
        <v>0</v>
      </c>
      <c r="L28" s="13">
        <f t="shared" si="9"/>
        <v>0</v>
      </c>
      <c r="M28" s="13">
        <f t="shared" si="10"/>
        <v>0</v>
      </c>
      <c r="N28" s="13">
        <f t="shared" si="11"/>
        <v>0</v>
      </c>
      <c r="O28" s="13">
        <f t="shared" si="12"/>
        <v>0</v>
      </c>
      <c r="P28" s="14">
        <f t="shared" si="13"/>
        <v>0</v>
      </c>
    </row>
    <row r="29" spans="1:17" ht="36">
      <c r="A29" s="50">
        <v>12</v>
      </c>
      <c r="B29" s="28" t="s">
        <v>162</v>
      </c>
      <c r="C29" s="57" t="s">
        <v>72</v>
      </c>
      <c r="D29" s="65" t="s">
        <v>23</v>
      </c>
      <c r="E29" s="63">
        <v>102.5</v>
      </c>
      <c r="F29" s="54"/>
      <c r="G29" s="13"/>
      <c r="H29" s="13">
        <f t="shared" si="7"/>
        <v>0</v>
      </c>
      <c r="I29" s="13"/>
      <c r="J29" s="13"/>
      <c r="K29" s="13">
        <f t="shared" si="8"/>
        <v>0</v>
      </c>
      <c r="L29" s="13">
        <f t="shared" si="9"/>
        <v>0</v>
      </c>
      <c r="M29" s="13">
        <f t="shared" si="10"/>
        <v>0</v>
      </c>
      <c r="N29" s="13">
        <f t="shared" si="11"/>
        <v>0</v>
      </c>
      <c r="O29" s="13">
        <f t="shared" si="12"/>
        <v>0</v>
      </c>
      <c r="P29" s="14">
        <f t="shared" si="13"/>
        <v>0</v>
      </c>
    </row>
    <row r="30" spans="1:17" ht="36">
      <c r="A30" s="50">
        <v>13</v>
      </c>
      <c r="B30" s="28" t="s">
        <v>162</v>
      </c>
      <c r="C30" s="66" t="s">
        <v>69</v>
      </c>
      <c r="D30" s="65" t="s">
        <v>23</v>
      </c>
      <c r="E30" s="63">
        <v>18.2</v>
      </c>
      <c r="F30" s="54"/>
      <c r="G30" s="13"/>
      <c r="H30" s="13">
        <f t="shared" si="7"/>
        <v>0</v>
      </c>
      <c r="I30" s="13"/>
      <c r="J30" s="13"/>
      <c r="K30" s="13">
        <f t="shared" si="8"/>
        <v>0</v>
      </c>
      <c r="L30" s="13">
        <f t="shared" si="9"/>
        <v>0</v>
      </c>
      <c r="M30" s="13">
        <f t="shared" si="10"/>
        <v>0</v>
      </c>
      <c r="N30" s="13">
        <f t="shared" si="11"/>
        <v>0</v>
      </c>
      <c r="O30" s="13">
        <f t="shared" si="12"/>
        <v>0</v>
      </c>
      <c r="P30" s="14">
        <f t="shared" si="13"/>
        <v>0</v>
      </c>
      <c r="Q30" s="64"/>
    </row>
    <row r="31" spans="1:17" ht="36">
      <c r="A31" s="50">
        <v>14</v>
      </c>
      <c r="B31" s="28" t="s">
        <v>162</v>
      </c>
      <c r="C31" s="66" t="s">
        <v>42</v>
      </c>
      <c r="D31" s="65" t="s">
        <v>23</v>
      </c>
      <c r="E31" s="63">
        <v>1.6</v>
      </c>
      <c r="F31" s="54"/>
      <c r="G31" s="13"/>
      <c r="H31" s="13">
        <f t="shared" si="7"/>
        <v>0</v>
      </c>
      <c r="I31" s="13"/>
      <c r="J31" s="13"/>
      <c r="K31" s="13">
        <f t="shared" si="8"/>
        <v>0</v>
      </c>
      <c r="L31" s="13">
        <f t="shared" si="9"/>
        <v>0</v>
      </c>
      <c r="M31" s="13">
        <f t="shared" si="10"/>
        <v>0</v>
      </c>
      <c r="N31" s="13">
        <f t="shared" si="11"/>
        <v>0</v>
      </c>
      <c r="O31" s="13">
        <f t="shared" si="12"/>
        <v>0</v>
      </c>
      <c r="P31" s="14">
        <f t="shared" si="13"/>
        <v>0</v>
      </c>
    </row>
    <row r="32" spans="1:17" ht="36">
      <c r="A32" s="50">
        <v>15</v>
      </c>
      <c r="B32" s="28" t="s">
        <v>162</v>
      </c>
      <c r="C32" s="66" t="s">
        <v>106</v>
      </c>
      <c r="D32" s="65" t="s">
        <v>23</v>
      </c>
      <c r="E32" s="63">
        <v>52</v>
      </c>
      <c r="F32" s="54"/>
      <c r="G32" s="13"/>
      <c r="H32" s="13">
        <f t="shared" si="7"/>
        <v>0</v>
      </c>
      <c r="I32" s="13"/>
      <c r="J32" s="13"/>
      <c r="K32" s="13">
        <f t="shared" si="8"/>
        <v>0</v>
      </c>
      <c r="L32" s="13">
        <f t="shared" si="9"/>
        <v>0</v>
      </c>
      <c r="M32" s="13">
        <f t="shared" si="10"/>
        <v>0</v>
      </c>
      <c r="N32" s="13">
        <f t="shared" si="11"/>
        <v>0</v>
      </c>
      <c r="O32" s="13">
        <f t="shared" si="12"/>
        <v>0</v>
      </c>
      <c r="P32" s="14">
        <f t="shared" si="13"/>
        <v>0</v>
      </c>
    </row>
    <row r="33" spans="1:16" ht="48">
      <c r="A33" s="50">
        <v>16</v>
      </c>
      <c r="B33" s="28" t="s">
        <v>162</v>
      </c>
      <c r="C33" s="55" t="s">
        <v>206</v>
      </c>
      <c r="D33" s="56" t="s">
        <v>21</v>
      </c>
      <c r="E33" s="58">
        <v>138.82</v>
      </c>
      <c r="F33" s="54"/>
      <c r="G33" s="13"/>
      <c r="H33" s="13">
        <f t="shared" si="7"/>
        <v>0</v>
      </c>
      <c r="I33" s="13"/>
      <c r="J33" s="13"/>
      <c r="K33" s="13">
        <f t="shared" si="8"/>
        <v>0</v>
      </c>
      <c r="L33" s="13">
        <f t="shared" si="9"/>
        <v>0</v>
      </c>
      <c r="M33" s="13">
        <f t="shared" si="10"/>
        <v>0</v>
      </c>
      <c r="N33" s="13">
        <f t="shared" si="11"/>
        <v>0</v>
      </c>
      <c r="O33" s="13">
        <f t="shared" si="12"/>
        <v>0</v>
      </c>
      <c r="P33" s="14">
        <f t="shared" si="13"/>
        <v>0</v>
      </c>
    </row>
    <row r="34" spans="1:16" ht="84">
      <c r="A34" s="50">
        <v>17</v>
      </c>
      <c r="B34" s="28" t="s">
        <v>162</v>
      </c>
      <c r="C34" s="55" t="s">
        <v>197</v>
      </c>
      <c r="D34" s="56" t="s">
        <v>21</v>
      </c>
      <c r="E34" s="58">
        <v>138.82</v>
      </c>
      <c r="F34" s="54"/>
      <c r="G34" s="13"/>
      <c r="H34" s="13">
        <f t="shared" si="7"/>
        <v>0</v>
      </c>
      <c r="I34" s="13"/>
      <c r="J34" s="13"/>
      <c r="K34" s="13">
        <f t="shared" si="8"/>
        <v>0</v>
      </c>
      <c r="L34" s="13">
        <f t="shared" si="9"/>
        <v>0</v>
      </c>
      <c r="M34" s="13">
        <f t="shared" si="10"/>
        <v>0</v>
      </c>
      <c r="N34" s="13">
        <f t="shared" si="11"/>
        <v>0</v>
      </c>
      <c r="O34" s="13">
        <f t="shared" si="12"/>
        <v>0</v>
      </c>
      <c r="P34" s="14">
        <f t="shared" si="13"/>
        <v>0</v>
      </c>
    </row>
    <row r="35" spans="1:16" ht="36">
      <c r="A35" s="50">
        <v>18</v>
      </c>
      <c r="B35" s="28" t="s">
        <v>162</v>
      </c>
      <c r="C35" s="66" t="s">
        <v>135</v>
      </c>
      <c r="D35" s="65" t="s">
        <v>21</v>
      </c>
      <c r="E35" s="63">
        <v>5.82</v>
      </c>
      <c r="F35" s="93"/>
      <c r="G35" s="13"/>
      <c r="H35" s="13">
        <f t="shared" si="7"/>
        <v>0</v>
      </c>
      <c r="I35" s="13"/>
      <c r="J35" s="13"/>
      <c r="K35" s="13">
        <f t="shared" si="8"/>
        <v>0</v>
      </c>
      <c r="L35" s="13">
        <f t="shared" si="9"/>
        <v>0</v>
      </c>
      <c r="M35" s="13">
        <f t="shared" si="10"/>
        <v>0</v>
      </c>
      <c r="N35" s="13">
        <f t="shared" si="11"/>
        <v>0</v>
      </c>
      <c r="O35" s="13">
        <f t="shared" si="12"/>
        <v>0</v>
      </c>
      <c r="P35" s="14">
        <f t="shared" si="13"/>
        <v>0</v>
      </c>
    </row>
    <row r="36" spans="1:16" ht="72">
      <c r="A36" s="50">
        <v>19</v>
      </c>
      <c r="B36" s="28" t="s">
        <v>162</v>
      </c>
      <c r="C36" s="66" t="s">
        <v>195</v>
      </c>
      <c r="D36" s="65" t="s">
        <v>21</v>
      </c>
      <c r="E36" s="63">
        <v>5.82</v>
      </c>
      <c r="F36" s="54"/>
      <c r="G36" s="13"/>
      <c r="H36" s="13">
        <f t="shared" si="7"/>
        <v>0</v>
      </c>
      <c r="I36" s="13"/>
      <c r="J36" s="13"/>
      <c r="K36" s="13">
        <f t="shared" si="8"/>
        <v>0</v>
      </c>
      <c r="L36" s="13">
        <f t="shared" si="9"/>
        <v>0</v>
      </c>
      <c r="M36" s="13">
        <f t="shared" si="10"/>
        <v>0</v>
      </c>
      <c r="N36" s="13">
        <f t="shared" si="11"/>
        <v>0</v>
      </c>
      <c r="O36" s="13">
        <f t="shared" si="12"/>
        <v>0</v>
      </c>
      <c r="P36" s="14">
        <f t="shared" si="13"/>
        <v>0</v>
      </c>
    </row>
    <row r="37" spans="1:16" s="23" customFormat="1">
      <c r="A37" s="50"/>
      <c r="B37" s="61"/>
      <c r="C37" s="67" t="s">
        <v>44</v>
      </c>
      <c r="D37" s="65"/>
      <c r="E37" s="63"/>
      <c r="F37" s="54"/>
      <c r="G37" s="13"/>
      <c r="H37" s="13">
        <f t="shared" si="7"/>
        <v>0</v>
      </c>
      <c r="I37" s="13"/>
      <c r="J37" s="13"/>
      <c r="K37" s="13">
        <f t="shared" si="8"/>
        <v>0</v>
      </c>
      <c r="L37" s="13">
        <f t="shared" si="9"/>
        <v>0</v>
      </c>
      <c r="M37" s="13">
        <f t="shared" si="10"/>
        <v>0</v>
      </c>
      <c r="N37" s="13">
        <f t="shared" si="11"/>
        <v>0</v>
      </c>
      <c r="O37" s="13">
        <f t="shared" si="12"/>
        <v>0</v>
      </c>
      <c r="P37" s="14">
        <f t="shared" si="13"/>
        <v>0</v>
      </c>
    </row>
    <row r="38" spans="1:16" s="23" customFormat="1" ht="24">
      <c r="A38" s="50">
        <v>20</v>
      </c>
      <c r="B38" s="28" t="s">
        <v>162</v>
      </c>
      <c r="C38" s="94" t="s">
        <v>47</v>
      </c>
      <c r="D38" s="65" t="s">
        <v>35</v>
      </c>
      <c r="E38" s="63">
        <v>5</v>
      </c>
      <c r="F38" s="54"/>
      <c r="G38" s="13"/>
      <c r="H38" s="13">
        <f t="shared" si="7"/>
        <v>0</v>
      </c>
      <c r="I38" s="13"/>
      <c r="J38" s="13"/>
      <c r="K38" s="13">
        <f t="shared" si="8"/>
        <v>0</v>
      </c>
      <c r="L38" s="13">
        <f t="shared" si="9"/>
        <v>0</v>
      </c>
      <c r="M38" s="13">
        <f t="shared" si="10"/>
        <v>0</v>
      </c>
      <c r="N38" s="13">
        <f t="shared" si="11"/>
        <v>0</v>
      </c>
      <c r="O38" s="13">
        <f t="shared" si="12"/>
        <v>0</v>
      </c>
      <c r="P38" s="14">
        <f t="shared" si="13"/>
        <v>0</v>
      </c>
    </row>
    <row r="39" spans="1:16" s="23" customFormat="1" ht="72.75" thickBot="1">
      <c r="A39" s="68">
        <v>21</v>
      </c>
      <c r="B39" s="28" t="s">
        <v>162</v>
      </c>
      <c r="C39" s="131" t="s">
        <v>73</v>
      </c>
      <c r="D39" s="70" t="s">
        <v>27</v>
      </c>
      <c r="E39" s="71">
        <v>1</v>
      </c>
      <c r="F39" s="72"/>
      <c r="G39" s="73"/>
      <c r="H39" s="13">
        <f t="shared" si="7"/>
        <v>0</v>
      </c>
      <c r="I39" s="13"/>
      <c r="J39" s="13"/>
      <c r="K39" s="13">
        <f t="shared" si="8"/>
        <v>0</v>
      </c>
      <c r="L39" s="13">
        <f t="shared" si="9"/>
        <v>0</v>
      </c>
      <c r="M39" s="13">
        <f t="shared" si="10"/>
        <v>0</v>
      </c>
      <c r="N39" s="13">
        <f t="shared" si="11"/>
        <v>0</v>
      </c>
      <c r="O39" s="13">
        <f t="shared" si="12"/>
        <v>0</v>
      </c>
      <c r="P39" s="14">
        <f t="shared" si="13"/>
        <v>0</v>
      </c>
    </row>
    <row r="40" spans="1:16" s="23" customFormat="1" ht="12.75" customHeight="1" thickBot="1">
      <c r="A40" s="342" t="s">
        <v>48</v>
      </c>
      <c r="B40" s="343"/>
      <c r="C40" s="343"/>
      <c r="D40" s="343"/>
      <c r="E40" s="343"/>
      <c r="F40" s="343"/>
      <c r="G40" s="343"/>
      <c r="H40" s="343"/>
      <c r="I40" s="343"/>
      <c r="J40" s="343"/>
      <c r="K40" s="343"/>
      <c r="L40" s="74">
        <f>SUM(L17:L39)</f>
        <v>0</v>
      </c>
      <c r="M40" s="74">
        <f t="shared" ref="M40:P40" si="14">SUM(M17:M39)</f>
        <v>0</v>
      </c>
      <c r="N40" s="74">
        <f t="shared" si="14"/>
        <v>0</v>
      </c>
      <c r="O40" s="74">
        <f t="shared" si="14"/>
        <v>0</v>
      </c>
      <c r="P40" s="74">
        <f t="shared" si="14"/>
        <v>0</v>
      </c>
    </row>
    <row r="41" spans="1:16" ht="12" customHeight="1">
      <c r="A41" s="359"/>
      <c r="B41" s="359"/>
      <c r="C41" s="359"/>
      <c r="D41" s="359"/>
      <c r="E41" s="359"/>
      <c r="F41" s="359"/>
      <c r="G41" s="359"/>
      <c r="H41" s="359"/>
      <c r="I41" s="359"/>
      <c r="J41" s="359"/>
      <c r="K41" s="359"/>
      <c r="L41" s="359"/>
      <c r="M41" s="359"/>
      <c r="N41" s="359"/>
      <c r="O41" s="359"/>
      <c r="P41" s="359"/>
    </row>
    <row r="42" spans="1:16">
      <c r="A42" s="75"/>
      <c r="B42" s="76" t="s">
        <v>49</v>
      </c>
      <c r="C42" s="77"/>
      <c r="D42" s="75"/>
      <c r="E42" s="75"/>
      <c r="F42" s="78"/>
      <c r="G42" s="78"/>
      <c r="H42" s="78"/>
      <c r="I42" s="78"/>
      <c r="J42" s="78"/>
      <c r="K42" s="78"/>
      <c r="L42" s="78"/>
      <c r="M42" s="78"/>
      <c r="N42" s="78"/>
      <c r="O42" s="78"/>
      <c r="P42" s="78"/>
    </row>
    <row r="43" spans="1:16" ht="12" customHeight="1">
      <c r="A43" s="331" t="s">
        <v>50</v>
      </c>
      <c r="B43" s="331"/>
      <c r="C43" s="331"/>
      <c r="D43" s="331"/>
      <c r="E43" s="331"/>
      <c r="F43" s="331"/>
      <c r="G43" s="331"/>
      <c r="H43" s="331"/>
      <c r="I43" s="331"/>
      <c r="J43" s="331"/>
      <c r="K43" s="331"/>
      <c r="L43" s="331"/>
      <c r="M43" s="331"/>
      <c r="N43" s="331"/>
      <c r="O43" s="331"/>
      <c r="P43" s="331"/>
    </row>
    <row r="44" spans="1:16" ht="21.75" customHeight="1">
      <c r="A44" s="331" t="s">
        <v>51</v>
      </c>
      <c r="B44" s="331"/>
      <c r="C44" s="331"/>
      <c r="D44" s="331"/>
      <c r="E44" s="331"/>
      <c r="F44" s="331"/>
      <c r="G44" s="331"/>
      <c r="H44" s="331"/>
      <c r="I44" s="331"/>
      <c r="J44" s="331"/>
      <c r="K44" s="331"/>
      <c r="L44" s="331"/>
      <c r="M44" s="331"/>
      <c r="N44" s="331"/>
      <c r="O44" s="331"/>
      <c r="P44" s="331"/>
    </row>
    <row r="45" spans="1:16">
      <c r="A45" s="345" t="s">
        <v>52</v>
      </c>
      <c r="B45" s="345"/>
      <c r="C45" s="345"/>
      <c r="D45" s="345"/>
      <c r="E45" s="345"/>
      <c r="F45" s="345"/>
      <c r="G45" s="345"/>
      <c r="H45" s="345"/>
      <c r="I45" s="345"/>
      <c r="J45" s="345"/>
      <c r="K45" s="345"/>
      <c r="L45" s="345"/>
      <c r="M45" s="345"/>
      <c r="N45" s="345"/>
      <c r="O45" s="345"/>
      <c r="P45" s="345"/>
    </row>
    <row r="46" spans="1:16" ht="12" customHeight="1">
      <c r="A46" s="345" t="s">
        <v>53</v>
      </c>
      <c r="B46" s="345"/>
      <c r="C46" s="345"/>
      <c r="D46" s="345"/>
      <c r="E46" s="345"/>
      <c r="F46" s="345"/>
      <c r="G46" s="345"/>
      <c r="H46" s="345"/>
      <c r="I46" s="345"/>
      <c r="J46" s="345"/>
      <c r="K46" s="345"/>
      <c r="L46" s="345"/>
      <c r="M46" s="345"/>
      <c r="N46" s="345"/>
      <c r="O46" s="345"/>
      <c r="P46" s="345"/>
    </row>
    <row r="47" spans="1:16" ht="20.45" customHeight="1">
      <c r="A47" s="344" t="s">
        <v>54</v>
      </c>
      <c r="B47" s="344"/>
      <c r="C47" s="344"/>
      <c r="D47" s="344"/>
      <c r="E47" s="344"/>
      <c r="F47" s="344"/>
      <c r="G47" s="344"/>
      <c r="H47" s="344"/>
      <c r="I47" s="344"/>
      <c r="J47" s="344"/>
      <c r="K47" s="344"/>
      <c r="L47" s="344"/>
      <c r="M47" s="344"/>
      <c r="N47" s="344"/>
      <c r="O47" s="344"/>
      <c r="P47" s="344"/>
    </row>
    <row r="48" spans="1:16" ht="12" customHeight="1">
      <c r="A48" s="331" t="s">
        <v>55</v>
      </c>
      <c r="B48" s="331"/>
      <c r="C48" s="331"/>
      <c r="D48" s="331"/>
      <c r="E48" s="331"/>
      <c r="F48" s="331"/>
      <c r="G48" s="331"/>
      <c r="H48" s="331"/>
      <c r="I48" s="331"/>
      <c r="J48" s="331"/>
      <c r="K48" s="331"/>
      <c r="L48" s="331"/>
      <c r="M48" s="331"/>
      <c r="N48" s="331"/>
      <c r="O48" s="331"/>
      <c r="P48" s="331"/>
    </row>
    <row r="49" spans="1:16" ht="12" customHeight="1">
      <c r="A49" s="331" t="s">
        <v>56</v>
      </c>
      <c r="B49" s="331"/>
      <c r="C49" s="331"/>
      <c r="D49" s="331"/>
      <c r="E49" s="331"/>
      <c r="F49" s="331"/>
      <c r="G49" s="331"/>
      <c r="H49" s="331"/>
      <c r="I49" s="331"/>
      <c r="J49" s="331"/>
      <c r="K49" s="331"/>
      <c r="L49" s="331"/>
      <c r="M49" s="331"/>
      <c r="N49" s="331"/>
      <c r="O49" s="331"/>
      <c r="P49" s="331"/>
    </row>
    <row r="50" spans="1:16" ht="12" customHeight="1">
      <c r="A50" s="331" t="s">
        <v>267</v>
      </c>
      <c r="B50" s="331"/>
      <c r="C50" s="331"/>
      <c r="D50" s="331"/>
      <c r="E50" s="331"/>
      <c r="F50" s="331"/>
      <c r="G50" s="331"/>
      <c r="H50" s="331"/>
      <c r="I50" s="331"/>
      <c r="J50" s="331"/>
      <c r="K50" s="331"/>
      <c r="L50" s="331"/>
      <c r="M50" s="331"/>
      <c r="N50" s="331"/>
      <c r="O50" s="331"/>
      <c r="P50" s="331"/>
    </row>
    <row r="51" spans="1:16" ht="12" customHeight="1">
      <c r="A51" s="82"/>
      <c r="B51" s="83" t="s">
        <v>57</v>
      </c>
      <c r="C51" s="84"/>
      <c r="D51" s="82"/>
      <c r="E51" s="82"/>
      <c r="F51" s="82"/>
      <c r="G51" s="82"/>
      <c r="H51" s="82"/>
      <c r="I51" s="82"/>
      <c r="J51" s="85" t="s">
        <v>58</v>
      </c>
      <c r="K51" s="85"/>
      <c r="L51" s="85"/>
      <c r="M51" s="82"/>
      <c r="N51" s="82"/>
      <c r="O51" s="82" t="s">
        <v>59</v>
      </c>
      <c r="P51" s="86"/>
    </row>
    <row r="52" spans="1:16" ht="12" customHeight="1">
      <c r="A52" s="85"/>
      <c r="B52" s="87" t="s">
        <v>60</v>
      </c>
      <c r="C52" s="88"/>
      <c r="D52" s="89"/>
      <c r="E52" s="82"/>
      <c r="F52" s="82"/>
      <c r="G52" s="82"/>
      <c r="H52" s="82"/>
      <c r="I52" s="82"/>
      <c r="J52" s="87" t="s">
        <v>61</v>
      </c>
      <c r="K52" s="90"/>
      <c r="L52" s="90"/>
      <c r="M52" s="89"/>
      <c r="N52" s="89"/>
      <c r="O52" s="82"/>
      <c r="P52" s="86"/>
    </row>
  </sheetData>
  <mergeCells count="22">
    <mergeCell ref="A1:P1"/>
    <mergeCell ref="A3:P3"/>
    <mergeCell ref="A50:P50"/>
    <mergeCell ref="A10:H10"/>
    <mergeCell ref="N10:O10"/>
    <mergeCell ref="N11:O11"/>
    <mergeCell ref="A13:A14"/>
    <mergeCell ref="B13:B14"/>
    <mergeCell ref="C13:C14"/>
    <mergeCell ref="D13:D14"/>
    <mergeCell ref="E13:E14"/>
    <mergeCell ref="F13:K13"/>
    <mergeCell ref="L13:P13"/>
    <mergeCell ref="A48:P48"/>
    <mergeCell ref="A49:P49"/>
    <mergeCell ref="A43:P43"/>
    <mergeCell ref="A47:P47"/>
    <mergeCell ref="A40:K40"/>
    <mergeCell ref="A41:P41"/>
    <mergeCell ref="A44:P44"/>
    <mergeCell ref="A45:P45"/>
    <mergeCell ref="A46:P46"/>
  </mergeCells>
  <printOptions horizontalCentered="1"/>
  <pageMargins left="0.11811023622047245" right="0.11811023622047245" top="0.74803149606299213" bottom="0.15748031496062992" header="0.51181102362204722" footer="0.19685039370078741"/>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D9AC5-B035-4CA1-813D-329997B4EA90}">
  <sheetPr>
    <tabColor rgb="FFFFFF00"/>
  </sheetPr>
  <dimension ref="A1:Q48"/>
  <sheetViews>
    <sheetView showZeros="0" zoomScaleNormal="100" workbookViewId="0">
      <selection sqref="A1:P1"/>
    </sheetView>
  </sheetViews>
  <sheetFormatPr defaultColWidth="11.42578125" defaultRowHeight="12"/>
  <cols>
    <col min="1" max="1" width="4.5703125" style="29" customWidth="1"/>
    <col min="2" max="2" width="6.42578125" style="29" customWidth="1"/>
    <col min="3" max="3" width="52.42578125" style="29" customWidth="1"/>
    <col min="4" max="10" width="8.42578125" style="29" customWidth="1"/>
    <col min="11" max="11" width="9.42578125" style="29" customWidth="1"/>
    <col min="12" max="16" width="10.5703125" style="29" customWidth="1"/>
    <col min="17" max="17" width="2.85546875" style="29" customWidth="1"/>
    <col min="18" max="18" width="11.42578125" style="29"/>
    <col min="19" max="19" width="38" style="29" customWidth="1"/>
    <col min="20" max="16384" width="11.42578125" style="29"/>
  </cols>
  <sheetData>
    <row r="1" spans="1:16" ht="12.75" customHeight="1">
      <c r="A1" s="329" t="s">
        <v>220</v>
      </c>
      <c r="B1" s="329"/>
      <c r="C1" s="329"/>
      <c r="D1" s="329"/>
      <c r="E1" s="329"/>
      <c r="F1" s="329"/>
      <c r="G1" s="329"/>
      <c r="H1" s="329"/>
      <c r="I1" s="329"/>
      <c r="J1" s="329"/>
      <c r="K1" s="329"/>
      <c r="L1" s="329"/>
      <c r="M1" s="329"/>
      <c r="N1" s="329"/>
      <c r="O1" s="329"/>
      <c r="P1" s="329"/>
    </row>
    <row r="2" spans="1:16" ht="12" customHeight="1">
      <c r="B2" s="30"/>
      <c r="C2" s="30"/>
      <c r="D2" s="30"/>
      <c r="E2" s="30"/>
      <c r="F2" s="30"/>
      <c r="G2" s="31" t="s">
        <v>232</v>
      </c>
      <c r="H2" s="30"/>
      <c r="I2" s="30"/>
      <c r="J2" s="30"/>
      <c r="K2" s="30"/>
      <c r="L2" s="30"/>
      <c r="M2" s="30"/>
      <c r="N2" s="30"/>
      <c r="O2" s="30"/>
      <c r="P2" s="30"/>
    </row>
    <row r="3" spans="1:16">
      <c r="A3" s="330" t="s">
        <v>0</v>
      </c>
      <c r="B3" s="330"/>
      <c r="C3" s="330"/>
      <c r="D3" s="330"/>
      <c r="E3" s="330"/>
      <c r="F3" s="330"/>
      <c r="G3" s="330"/>
      <c r="H3" s="330"/>
      <c r="I3" s="330"/>
      <c r="J3" s="330"/>
      <c r="K3" s="330"/>
      <c r="L3" s="330"/>
      <c r="M3" s="330"/>
      <c r="N3" s="330"/>
      <c r="O3" s="330"/>
      <c r="P3" s="330"/>
    </row>
    <row r="4" spans="1:16" s="22" customFormat="1" ht="12.75" customHeight="1">
      <c r="A4" s="137" t="s">
        <v>311</v>
      </c>
      <c r="B4" s="137"/>
      <c r="C4" s="137"/>
      <c r="D4" s="137"/>
      <c r="E4" s="137"/>
      <c r="F4" s="137"/>
      <c r="G4" s="137"/>
      <c r="H4" s="137"/>
      <c r="I4" s="137"/>
      <c r="J4" s="137"/>
      <c r="K4" s="137"/>
      <c r="L4" s="137"/>
      <c r="M4" s="137"/>
      <c r="N4" s="137"/>
      <c r="O4" s="137"/>
      <c r="P4" s="137"/>
    </row>
    <row r="5" spans="1:16" s="22" customFormat="1" ht="12.75" customHeight="1">
      <c r="A5" s="137" t="s">
        <v>293</v>
      </c>
      <c r="B5" s="155"/>
      <c r="C5" s="155"/>
      <c r="D5" s="155"/>
      <c r="E5" s="155"/>
      <c r="F5" s="155"/>
      <c r="G5" s="155"/>
      <c r="H5" s="155"/>
      <c r="I5" s="155"/>
      <c r="J5" s="155"/>
      <c r="K5" s="155"/>
      <c r="L5" s="155"/>
      <c r="M5" s="155"/>
      <c r="N5" s="155"/>
      <c r="O5" s="155"/>
      <c r="P5" s="155"/>
    </row>
    <row r="6" spans="1:16" s="22" customFormat="1" ht="12.75" customHeight="1">
      <c r="A6" s="137" t="str">
        <f>KT!A10</f>
        <v>Objekta adrese: Vestienas iela 35, Rīga, LV-1035</v>
      </c>
      <c r="B6" s="155"/>
      <c r="C6" s="155"/>
      <c r="D6" s="155"/>
      <c r="E6" s="155"/>
      <c r="F6" s="155"/>
      <c r="G6" s="155"/>
      <c r="H6" s="155"/>
      <c r="I6" s="155"/>
      <c r="J6" s="155"/>
      <c r="K6" s="155"/>
      <c r="L6" s="155"/>
      <c r="M6" s="155"/>
      <c r="N6" s="155"/>
      <c r="O6" s="155"/>
      <c r="P6" s="155"/>
    </row>
    <row r="7" spans="1:16" s="22" customFormat="1">
      <c r="A7" s="137" t="str">
        <f>KT!A11</f>
        <v>Pasūtītājs: RP SIA "Rīgas satiksme"</v>
      </c>
      <c r="B7" s="21"/>
      <c r="C7" s="21"/>
      <c r="D7" s="21"/>
      <c r="E7" s="21"/>
      <c r="F7" s="21"/>
      <c r="G7" s="21"/>
      <c r="H7" s="21"/>
      <c r="I7" s="168"/>
      <c r="J7" s="168"/>
      <c r="K7" s="168"/>
      <c r="L7" s="168"/>
      <c r="M7" s="168"/>
      <c r="N7" s="168"/>
      <c r="O7" s="168"/>
      <c r="P7" s="168"/>
    </row>
    <row r="8" spans="1:16" s="22" customFormat="1">
      <c r="A8" s="166" t="s">
        <v>1</v>
      </c>
      <c r="B8" s="34"/>
      <c r="C8" s="167">
        <f>'1-4 Dispč. no iekšps.'!C8</f>
        <v>0</v>
      </c>
      <c r="D8" s="34"/>
      <c r="E8" s="34"/>
      <c r="F8" s="34"/>
      <c r="G8" s="34"/>
      <c r="H8" s="34"/>
    </row>
    <row r="9" spans="1:16" s="22" customFormat="1">
      <c r="A9" s="34"/>
      <c r="B9" s="34"/>
      <c r="C9" s="34"/>
      <c r="D9" s="34"/>
      <c r="E9" s="34"/>
      <c r="F9" s="34"/>
      <c r="G9" s="34"/>
      <c r="H9" s="34"/>
    </row>
    <row r="10" spans="1:16" ht="12.75" customHeight="1">
      <c r="A10" s="332" t="s">
        <v>2</v>
      </c>
      <c r="B10" s="332"/>
      <c r="C10" s="332"/>
      <c r="D10" s="332"/>
      <c r="E10" s="332"/>
      <c r="F10" s="332"/>
      <c r="G10" s="332"/>
      <c r="H10" s="332"/>
      <c r="I10" s="32"/>
      <c r="J10" s="32"/>
      <c r="K10" s="32"/>
      <c r="M10" s="36" t="s">
        <v>295</v>
      </c>
      <c r="N10" s="333">
        <f>P36</f>
        <v>0</v>
      </c>
      <c r="O10" s="333"/>
      <c r="P10" s="32" t="s">
        <v>3</v>
      </c>
    </row>
    <row r="11" spans="1:16">
      <c r="A11" s="37"/>
      <c r="B11" s="37"/>
      <c r="C11" s="37"/>
      <c r="D11" s="37"/>
      <c r="E11" s="37"/>
      <c r="F11" s="37"/>
      <c r="G11" s="37"/>
      <c r="H11" s="37"/>
      <c r="I11" s="32"/>
      <c r="J11" s="32"/>
      <c r="K11" s="32"/>
      <c r="M11" s="38" t="s">
        <v>4</v>
      </c>
      <c r="N11" s="334">
        <f>KT!E11</f>
        <v>0</v>
      </c>
      <c r="O11" s="334"/>
      <c r="P11" s="39"/>
    </row>
    <row r="12" spans="1:16" ht="12.75" thickBot="1">
      <c r="A12" s="37"/>
      <c r="B12" s="37"/>
      <c r="C12" s="37"/>
      <c r="D12" s="37"/>
      <c r="E12" s="37"/>
      <c r="F12" s="37"/>
      <c r="G12" s="37"/>
      <c r="H12" s="37"/>
      <c r="I12" s="32"/>
      <c r="J12" s="32"/>
      <c r="K12" s="32"/>
    </row>
    <row r="13" spans="1:16">
      <c r="A13" s="335" t="s">
        <v>5</v>
      </c>
      <c r="B13" s="337" t="s">
        <v>6</v>
      </c>
      <c r="C13" s="339" t="s">
        <v>7</v>
      </c>
      <c r="D13" s="337" t="s">
        <v>8</v>
      </c>
      <c r="E13" s="337" t="s">
        <v>9</v>
      </c>
      <c r="F13" s="339" t="s">
        <v>10</v>
      </c>
      <c r="G13" s="339"/>
      <c r="H13" s="339"/>
      <c r="I13" s="339"/>
      <c r="J13" s="339"/>
      <c r="K13" s="339"/>
      <c r="L13" s="339" t="s">
        <v>11</v>
      </c>
      <c r="M13" s="339"/>
      <c r="N13" s="339"/>
      <c r="O13" s="339"/>
      <c r="P13" s="341"/>
    </row>
    <row r="14" spans="1:16" ht="62.25">
      <c r="A14" s="336"/>
      <c r="B14" s="338"/>
      <c r="C14" s="340"/>
      <c r="D14" s="338"/>
      <c r="E14" s="338"/>
      <c r="F14" s="40" t="s">
        <v>12</v>
      </c>
      <c r="G14" s="40" t="s">
        <v>13</v>
      </c>
      <c r="H14" s="40" t="s">
        <v>14</v>
      </c>
      <c r="I14" s="40" t="s">
        <v>15</v>
      </c>
      <c r="J14" s="40" t="s">
        <v>16</v>
      </c>
      <c r="K14" s="40" t="s">
        <v>17</v>
      </c>
      <c r="L14" s="40" t="s">
        <v>18</v>
      </c>
      <c r="M14" s="40" t="s">
        <v>14</v>
      </c>
      <c r="N14" s="40" t="s">
        <v>15</v>
      </c>
      <c r="O14" s="40" t="s">
        <v>16</v>
      </c>
      <c r="P14" s="41" t="s">
        <v>19</v>
      </c>
    </row>
    <row r="15" spans="1:16" ht="12.75" thickBot="1">
      <c r="A15" s="42">
        <v>1</v>
      </c>
      <c r="B15" s="43">
        <v>2</v>
      </c>
      <c r="C15" s="43">
        <v>3</v>
      </c>
      <c r="D15" s="43">
        <v>4</v>
      </c>
      <c r="E15" s="43">
        <v>5</v>
      </c>
      <c r="F15" s="43">
        <v>6</v>
      </c>
      <c r="G15" s="43">
        <v>7</v>
      </c>
      <c r="H15" s="43">
        <v>8</v>
      </c>
      <c r="I15" s="43">
        <v>9</v>
      </c>
      <c r="J15" s="43">
        <v>10</v>
      </c>
      <c r="K15" s="43">
        <v>11</v>
      </c>
      <c r="L15" s="43">
        <v>12</v>
      </c>
      <c r="M15" s="43">
        <v>13</v>
      </c>
      <c r="N15" s="43">
        <v>14</v>
      </c>
      <c r="O15" s="43">
        <v>15</v>
      </c>
      <c r="P15" s="44">
        <v>16</v>
      </c>
    </row>
    <row r="16" spans="1:16">
      <c r="A16" s="45"/>
      <c r="B16" s="46"/>
      <c r="C16" s="47" t="s">
        <v>20</v>
      </c>
      <c r="D16" s="46"/>
      <c r="E16" s="48"/>
      <c r="F16" s="48"/>
      <c r="G16" s="48"/>
      <c r="H16" s="48"/>
      <c r="I16" s="48"/>
      <c r="J16" s="48"/>
      <c r="K16" s="48"/>
      <c r="L16" s="48"/>
      <c r="M16" s="48"/>
      <c r="N16" s="48"/>
      <c r="O16" s="48"/>
      <c r="P16" s="49"/>
    </row>
    <row r="17" spans="1:17" ht="36">
      <c r="A17" s="50">
        <v>1</v>
      </c>
      <c r="B17" s="28" t="s">
        <v>162</v>
      </c>
      <c r="C17" s="51" t="s">
        <v>176</v>
      </c>
      <c r="D17" s="52" t="s">
        <v>21</v>
      </c>
      <c r="E17" s="53">
        <v>23.8</v>
      </c>
      <c r="F17" s="54"/>
      <c r="G17" s="13"/>
      <c r="H17" s="13">
        <f t="shared" ref="H17" si="0">ROUND(F17*G17,2)</f>
        <v>0</v>
      </c>
      <c r="I17" s="13"/>
      <c r="J17" s="13"/>
      <c r="K17" s="13">
        <f t="shared" ref="K17" si="1">SUM(H17:J17)</f>
        <v>0</v>
      </c>
      <c r="L17" s="13">
        <f t="shared" ref="L17" si="2">ROUND(F17*E17,2)</f>
        <v>0</v>
      </c>
      <c r="M17" s="13">
        <f t="shared" ref="M17" si="3">ROUND(H17*E17,2)</f>
        <v>0</v>
      </c>
      <c r="N17" s="13">
        <f t="shared" ref="N17" si="4">ROUND(I17*E17,2)</f>
        <v>0</v>
      </c>
      <c r="O17" s="13">
        <f t="shared" ref="O17" si="5">ROUND(J17*E17,2)</f>
        <v>0</v>
      </c>
      <c r="P17" s="14">
        <f t="shared" ref="P17" si="6">SUM(M17:O17)</f>
        <v>0</v>
      </c>
    </row>
    <row r="18" spans="1:17" ht="24">
      <c r="A18" s="50">
        <v>2</v>
      </c>
      <c r="B18" s="28" t="s">
        <v>162</v>
      </c>
      <c r="C18" s="55" t="s">
        <v>221</v>
      </c>
      <c r="D18" s="56" t="s">
        <v>23</v>
      </c>
      <c r="E18" s="58">
        <v>7</v>
      </c>
      <c r="F18" s="54"/>
      <c r="G18" s="13"/>
      <c r="H18" s="13">
        <f t="shared" ref="H18:H35" si="7">ROUND(F18*G18,2)</f>
        <v>0</v>
      </c>
      <c r="I18" s="13"/>
      <c r="J18" s="13"/>
      <c r="K18" s="13">
        <f t="shared" ref="K18:K35" si="8">SUM(H18:J18)</f>
        <v>0</v>
      </c>
      <c r="L18" s="13">
        <f t="shared" ref="L18:L35" si="9">ROUND(F18*E18,2)</f>
        <v>0</v>
      </c>
      <c r="M18" s="13">
        <f t="shared" ref="M18:M35" si="10">ROUND(H18*E18,2)</f>
        <v>0</v>
      </c>
      <c r="N18" s="13">
        <f t="shared" ref="N18:N35" si="11">ROUND(I18*E18,2)</f>
        <v>0</v>
      </c>
      <c r="O18" s="13">
        <f t="shared" ref="O18:O35" si="12">ROUND(J18*E18,2)</f>
        <v>0</v>
      </c>
      <c r="P18" s="14">
        <f t="shared" ref="P18:P35" si="13">SUM(M18:O18)</f>
        <v>0</v>
      </c>
    </row>
    <row r="19" spans="1:17" ht="24">
      <c r="A19" s="50">
        <v>3</v>
      </c>
      <c r="B19" s="28" t="s">
        <v>162</v>
      </c>
      <c r="C19" s="57" t="s">
        <v>222</v>
      </c>
      <c r="D19" s="52" t="s">
        <v>21</v>
      </c>
      <c r="E19" s="58">
        <v>5.62</v>
      </c>
      <c r="F19" s="54"/>
      <c r="G19" s="13"/>
      <c r="H19" s="13">
        <f t="shared" si="7"/>
        <v>0</v>
      </c>
      <c r="I19" s="13"/>
      <c r="J19" s="13"/>
      <c r="K19" s="13">
        <f t="shared" si="8"/>
        <v>0</v>
      </c>
      <c r="L19" s="13">
        <f t="shared" si="9"/>
        <v>0</v>
      </c>
      <c r="M19" s="13">
        <f t="shared" si="10"/>
        <v>0</v>
      </c>
      <c r="N19" s="13">
        <f t="shared" si="11"/>
        <v>0</v>
      </c>
      <c r="O19" s="13">
        <f t="shared" si="12"/>
        <v>0</v>
      </c>
      <c r="P19" s="14">
        <f t="shared" si="13"/>
        <v>0</v>
      </c>
    </row>
    <row r="20" spans="1:17" ht="72">
      <c r="A20" s="50">
        <v>4</v>
      </c>
      <c r="B20" s="28" t="s">
        <v>162</v>
      </c>
      <c r="C20" s="59" t="s">
        <v>223</v>
      </c>
      <c r="D20" s="56" t="s">
        <v>21</v>
      </c>
      <c r="E20" s="58">
        <v>22.65</v>
      </c>
      <c r="F20" s="54"/>
      <c r="G20" s="13"/>
      <c r="H20" s="13">
        <f t="shared" si="7"/>
        <v>0</v>
      </c>
      <c r="I20" s="13"/>
      <c r="J20" s="13"/>
      <c r="K20" s="13">
        <f t="shared" si="8"/>
        <v>0</v>
      </c>
      <c r="L20" s="13">
        <f t="shared" si="9"/>
        <v>0</v>
      </c>
      <c r="M20" s="13">
        <f t="shared" si="10"/>
        <v>0</v>
      </c>
      <c r="N20" s="13">
        <f t="shared" si="11"/>
        <v>0</v>
      </c>
      <c r="O20" s="13">
        <f t="shared" si="12"/>
        <v>0</v>
      </c>
      <c r="P20" s="14">
        <f t="shared" si="13"/>
        <v>0</v>
      </c>
    </row>
    <row r="21" spans="1:17" ht="24">
      <c r="A21" s="50">
        <v>5</v>
      </c>
      <c r="B21" s="28" t="s">
        <v>162</v>
      </c>
      <c r="C21" s="59" t="s">
        <v>224</v>
      </c>
      <c r="D21" s="56" t="s">
        <v>21</v>
      </c>
      <c r="E21" s="58">
        <v>22.65</v>
      </c>
      <c r="F21" s="54"/>
      <c r="G21" s="13"/>
      <c r="H21" s="13">
        <f t="shared" si="7"/>
        <v>0</v>
      </c>
      <c r="I21" s="13"/>
      <c r="J21" s="13"/>
      <c r="K21" s="13">
        <f t="shared" si="8"/>
        <v>0</v>
      </c>
      <c r="L21" s="13">
        <f t="shared" si="9"/>
        <v>0</v>
      </c>
      <c r="M21" s="13">
        <f t="shared" si="10"/>
        <v>0</v>
      </c>
      <c r="N21" s="13">
        <f t="shared" si="11"/>
        <v>0</v>
      </c>
      <c r="O21" s="13">
        <f t="shared" si="12"/>
        <v>0</v>
      </c>
      <c r="P21" s="14">
        <f t="shared" si="13"/>
        <v>0</v>
      </c>
    </row>
    <row r="22" spans="1:17" ht="36">
      <c r="A22" s="50">
        <v>6</v>
      </c>
      <c r="B22" s="28" t="s">
        <v>162</v>
      </c>
      <c r="C22" s="94" t="s">
        <v>212</v>
      </c>
      <c r="D22" s="65" t="s">
        <v>98</v>
      </c>
      <c r="E22" s="63">
        <v>1</v>
      </c>
      <c r="F22" s="54"/>
      <c r="G22" s="13"/>
      <c r="H22" s="13">
        <f t="shared" si="7"/>
        <v>0</v>
      </c>
      <c r="I22" s="13"/>
      <c r="J22" s="13"/>
      <c r="K22" s="13">
        <f t="shared" si="8"/>
        <v>0</v>
      </c>
      <c r="L22" s="13">
        <f t="shared" si="9"/>
        <v>0</v>
      </c>
      <c r="M22" s="13">
        <f t="shared" si="10"/>
        <v>0</v>
      </c>
      <c r="N22" s="13">
        <f t="shared" si="11"/>
        <v>0</v>
      </c>
      <c r="O22" s="13">
        <f t="shared" si="12"/>
        <v>0</v>
      </c>
      <c r="P22" s="14">
        <f t="shared" si="13"/>
        <v>0</v>
      </c>
    </row>
    <row r="23" spans="1:17">
      <c r="A23" s="50"/>
      <c r="B23" s="61"/>
      <c r="C23" s="67" t="s">
        <v>158</v>
      </c>
      <c r="D23" s="56"/>
      <c r="E23" s="58"/>
      <c r="F23" s="54"/>
      <c r="G23" s="13"/>
      <c r="H23" s="13">
        <f t="shared" si="7"/>
        <v>0</v>
      </c>
      <c r="I23" s="13"/>
      <c r="J23" s="13"/>
      <c r="K23" s="13">
        <f t="shared" si="8"/>
        <v>0</v>
      </c>
      <c r="L23" s="13">
        <f t="shared" si="9"/>
        <v>0</v>
      </c>
      <c r="M23" s="13">
        <f t="shared" si="10"/>
        <v>0</v>
      </c>
      <c r="N23" s="13">
        <f t="shared" si="11"/>
        <v>0</v>
      </c>
      <c r="O23" s="13">
        <f t="shared" si="12"/>
        <v>0</v>
      </c>
      <c r="P23" s="14">
        <f t="shared" si="13"/>
        <v>0</v>
      </c>
      <c r="Q23" s="64"/>
    </row>
    <row r="24" spans="1:17" ht="36">
      <c r="A24" s="50">
        <v>7</v>
      </c>
      <c r="B24" s="28" t="s">
        <v>162</v>
      </c>
      <c r="C24" s="59" t="s">
        <v>225</v>
      </c>
      <c r="D24" s="56" t="s">
        <v>21</v>
      </c>
      <c r="E24" s="63">
        <v>22.65</v>
      </c>
      <c r="F24" s="54"/>
      <c r="G24" s="13"/>
      <c r="H24" s="13">
        <f t="shared" si="7"/>
        <v>0</v>
      </c>
      <c r="I24" s="13"/>
      <c r="J24" s="13"/>
      <c r="K24" s="13">
        <f t="shared" si="8"/>
        <v>0</v>
      </c>
      <c r="L24" s="13">
        <f t="shared" si="9"/>
        <v>0</v>
      </c>
      <c r="M24" s="13">
        <f t="shared" si="10"/>
        <v>0</v>
      </c>
      <c r="N24" s="13">
        <f t="shared" si="11"/>
        <v>0</v>
      </c>
      <c r="O24" s="13">
        <f t="shared" si="12"/>
        <v>0</v>
      </c>
      <c r="P24" s="14">
        <f t="shared" si="13"/>
        <v>0</v>
      </c>
    </row>
    <row r="25" spans="1:17" ht="36">
      <c r="A25" s="50">
        <v>8</v>
      </c>
      <c r="B25" s="28" t="s">
        <v>162</v>
      </c>
      <c r="C25" s="59" t="s">
        <v>120</v>
      </c>
      <c r="D25" s="56" t="s">
        <v>21</v>
      </c>
      <c r="E25" s="58">
        <v>2.27</v>
      </c>
      <c r="F25" s="54"/>
      <c r="G25" s="13"/>
      <c r="H25" s="13">
        <f t="shared" si="7"/>
        <v>0</v>
      </c>
      <c r="I25" s="13"/>
      <c r="J25" s="13"/>
      <c r="K25" s="13">
        <f t="shared" si="8"/>
        <v>0</v>
      </c>
      <c r="L25" s="13">
        <f t="shared" si="9"/>
        <v>0</v>
      </c>
      <c r="M25" s="13">
        <f t="shared" si="10"/>
        <v>0</v>
      </c>
      <c r="N25" s="13">
        <f t="shared" si="11"/>
        <v>0</v>
      </c>
      <c r="O25" s="13">
        <f t="shared" si="12"/>
        <v>0</v>
      </c>
      <c r="P25" s="14">
        <f t="shared" si="13"/>
        <v>0</v>
      </c>
    </row>
    <row r="26" spans="1:17" ht="36">
      <c r="A26" s="50">
        <v>9</v>
      </c>
      <c r="B26" s="28" t="s">
        <v>162</v>
      </c>
      <c r="C26" s="57" t="s">
        <v>226</v>
      </c>
      <c r="D26" s="56" t="s">
        <v>21</v>
      </c>
      <c r="E26" s="63">
        <v>22.65</v>
      </c>
      <c r="F26" s="54"/>
      <c r="G26" s="13"/>
      <c r="H26" s="13">
        <f t="shared" si="7"/>
        <v>0</v>
      </c>
      <c r="I26" s="13"/>
      <c r="J26" s="13"/>
      <c r="K26" s="13">
        <f t="shared" si="8"/>
        <v>0</v>
      </c>
      <c r="L26" s="13">
        <f t="shared" si="9"/>
        <v>0</v>
      </c>
      <c r="M26" s="13">
        <f t="shared" si="10"/>
        <v>0</v>
      </c>
      <c r="N26" s="13">
        <f t="shared" si="11"/>
        <v>0</v>
      </c>
      <c r="O26" s="13">
        <f t="shared" si="12"/>
        <v>0</v>
      </c>
      <c r="P26" s="14">
        <f t="shared" si="13"/>
        <v>0</v>
      </c>
      <c r="Q26" s="64"/>
    </row>
    <row r="27" spans="1:17" ht="36">
      <c r="A27" s="50">
        <v>10</v>
      </c>
      <c r="B27" s="28" t="s">
        <v>162</v>
      </c>
      <c r="C27" s="57" t="s">
        <v>227</v>
      </c>
      <c r="D27" s="65" t="s">
        <v>23</v>
      </c>
      <c r="E27" s="63">
        <v>9.26</v>
      </c>
      <c r="F27" s="54"/>
      <c r="G27" s="13"/>
      <c r="H27" s="13">
        <f t="shared" si="7"/>
        <v>0</v>
      </c>
      <c r="I27" s="13"/>
      <c r="J27" s="13"/>
      <c r="K27" s="13">
        <f t="shared" si="8"/>
        <v>0</v>
      </c>
      <c r="L27" s="13">
        <f t="shared" si="9"/>
        <v>0</v>
      </c>
      <c r="M27" s="13">
        <f t="shared" si="10"/>
        <v>0</v>
      </c>
      <c r="N27" s="13">
        <f t="shared" si="11"/>
        <v>0</v>
      </c>
      <c r="O27" s="13">
        <f t="shared" si="12"/>
        <v>0</v>
      </c>
      <c r="P27" s="14">
        <f t="shared" si="13"/>
        <v>0</v>
      </c>
    </row>
    <row r="28" spans="1:17" ht="36">
      <c r="A28" s="50">
        <v>11</v>
      </c>
      <c r="B28" s="28" t="s">
        <v>162</v>
      </c>
      <c r="C28" s="66" t="s">
        <v>228</v>
      </c>
      <c r="D28" s="65" t="s">
        <v>23</v>
      </c>
      <c r="E28" s="63">
        <v>0.8</v>
      </c>
      <c r="F28" s="54"/>
      <c r="G28" s="13"/>
      <c r="H28" s="13">
        <f t="shared" si="7"/>
        <v>0</v>
      </c>
      <c r="I28" s="13"/>
      <c r="J28" s="13"/>
      <c r="K28" s="13">
        <f t="shared" si="8"/>
        <v>0</v>
      </c>
      <c r="L28" s="13">
        <f t="shared" si="9"/>
        <v>0</v>
      </c>
      <c r="M28" s="13">
        <f t="shared" si="10"/>
        <v>0</v>
      </c>
      <c r="N28" s="13">
        <f t="shared" si="11"/>
        <v>0</v>
      </c>
      <c r="O28" s="13">
        <f t="shared" si="12"/>
        <v>0</v>
      </c>
      <c r="P28" s="14">
        <f t="shared" si="13"/>
        <v>0</v>
      </c>
    </row>
    <row r="29" spans="1:17" ht="36">
      <c r="A29" s="50">
        <v>12</v>
      </c>
      <c r="B29" s="28" t="s">
        <v>162</v>
      </c>
      <c r="C29" s="66" t="s">
        <v>42</v>
      </c>
      <c r="D29" s="65" t="s">
        <v>23</v>
      </c>
      <c r="E29" s="63">
        <v>0.2</v>
      </c>
      <c r="F29" s="54"/>
      <c r="G29" s="13"/>
      <c r="H29" s="13">
        <f t="shared" si="7"/>
        <v>0</v>
      </c>
      <c r="I29" s="13"/>
      <c r="J29" s="13"/>
      <c r="K29" s="13">
        <f t="shared" si="8"/>
        <v>0</v>
      </c>
      <c r="L29" s="13">
        <f t="shared" si="9"/>
        <v>0</v>
      </c>
      <c r="M29" s="13">
        <f t="shared" si="10"/>
        <v>0</v>
      </c>
      <c r="N29" s="13">
        <f t="shared" si="11"/>
        <v>0</v>
      </c>
      <c r="O29" s="13">
        <f t="shared" si="12"/>
        <v>0</v>
      </c>
      <c r="P29" s="14">
        <f t="shared" si="13"/>
        <v>0</v>
      </c>
    </row>
    <row r="30" spans="1:17" ht="36">
      <c r="A30" s="50">
        <v>13</v>
      </c>
      <c r="B30" s="28" t="s">
        <v>162</v>
      </c>
      <c r="C30" s="66" t="s">
        <v>229</v>
      </c>
      <c r="D30" s="65" t="s">
        <v>23</v>
      </c>
      <c r="E30" s="63">
        <v>3.26</v>
      </c>
      <c r="F30" s="54"/>
      <c r="G30" s="13"/>
      <c r="H30" s="13">
        <f t="shared" si="7"/>
        <v>0</v>
      </c>
      <c r="I30" s="13"/>
      <c r="J30" s="13"/>
      <c r="K30" s="13">
        <f t="shared" si="8"/>
        <v>0</v>
      </c>
      <c r="L30" s="13">
        <f t="shared" si="9"/>
        <v>0</v>
      </c>
      <c r="M30" s="13">
        <f t="shared" si="10"/>
        <v>0</v>
      </c>
      <c r="N30" s="13">
        <f t="shared" si="11"/>
        <v>0</v>
      </c>
      <c r="O30" s="13">
        <f t="shared" si="12"/>
        <v>0</v>
      </c>
      <c r="P30" s="14">
        <f t="shared" si="13"/>
        <v>0</v>
      </c>
    </row>
    <row r="31" spans="1:17" s="23" customFormat="1" ht="36">
      <c r="A31" s="50">
        <v>14</v>
      </c>
      <c r="B31" s="28" t="s">
        <v>162</v>
      </c>
      <c r="C31" s="55" t="s">
        <v>230</v>
      </c>
      <c r="D31" s="56" t="s">
        <v>21</v>
      </c>
      <c r="E31" s="58">
        <v>22.65</v>
      </c>
      <c r="F31" s="54"/>
      <c r="G31" s="13"/>
      <c r="H31" s="13">
        <f t="shared" si="7"/>
        <v>0</v>
      </c>
      <c r="I31" s="13"/>
      <c r="J31" s="13"/>
      <c r="K31" s="13">
        <f t="shared" si="8"/>
        <v>0</v>
      </c>
      <c r="L31" s="13">
        <f t="shared" si="9"/>
        <v>0</v>
      </c>
      <c r="M31" s="13">
        <f t="shared" si="10"/>
        <v>0</v>
      </c>
      <c r="N31" s="13">
        <f t="shared" si="11"/>
        <v>0</v>
      </c>
      <c r="O31" s="13">
        <f t="shared" si="12"/>
        <v>0</v>
      </c>
      <c r="P31" s="14">
        <f t="shared" si="13"/>
        <v>0</v>
      </c>
    </row>
    <row r="32" spans="1:17" s="23" customFormat="1" ht="84">
      <c r="A32" s="50">
        <v>15</v>
      </c>
      <c r="B32" s="28" t="s">
        <v>162</v>
      </c>
      <c r="C32" s="55" t="s">
        <v>231</v>
      </c>
      <c r="D32" s="56" t="s">
        <v>21</v>
      </c>
      <c r="E32" s="58">
        <v>22.65</v>
      </c>
      <c r="F32" s="54"/>
      <c r="G32" s="13"/>
      <c r="H32" s="13">
        <f t="shared" si="7"/>
        <v>0</v>
      </c>
      <c r="I32" s="13"/>
      <c r="J32" s="13"/>
      <c r="K32" s="13">
        <f t="shared" si="8"/>
        <v>0</v>
      </c>
      <c r="L32" s="13">
        <f t="shared" si="9"/>
        <v>0</v>
      </c>
      <c r="M32" s="13">
        <f t="shared" si="10"/>
        <v>0</v>
      </c>
      <c r="N32" s="13">
        <f t="shared" si="11"/>
        <v>0</v>
      </c>
      <c r="O32" s="13">
        <f t="shared" si="12"/>
        <v>0</v>
      </c>
      <c r="P32" s="14">
        <f t="shared" si="13"/>
        <v>0</v>
      </c>
    </row>
    <row r="33" spans="1:16" s="23" customFormat="1">
      <c r="A33" s="50"/>
      <c r="B33" s="61"/>
      <c r="C33" s="67" t="s">
        <v>44</v>
      </c>
      <c r="D33" s="65"/>
      <c r="E33" s="63"/>
      <c r="F33" s="54"/>
      <c r="G33" s="13"/>
      <c r="H33" s="13">
        <f t="shared" si="7"/>
        <v>0</v>
      </c>
      <c r="I33" s="13"/>
      <c r="J33" s="13"/>
      <c r="K33" s="13">
        <f t="shared" si="8"/>
        <v>0</v>
      </c>
      <c r="L33" s="13">
        <f t="shared" si="9"/>
        <v>0</v>
      </c>
      <c r="M33" s="13">
        <f t="shared" si="10"/>
        <v>0</v>
      </c>
      <c r="N33" s="13">
        <f t="shared" si="11"/>
        <v>0</v>
      </c>
      <c r="O33" s="13">
        <f t="shared" si="12"/>
        <v>0</v>
      </c>
      <c r="P33" s="14">
        <f t="shared" si="13"/>
        <v>0</v>
      </c>
    </row>
    <row r="34" spans="1:16" s="23" customFormat="1" ht="48">
      <c r="A34" s="50">
        <v>16</v>
      </c>
      <c r="B34" s="28" t="s">
        <v>162</v>
      </c>
      <c r="C34" s="94" t="s">
        <v>199</v>
      </c>
      <c r="D34" s="65" t="s">
        <v>21</v>
      </c>
      <c r="E34" s="63">
        <v>0.98</v>
      </c>
      <c r="F34" s="54"/>
      <c r="G34" s="13"/>
      <c r="H34" s="13">
        <f t="shared" si="7"/>
        <v>0</v>
      </c>
      <c r="I34" s="13"/>
      <c r="J34" s="13"/>
      <c r="K34" s="13">
        <f t="shared" si="8"/>
        <v>0</v>
      </c>
      <c r="L34" s="13">
        <f t="shared" si="9"/>
        <v>0</v>
      </c>
      <c r="M34" s="13">
        <f t="shared" si="10"/>
        <v>0</v>
      </c>
      <c r="N34" s="13">
        <f t="shared" si="11"/>
        <v>0</v>
      </c>
      <c r="O34" s="13">
        <f t="shared" si="12"/>
        <v>0</v>
      </c>
      <c r="P34" s="14">
        <f t="shared" si="13"/>
        <v>0</v>
      </c>
    </row>
    <row r="35" spans="1:16" s="23" customFormat="1" ht="24.75" thickBot="1">
      <c r="A35" s="68">
        <v>17</v>
      </c>
      <c r="B35" s="28" t="s">
        <v>162</v>
      </c>
      <c r="C35" s="69" t="s">
        <v>47</v>
      </c>
      <c r="D35" s="70" t="s">
        <v>35</v>
      </c>
      <c r="E35" s="71">
        <v>1.2</v>
      </c>
      <c r="F35" s="72"/>
      <c r="G35" s="73"/>
      <c r="H35" s="13">
        <f t="shared" si="7"/>
        <v>0</v>
      </c>
      <c r="I35" s="13"/>
      <c r="J35" s="13"/>
      <c r="K35" s="13">
        <f t="shared" si="8"/>
        <v>0</v>
      </c>
      <c r="L35" s="13">
        <f t="shared" si="9"/>
        <v>0</v>
      </c>
      <c r="M35" s="13">
        <f t="shared" si="10"/>
        <v>0</v>
      </c>
      <c r="N35" s="13">
        <f t="shared" si="11"/>
        <v>0</v>
      </c>
      <c r="O35" s="13">
        <f t="shared" si="12"/>
        <v>0</v>
      </c>
      <c r="P35" s="14">
        <f t="shared" si="13"/>
        <v>0</v>
      </c>
    </row>
    <row r="36" spans="1:16" s="23" customFormat="1" ht="12.75" thickBot="1">
      <c r="A36" s="342" t="s">
        <v>48</v>
      </c>
      <c r="B36" s="343"/>
      <c r="C36" s="343"/>
      <c r="D36" s="343"/>
      <c r="E36" s="343"/>
      <c r="F36" s="343"/>
      <c r="G36" s="343"/>
      <c r="H36" s="343"/>
      <c r="I36" s="343"/>
      <c r="J36" s="343"/>
      <c r="K36" s="343"/>
      <c r="L36" s="74">
        <f>SUM(L17:L35)</f>
        <v>0</v>
      </c>
      <c r="M36" s="74">
        <f t="shared" ref="M36:P36" si="14">SUM(M17:M35)</f>
        <v>0</v>
      </c>
      <c r="N36" s="74">
        <f t="shared" si="14"/>
        <v>0</v>
      </c>
      <c r="O36" s="74">
        <f t="shared" si="14"/>
        <v>0</v>
      </c>
      <c r="P36" s="74">
        <f t="shared" si="14"/>
        <v>0</v>
      </c>
    </row>
    <row r="37" spans="1:16">
      <c r="A37" s="359"/>
      <c r="B37" s="359"/>
      <c r="C37" s="359"/>
      <c r="D37" s="359"/>
      <c r="E37" s="359"/>
      <c r="F37" s="359"/>
      <c r="G37" s="359"/>
      <c r="H37" s="359"/>
      <c r="I37" s="359"/>
      <c r="J37" s="359"/>
      <c r="K37" s="359"/>
      <c r="L37" s="359"/>
      <c r="M37" s="359"/>
      <c r="N37" s="359"/>
      <c r="O37" s="359"/>
      <c r="P37" s="359"/>
    </row>
    <row r="38" spans="1:16" ht="13.5" customHeight="1">
      <c r="A38" s="75"/>
      <c r="B38" s="76" t="s">
        <v>49</v>
      </c>
      <c r="C38" s="77"/>
      <c r="D38" s="75"/>
      <c r="E38" s="75"/>
      <c r="F38" s="78"/>
      <c r="G38" s="78"/>
      <c r="H38" s="78"/>
      <c r="I38" s="78"/>
      <c r="J38" s="78"/>
      <c r="K38" s="78"/>
      <c r="L38" s="78"/>
      <c r="M38" s="78"/>
      <c r="N38" s="78"/>
      <c r="O38" s="78"/>
      <c r="P38" s="78"/>
    </row>
    <row r="39" spans="1:16">
      <c r="A39" s="331" t="s">
        <v>50</v>
      </c>
      <c r="B39" s="331"/>
      <c r="C39" s="331"/>
      <c r="D39" s="331"/>
      <c r="E39" s="331"/>
      <c r="F39" s="331"/>
      <c r="G39" s="331"/>
      <c r="H39" s="331"/>
      <c r="I39" s="331"/>
      <c r="J39" s="331"/>
      <c r="K39" s="331"/>
      <c r="L39" s="331"/>
      <c r="M39" s="331"/>
      <c r="N39" s="331"/>
      <c r="O39" s="331"/>
      <c r="P39" s="331"/>
    </row>
    <row r="40" spans="1:16" ht="24.75" customHeight="1">
      <c r="A40" s="331" t="s">
        <v>51</v>
      </c>
      <c r="B40" s="331"/>
      <c r="C40" s="331"/>
      <c r="D40" s="331"/>
      <c r="E40" s="331"/>
      <c r="F40" s="331"/>
      <c r="G40" s="331"/>
      <c r="H40" s="331"/>
      <c r="I40" s="331"/>
      <c r="J40" s="331"/>
      <c r="K40" s="331"/>
      <c r="L40" s="331"/>
      <c r="M40" s="331"/>
      <c r="N40" s="331"/>
      <c r="O40" s="331"/>
      <c r="P40" s="331"/>
    </row>
    <row r="41" spans="1:16">
      <c r="A41" s="345" t="s">
        <v>52</v>
      </c>
      <c r="B41" s="345"/>
      <c r="C41" s="345"/>
      <c r="D41" s="345"/>
      <c r="E41" s="345"/>
      <c r="F41" s="345"/>
      <c r="G41" s="345"/>
      <c r="H41" s="345"/>
      <c r="I41" s="345"/>
      <c r="J41" s="345"/>
      <c r="K41" s="345"/>
      <c r="L41" s="345"/>
      <c r="M41" s="345"/>
      <c r="N41" s="345"/>
      <c r="O41" s="345"/>
      <c r="P41" s="345"/>
    </row>
    <row r="42" spans="1:16" ht="12.75" customHeight="1">
      <c r="A42" s="345" t="s">
        <v>53</v>
      </c>
      <c r="B42" s="345"/>
      <c r="C42" s="345"/>
      <c r="D42" s="345"/>
      <c r="E42" s="345"/>
      <c r="F42" s="345"/>
      <c r="G42" s="345"/>
      <c r="H42" s="345"/>
      <c r="I42" s="345"/>
      <c r="J42" s="345"/>
      <c r="K42" s="345"/>
      <c r="L42" s="345"/>
      <c r="M42" s="345"/>
      <c r="N42" s="345"/>
      <c r="O42" s="345"/>
      <c r="P42" s="345"/>
    </row>
    <row r="43" spans="1:16" ht="19.350000000000001" customHeight="1">
      <c r="A43" s="344" t="s">
        <v>54</v>
      </c>
      <c r="B43" s="344"/>
      <c r="C43" s="344"/>
      <c r="D43" s="344"/>
      <c r="E43" s="344"/>
      <c r="F43" s="344"/>
      <c r="G43" s="344"/>
      <c r="H43" s="344"/>
      <c r="I43" s="344"/>
      <c r="J43" s="344"/>
      <c r="K43" s="344"/>
      <c r="L43" s="344"/>
      <c r="M43" s="344"/>
      <c r="N43" s="344"/>
      <c r="O43" s="344"/>
      <c r="P43" s="344"/>
    </row>
    <row r="44" spans="1:16" ht="12.75" customHeight="1">
      <c r="A44" s="331" t="s">
        <v>55</v>
      </c>
      <c r="B44" s="331"/>
      <c r="C44" s="331"/>
      <c r="D44" s="331"/>
      <c r="E44" s="331"/>
      <c r="F44" s="331"/>
      <c r="G44" s="331"/>
      <c r="H44" s="331"/>
      <c r="I44" s="331"/>
      <c r="J44" s="331"/>
      <c r="K44" s="331"/>
      <c r="L44" s="331"/>
      <c r="M44" s="331"/>
      <c r="N44" s="331"/>
      <c r="O44" s="331"/>
      <c r="P44" s="331"/>
    </row>
    <row r="45" spans="1:16" ht="12.75" customHeight="1">
      <c r="A45" s="331" t="s">
        <v>56</v>
      </c>
      <c r="B45" s="331"/>
      <c r="C45" s="331"/>
      <c r="D45" s="331"/>
      <c r="E45" s="331"/>
      <c r="F45" s="331"/>
      <c r="G45" s="331"/>
      <c r="H45" s="331"/>
      <c r="I45" s="331"/>
      <c r="J45" s="331"/>
      <c r="K45" s="331"/>
      <c r="L45" s="331"/>
      <c r="M45" s="331"/>
      <c r="N45" s="331"/>
      <c r="O45" s="331"/>
      <c r="P45" s="331"/>
    </row>
    <row r="46" spans="1:16" ht="12.75" customHeight="1">
      <c r="A46" s="331" t="s">
        <v>267</v>
      </c>
      <c r="B46" s="331"/>
      <c r="C46" s="331"/>
      <c r="D46" s="331"/>
      <c r="E46" s="331"/>
      <c r="F46" s="331"/>
      <c r="G46" s="331"/>
      <c r="H46" s="331"/>
      <c r="I46" s="331"/>
      <c r="J46" s="331"/>
      <c r="K46" s="331"/>
      <c r="L46" s="331"/>
      <c r="M46" s="331"/>
      <c r="N46" s="331"/>
      <c r="O46" s="331"/>
      <c r="P46" s="331"/>
    </row>
    <row r="47" spans="1:16" ht="12.75" customHeight="1">
      <c r="A47" s="82"/>
      <c r="B47" s="83" t="s">
        <v>57</v>
      </c>
      <c r="C47" s="84"/>
      <c r="D47" s="82"/>
      <c r="E47" s="82"/>
      <c r="F47" s="82"/>
      <c r="G47" s="82"/>
      <c r="H47" s="82"/>
      <c r="I47" s="82"/>
      <c r="J47" s="85" t="s">
        <v>58</v>
      </c>
      <c r="K47" s="85"/>
      <c r="L47" s="85"/>
      <c r="M47" s="82"/>
      <c r="N47" s="82"/>
      <c r="O47" s="82" t="s">
        <v>59</v>
      </c>
      <c r="P47" s="86"/>
    </row>
    <row r="48" spans="1:16" ht="12.75" customHeight="1">
      <c r="A48" s="85"/>
      <c r="B48" s="87" t="s">
        <v>60</v>
      </c>
      <c r="C48" s="88"/>
      <c r="D48" s="89"/>
      <c r="E48" s="82"/>
      <c r="F48" s="82"/>
      <c r="G48" s="82"/>
      <c r="H48" s="82"/>
      <c r="I48" s="82"/>
      <c r="J48" s="87" t="s">
        <v>61</v>
      </c>
      <c r="K48" s="90"/>
      <c r="L48" s="90"/>
      <c r="M48" s="89"/>
      <c r="N48" s="89"/>
      <c r="O48" s="82"/>
      <c r="P48" s="86"/>
    </row>
  </sheetData>
  <mergeCells count="22">
    <mergeCell ref="A1:P1"/>
    <mergeCell ref="A3:P3"/>
    <mergeCell ref="A46:P46"/>
    <mergeCell ref="A10:H10"/>
    <mergeCell ref="N10:O10"/>
    <mergeCell ref="N11:O11"/>
    <mergeCell ref="A13:A14"/>
    <mergeCell ref="B13:B14"/>
    <mergeCell ref="C13:C14"/>
    <mergeCell ref="D13:D14"/>
    <mergeCell ref="E13:E14"/>
    <mergeCell ref="F13:K13"/>
    <mergeCell ref="L13:P13"/>
    <mergeCell ref="A44:P44"/>
    <mergeCell ref="A45:P45"/>
    <mergeCell ref="A39:P39"/>
    <mergeCell ref="A43:P43"/>
    <mergeCell ref="A36:K36"/>
    <mergeCell ref="A37:P37"/>
    <mergeCell ref="A40:P40"/>
    <mergeCell ref="A41:P41"/>
    <mergeCell ref="A42:P42"/>
  </mergeCells>
  <printOptions horizontalCentered="1"/>
  <pageMargins left="0.11811023622047245" right="0.11811023622047245" top="0.74803149606299213" bottom="0.15748031496062992" header="0.51181102362204722" footer="0.19685039370078741"/>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424B-BFB7-499E-9910-E17245CCF748}">
  <sheetPr>
    <tabColor rgb="FF92D050"/>
  </sheetPr>
  <dimension ref="A1:Q49"/>
  <sheetViews>
    <sheetView showZeros="0" topLeftCell="A14" zoomScaleNormal="100" workbookViewId="0">
      <selection activeCell="A47" sqref="A47:P47"/>
    </sheetView>
  </sheetViews>
  <sheetFormatPr defaultColWidth="11.42578125" defaultRowHeight="12"/>
  <cols>
    <col min="1" max="1" width="4.5703125" style="29" customWidth="1"/>
    <col min="2" max="2" width="6.42578125" style="29" customWidth="1"/>
    <col min="3" max="3" width="52.42578125" style="29" customWidth="1"/>
    <col min="4" max="10" width="8.42578125" style="29" customWidth="1"/>
    <col min="11" max="11" width="9.42578125" style="29" customWidth="1"/>
    <col min="12" max="16" width="10.5703125" style="29" customWidth="1"/>
    <col min="17" max="17" width="2.85546875" style="29" customWidth="1"/>
    <col min="18" max="18" width="11.42578125" style="29"/>
    <col min="19" max="19" width="38" style="29" customWidth="1"/>
    <col min="20" max="16384" width="11.42578125" style="29"/>
  </cols>
  <sheetData>
    <row r="1" spans="1:16" ht="12.75" customHeight="1">
      <c r="A1" s="329" t="s">
        <v>301</v>
      </c>
      <c r="B1" s="329"/>
      <c r="C1" s="329"/>
      <c r="D1" s="329"/>
      <c r="E1" s="329"/>
      <c r="F1" s="329"/>
      <c r="G1" s="329"/>
      <c r="H1" s="329"/>
      <c r="I1" s="329"/>
      <c r="J1" s="329"/>
      <c r="K1" s="329"/>
      <c r="L1" s="329"/>
      <c r="M1" s="329"/>
      <c r="N1" s="329"/>
      <c r="O1" s="329"/>
      <c r="P1" s="329"/>
    </row>
    <row r="2" spans="1:16" ht="12.75" customHeight="1">
      <c r="B2" s="30"/>
      <c r="C2" s="30"/>
      <c r="D2" s="30"/>
      <c r="E2" s="30"/>
      <c r="F2" s="30"/>
      <c r="G2" s="31" t="s">
        <v>100</v>
      </c>
      <c r="H2" s="30"/>
      <c r="I2" s="30"/>
      <c r="J2" s="30"/>
      <c r="K2" s="30"/>
      <c r="L2" s="30"/>
      <c r="M2" s="30"/>
      <c r="N2" s="30"/>
      <c r="O2" s="30"/>
      <c r="P2" s="30"/>
    </row>
    <row r="3" spans="1:16">
      <c r="A3" s="330" t="s">
        <v>0</v>
      </c>
      <c r="B3" s="330"/>
      <c r="C3" s="330"/>
      <c r="D3" s="330"/>
      <c r="E3" s="330"/>
      <c r="F3" s="330"/>
      <c r="G3" s="330"/>
      <c r="H3" s="330"/>
      <c r="I3" s="330"/>
      <c r="J3" s="330"/>
      <c r="K3" s="330"/>
      <c r="L3" s="330"/>
      <c r="M3" s="330"/>
      <c r="N3" s="330"/>
      <c r="O3" s="330"/>
      <c r="P3" s="330"/>
    </row>
    <row r="4" spans="1:16" s="22" customFormat="1" ht="12.75" customHeight="1">
      <c r="A4" s="137" t="s">
        <v>300</v>
      </c>
      <c r="B4" s="137"/>
      <c r="C4" s="137"/>
      <c r="D4" s="137"/>
      <c r="E4" s="137"/>
      <c r="F4" s="137"/>
      <c r="G4" s="137"/>
      <c r="H4" s="137"/>
      <c r="I4" s="137"/>
      <c r="J4" s="137"/>
      <c r="K4" s="137"/>
      <c r="L4" s="137"/>
      <c r="M4" s="137"/>
      <c r="N4" s="137"/>
      <c r="O4" s="137"/>
      <c r="P4" s="137"/>
    </row>
    <row r="5" spans="1:16" s="22" customFormat="1" ht="12.75" customHeight="1">
      <c r="A5" s="137" t="s">
        <v>299</v>
      </c>
      <c r="B5" s="155"/>
      <c r="C5" s="155"/>
      <c r="D5" s="155"/>
      <c r="E5" s="155"/>
      <c r="F5" s="155"/>
      <c r="G5" s="155"/>
      <c r="H5" s="155"/>
      <c r="I5" s="155"/>
      <c r="J5" s="155"/>
      <c r="K5" s="155"/>
      <c r="L5" s="155"/>
      <c r="M5" s="155"/>
      <c r="N5" s="155"/>
      <c r="O5" s="155"/>
      <c r="P5" s="155"/>
    </row>
    <row r="6" spans="1:16" s="22" customFormat="1" ht="12.75" customHeight="1">
      <c r="A6" s="137" t="str">
        <f>KT!A10</f>
        <v>Objekta adrese: Vestienas iela 35, Rīga, LV-1035</v>
      </c>
      <c r="B6" s="155"/>
      <c r="C6" s="155"/>
      <c r="D6" s="155"/>
      <c r="E6" s="155"/>
      <c r="F6" s="155"/>
      <c r="G6" s="155"/>
      <c r="H6" s="155"/>
      <c r="I6" s="155"/>
      <c r="J6" s="155"/>
      <c r="K6" s="155"/>
      <c r="L6" s="155"/>
      <c r="M6" s="155"/>
      <c r="N6" s="155"/>
      <c r="O6" s="155"/>
      <c r="P6" s="155"/>
    </row>
    <row r="7" spans="1:16" s="22" customFormat="1">
      <c r="A7" s="137" t="str">
        <f>KT!A11</f>
        <v>Pasūtītājs: RP SIA "Rīgas satiksme"</v>
      </c>
      <c r="B7" s="21"/>
      <c r="C7" s="21"/>
      <c r="D7" s="21"/>
      <c r="E7" s="21"/>
      <c r="F7" s="21"/>
      <c r="G7" s="21"/>
      <c r="H7" s="21"/>
      <c r="I7" s="168"/>
      <c r="J7" s="168"/>
      <c r="K7" s="168"/>
      <c r="L7" s="168"/>
      <c r="M7" s="168"/>
      <c r="N7" s="168"/>
      <c r="O7" s="168"/>
      <c r="P7" s="168"/>
    </row>
    <row r="8" spans="1:16" s="22" customFormat="1">
      <c r="A8" s="166" t="s">
        <v>1</v>
      </c>
      <c r="B8" s="34"/>
      <c r="C8" s="167">
        <f>'1-5 Piebūv. no iel.'!C8</f>
        <v>0</v>
      </c>
      <c r="D8" s="34"/>
      <c r="E8" s="34"/>
      <c r="F8" s="34"/>
      <c r="G8" s="34"/>
      <c r="H8" s="34"/>
    </row>
    <row r="9" spans="1:16" s="22" customFormat="1">
      <c r="A9" s="34"/>
      <c r="B9" s="34"/>
      <c r="C9" s="34"/>
      <c r="D9" s="34"/>
      <c r="E9" s="34"/>
      <c r="F9" s="34"/>
      <c r="G9" s="34"/>
      <c r="H9" s="34"/>
    </row>
    <row r="10" spans="1:16" ht="12.75" customHeight="1">
      <c r="A10" s="332" t="s">
        <v>2</v>
      </c>
      <c r="B10" s="332"/>
      <c r="C10" s="332"/>
      <c r="D10" s="332"/>
      <c r="E10" s="332"/>
      <c r="F10" s="332"/>
      <c r="G10" s="332"/>
      <c r="H10" s="332"/>
      <c r="I10" s="32"/>
      <c r="J10" s="32"/>
      <c r="K10" s="32"/>
      <c r="M10" s="36" t="s">
        <v>295</v>
      </c>
      <c r="N10" s="333">
        <f>P37</f>
        <v>0</v>
      </c>
      <c r="O10" s="333"/>
      <c r="P10" s="32" t="s">
        <v>3</v>
      </c>
    </row>
    <row r="11" spans="1:16">
      <c r="A11" s="37"/>
      <c r="B11" s="37"/>
      <c r="C11" s="37"/>
      <c r="D11" s="37"/>
      <c r="E11" s="37"/>
      <c r="F11" s="37"/>
      <c r="G11" s="37"/>
      <c r="H11" s="37"/>
      <c r="I11" s="32"/>
      <c r="J11" s="32"/>
      <c r="K11" s="32"/>
      <c r="M11" s="38" t="s">
        <v>4</v>
      </c>
      <c r="N11" s="334">
        <f>KT!E11</f>
        <v>0</v>
      </c>
      <c r="O11" s="334"/>
      <c r="P11" s="39"/>
    </row>
    <row r="12" spans="1:16" ht="12.75" thickBot="1">
      <c r="A12" s="37"/>
      <c r="B12" s="37"/>
      <c r="C12" s="37"/>
      <c r="D12" s="37"/>
      <c r="E12" s="37"/>
      <c r="F12" s="37"/>
      <c r="G12" s="37"/>
      <c r="H12" s="37"/>
      <c r="I12" s="32"/>
      <c r="J12" s="32"/>
      <c r="K12" s="32"/>
    </row>
    <row r="13" spans="1:16">
      <c r="A13" s="335" t="s">
        <v>5</v>
      </c>
      <c r="B13" s="337" t="s">
        <v>6</v>
      </c>
      <c r="C13" s="339" t="s">
        <v>7</v>
      </c>
      <c r="D13" s="337" t="s">
        <v>8</v>
      </c>
      <c r="E13" s="337" t="s">
        <v>9</v>
      </c>
      <c r="F13" s="339" t="s">
        <v>10</v>
      </c>
      <c r="G13" s="339"/>
      <c r="H13" s="339"/>
      <c r="I13" s="339"/>
      <c r="J13" s="339"/>
      <c r="K13" s="339"/>
      <c r="L13" s="339" t="s">
        <v>11</v>
      </c>
      <c r="M13" s="339"/>
      <c r="N13" s="339"/>
      <c r="O13" s="339"/>
      <c r="P13" s="341"/>
    </row>
    <row r="14" spans="1:16" ht="62.25">
      <c r="A14" s="336"/>
      <c r="B14" s="338"/>
      <c r="C14" s="340"/>
      <c r="D14" s="338"/>
      <c r="E14" s="338"/>
      <c r="F14" s="40" t="s">
        <v>12</v>
      </c>
      <c r="G14" s="40" t="s">
        <v>13</v>
      </c>
      <c r="H14" s="40" t="s">
        <v>14</v>
      </c>
      <c r="I14" s="40" t="s">
        <v>15</v>
      </c>
      <c r="J14" s="40" t="s">
        <v>16</v>
      </c>
      <c r="K14" s="40" t="s">
        <v>17</v>
      </c>
      <c r="L14" s="40" t="s">
        <v>18</v>
      </c>
      <c r="M14" s="40" t="s">
        <v>14</v>
      </c>
      <c r="N14" s="40" t="s">
        <v>15</v>
      </c>
      <c r="O14" s="40" t="s">
        <v>16</v>
      </c>
      <c r="P14" s="41" t="s">
        <v>19</v>
      </c>
    </row>
    <row r="15" spans="1:16" ht="12.75" thickBot="1">
      <c r="A15" s="42">
        <v>1</v>
      </c>
      <c r="B15" s="43">
        <v>2</v>
      </c>
      <c r="C15" s="43">
        <v>3</v>
      </c>
      <c r="D15" s="43">
        <v>4</v>
      </c>
      <c r="E15" s="43">
        <v>5</v>
      </c>
      <c r="F15" s="43">
        <v>6</v>
      </c>
      <c r="G15" s="43">
        <v>7</v>
      </c>
      <c r="H15" s="43">
        <v>8</v>
      </c>
      <c r="I15" s="43">
        <v>9</v>
      </c>
      <c r="J15" s="43">
        <v>10</v>
      </c>
      <c r="K15" s="43">
        <v>11</v>
      </c>
      <c r="L15" s="43">
        <v>12</v>
      </c>
      <c r="M15" s="43">
        <v>13</v>
      </c>
      <c r="N15" s="43">
        <v>14</v>
      </c>
      <c r="O15" s="43">
        <v>15</v>
      </c>
      <c r="P15" s="44">
        <v>16</v>
      </c>
    </row>
    <row r="16" spans="1:16">
      <c r="A16" s="45"/>
      <c r="B16" s="46"/>
      <c r="C16" s="47" t="s">
        <v>20</v>
      </c>
      <c r="D16" s="46"/>
      <c r="E16" s="48"/>
      <c r="F16" s="132"/>
      <c r="G16" s="132"/>
      <c r="H16" s="132"/>
      <c r="I16" s="132"/>
      <c r="J16" s="132"/>
      <c r="K16" s="132"/>
      <c r="L16" s="132"/>
      <c r="M16" s="132"/>
      <c r="N16" s="132"/>
      <c r="O16" s="132"/>
      <c r="P16" s="133"/>
    </row>
    <row r="17" spans="1:17" ht="36">
      <c r="A17" s="50">
        <v>1</v>
      </c>
      <c r="B17" s="28" t="s">
        <v>162</v>
      </c>
      <c r="C17" s="51" t="s">
        <v>176</v>
      </c>
      <c r="D17" s="52" t="s">
        <v>21</v>
      </c>
      <c r="E17" s="53">
        <v>83.08</v>
      </c>
      <c r="F17" s="54"/>
      <c r="G17" s="13"/>
      <c r="H17" s="13">
        <f t="shared" ref="H17" si="0">ROUND(F17*G17,2)</f>
        <v>0</v>
      </c>
      <c r="I17" s="13"/>
      <c r="J17" s="13"/>
      <c r="K17" s="13">
        <f t="shared" ref="K17" si="1">SUM(H17:J17)</f>
        <v>0</v>
      </c>
      <c r="L17" s="13">
        <f t="shared" ref="L17" si="2">ROUND(F17*E17,2)</f>
        <v>0</v>
      </c>
      <c r="M17" s="13">
        <f t="shared" ref="M17" si="3">ROUND(H17*E17,2)</f>
        <v>0</v>
      </c>
      <c r="N17" s="13">
        <f t="shared" ref="N17" si="4">ROUND(I17*E17,2)</f>
        <v>0</v>
      </c>
      <c r="O17" s="13">
        <f t="shared" ref="O17" si="5">ROUND(J17*E17,2)</f>
        <v>0</v>
      </c>
      <c r="P17" s="14">
        <f t="shared" ref="P17" si="6">SUM(M17:O17)</f>
        <v>0</v>
      </c>
    </row>
    <row r="18" spans="1:17" ht="24">
      <c r="A18" s="50">
        <v>2</v>
      </c>
      <c r="B18" s="28" t="s">
        <v>162</v>
      </c>
      <c r="C18" s="55" t="s">
        <v>101</v>
      </c>
      <c r="D18" s="56" t="s">
        <v>23</v>
      </c>
      <c r="E18" s="58">
        <v>20.9</v>
      </c>
      <c r="F18" s="54"/>
      <c r="G18" s="13"/>
      <c r="H18" s="13">
        <f t="shared" ref="H18:H36" si="7">ROUND(F18*G18,2)</f>
        <v>0</v>
      </c>
      <c r="I18" s="13"/>
      <c r="J18" s="13"/>
      <c r="K18" s="13">
        <f t="shared" ref="K18:K36" si="8">SUM(H18:J18)</f>
        <v>0</v>
      </c>
      <c r="L18" s="13">
        <f t="shared" ref="L18:L36" si="9">ROUND(F18*E18,2)</f>
        <v>0</v>
      </c>
      <c r="M18" s="13">
        <f t="shared" ref="M18:M36" si="10">ROUND(H18*E18,2)</f>
        <v>0</v>
      </c>
      <c r="N18" s="13">
        <f t="shared" ref="N18:N36" si="11">ROUND(I18*E18,2)</f>
        <v>0</v>
      </c>
      <c r="O18" s="13">
        <f t="shared" ref="O18:O36" si="12">ROUND(J18*E18,2)</f>
        <v>0</v>
      </c>
      <c r="P18" s="14">
        <f t="shared" ref="P18:P36" si="13">SUM(M18:O18)</f>
        <v>0</v>
      </c>
    </row>
    <row r="19" spans="1:17" ht="24">
      <c r="A19" s="50">
        <v>3</v>
      </c>
      <c r="B19" s="28" t="s">
        <v>162</v>
      </c>
      <c r="C19" s="57" t="s">
        <v>102</v>
      </c>
      <c r="D19" s="52" t="s">
        <v>21</v>
      </c>
      <c r="E19" s="58">
        <v>8.1999999999999993</v>
      </c>
      <c r="F19" s="54"/>
      <c r="G19" s="13"/>
      <c r="H19" s="13">
        <f t="shared" si="7"/>
        <v>0</v>
      </c>
      <c r="I19" s="13"/>
      <c r="J19" s="13"/>
      <c r="K19" s="13">
        <f t="shared" si="8"/>
        <v>0</v>
      </c>
      <c r="L19" s="13">
        <f t="shared" si="9"/>
        <v>0</v>
      </c>
      <c r="M19" s="13">
        <f t="shared" si="10"/>
        <v>0</v>
      </c>
      <c r="N19" s="13">
        <f t="shared" si="11"/>
        <v>0</v>
      </c>
      <c r="O19" s="13">
        <f t="shared" si="12"/>
        <v>0</v>
      </c>
      <c r="P19" s="14">
        <f t="shared" si="13"/>
        <v>0</v>
      </c>
    </row>
    <row r="20" spans="1:17" ht="72">
      <c r="A20" s="50">
        <v>4</v>
      </c>
      <c r="B20" s="28" t="s">
        <v>162</v>
      </c>
      <c r="C20" s="55" t="s">
        <v>211</v>
      </c>
      <c r="D20" s="56" t="s">
        <v>29</v>
      </c>
      <c r="E20" s="58">
        <v>3</v>
      </c>
      <c r="F20" s="54"/>
      <c r="G20" s="13"/>
      <c r="H20" s="13">
        <f t="shared" si="7"/>
        <v>0</v>
      </c>
      <c r="I20" s="13"/>
      <c r="J20" s="13"/>
      <c r="K20" s="13">
        <f t="shared" si="8"/>
        <v>0</v>
      </c>
      <c r="L20" s="13">
        <f t="shared" si="9"/>
        <v>0</v>
      </c>
      <c r="M20" s="13">
        <f t="shared" si="10"/>
        <v>0</v>
      </c>
      <c r="N20" s="13">
        <f t="shared" si="11"/>
        <v>0</v>
      </c>
      <c r="O20" s="13">
        <f t="shared" si="12"/>
        <v>0</v>
      </c>
      <c r="P20" s="14">
        <f t="shared" si="13"/>
        <v>0</v>
      </c>
    </row>
    <row r="21" spans="1:17" ht="72">
      <c r="A21" s="50">
        <v>5</v>
      </c>
      <c r="B21" s="28" t="s">
        <v>162</v>
      </c>
      <c r="C21" s="59" t="s">
        <v>128</v>
      </c>
      <c r="D21" s="56" t="s">
        <v>21</v>
      </c>
      <c r="E21" s="58">
        <v>77.33</v>
      </c>
      <c r="F21" s="54"/>
      <c r="G21" s="13"/>
      <c r="H21" s="13">
        <f t="shared" si="7"/>
        <v>0</v>
      </c>
      <c r="I21" s="13"/>
      <c r="J21" s="13"/>
      <c r="K21" s="13">
        <f t="shared" si="8"/>
        <v>0</v>
      </c>
      <c r="L21" s="13">
        <f t="shared" si="9"/>
        <v>0</v>
      </c>
      <c r="M21" s="13">
        <f t="shared" si="10"/>
        <v>0</v>
      </c>
      <c r="N21" s="13">
        <f t="shared" si="11"/>
        <v>0</v>
      </c>
      <c r="O21" s="13">
        <f t="shared" si="12"/>
        <v>0</v>
      </c>
      <c r="P21" s="14">
        <f t="shared" si="13"/>
        <v>0</v>
      </c>
    </row>
    <row r="22" spans="1:17" ht="24">
      <c r="A22" s="50">
        <v>6</v>
      </c>
      <c r="B22" s="28" t="s">
        <v>162</v>
      </c>
      <c r="C22" s="59" t="s">
        <v>129</v>
      </c>
      <c r="D22" s="56" t="s">
        <v>21</v>
      </c>
      <c r="E22" s="58">
        <v>77.33</v>
      </c>
      <c r="F22" s="54"/>
      <c r="G22" s="13"/>
      <c r="H22" s="13">
        <f t="shared" si="7"/>
        <v>0</v>
      </c>
      <c r="I22" s="13"/>
      <c r="J22" s="13"/>
      <c r="K22" s="13">
        <f t="shared" si="8"/>
        <v>0</v>
      </c>
      <c r="L22" s="13">
        <f t="shared" si="9"/>
        <v>0</v>
      </c>
      <c r="M22" s="13">
        <f t="shared" si="10"/>
        <v>0</v>
      </c>
      <c r="N22" s="13">
        <f t="shared" si="11"/>
        <v>0</v>
      </c>
      <c r="O22" s="13">
        <f t="shared" si="12"/>
        <v>0</v>
      </c>
      <c r="P22" s="14">
        <f t="shared" si="13"/>
        <v>0</v>
      </c>
    </row>
    <row r="23" spans="1:17">
      <c r="A23" s="50"/>
      <c r="B23" s="61"/>
      <c r="C23" s="67" t="s">
        <v>159</v>
      </c>
      <c r="D23" s="56"/>
      <c r="E23" s="58"/>
      <c r="F23" s="54"/>
      <c r="G23" s="13"/>
      <c r="H23" s="13">
        <f t="shared" si="7"/>
        <v>0</v>
      </c>
      <c r="I23" s="13"/>
      <c r="J23" s="13"/>
      <c r="K23" s="13">
        <f t="shared" si="8"/>
        <v>0</v>
      </c>
      <c r="L23" s="13">
        <f t="shared" si="9"/>
        <v>0</v>
      </c>
      <c r="M23" s="13">
        <f t="shared" si="10"/>
        <v>0</v>
      </c>
      <c r="N23" s="13">
        <f t="shared" si="11"/>
        <v>0</v>
      </c>
      <c r="O23" s="13">
        <f t="shared" si="12"/>
        <v>0</v>
      </c>
      <c r="P23" s="14">
        <f t="shared" si="13"/>
        <v>0</v>
      </c>
    </row>
    <row r="24" spans="1:17" ht="36">
      <c r="A24" s="50">
        <v>7</v>
      </c>
      <c r="B24" s="28" t="s">
        <v>162</v>
      </c>
      <c r="C24" s="59" t="s">
        <v>130</v>
      </c>
      <c r="D24" s="56" t="s">
        <v>21</v>
      </c>
      <c r="E24" s="63">
        <v>77.33</v>
      </c>
      <c r="F24" s="54"/>
      <c r="G24" s="13"/>
      <c r="H24" s="13">
        <f t="shared" si="7"/>
        <v>0</v>
      </c>
      <c r="I24" s="13"/>
      <c r="J24" s="13"/>
      <c r="K24" s="13">
        <f t="shared" si="8"/>
        <v>0</v>
      </c>
      <c r="L24" s="13">
        <f t="shared" si="9"/>
        <v>0</v>
      </c>
      <c r="M24" s="13">
        <f t="shared" si="10"/>
        <v>0</v>
      </c>
      <c r="N24" s="13">
        <f t="shared" si="11"/>
        <v>0</v>
      </c>
      <c r="O24" s="13">
        <f t="shared" si="12"/>
        <v>0</v>
      </c>
      <c r="P24" s="14">
        <f t="shared" si="13"/>
        <v>0</v>
      </c>
    </row>
    <row r="25" spans="1:17" ht="36">
      <c r="A25" s="50">
        <v>8</v>
      </c>
      <c r="B25" s="28" t="s">
        <v>162</v>
      </c>
      <c r="C25" s="59" t="s">
        <v>127</v>
      </c>
      <c r="D25" s="56" t="s">
        <v>21</v>
      </c>
      <c r="E25" s="58">
        <v>11.6</v>
      </c>
      <c r="F25" s="54"/>
      <c r="G25" s="13"/>
      <c r="H25" s="13">
        <f t="shared" si="7"/>
        <v>0</v>
      </c>
      <c r="I25" s="13"/>
      <c r="J25" s="13"/>
      <c r="K25" s="13">
        <f t="shared" si="8"/>
        <v>0</v>
      </c>
      <c r="L25" s="13">
        <f t="shared" si="9"/>
        <v>0</v>
      </c>
      <c r="M25" s="13">
        <f t="shared" si="10"/>
        <v>0</v>
      </c>
      <c r="N25" s="13">
        <f t="shared" si="11"/>
        <v>0</v>
      </c>
      <c r="O25" s="13">
        <f t="shared" si="12"/>
        <v>0</v>
      </c>
      <c r="P25" s="14">
        <f t="shared" si="13"/>
        <v>0</v>
      </c>
      <c r="Q25" s="64"/>
    </row>
    <row r="26" spans="1:17" ht="36">
      <c r="A26" s="50">
        <v>9</v>
      </c>
      <c r="B26" s="28" t="s">
        <v>162</v>
      </c>
      <c r="C26" s="57" t="s">
        <v>131</v>
      </c>
      <c r="D26" s="56" t="s">
        <v>21</v>
      </c>
      <c r="E26" s="63">
        <v>77.33</v>
      </c>
      <c r="F26" s="54"/>
      <c r="G26" s="13"/>
      <c r="H26" s="13">
        <f t="shared" si="7"/>
        <v>0</v>
      </c>
      <c r="I26" s="13"/>
      <c r="J26" s="13"/>
      <c r="K26" s="13">
        <f t="shared" si="8"/>
        <v>0</v>
      </c>
      <c r="L26" s="13">
        <f t="shared" si="9"/>
        <v>0</v>
      </c>
      <c r="M26" s="13">
        <f t="shared" si="10"/>
        <v>0</v>
      </c>
      <c r="N26" s="13">
        <f t="shared" si="11"/>
        <v>0</v>
      </c>
      <c r="O26" s="13">
        <f t="shared" si="12"/>
        <v>0</v>
      </c>
      <c r="P26" s="14">
        <f t="shared" si="13"/>
        <v>0</v>
      </c>
    </row>
    <row r="27" spans="1:17" ht="36">
      <c r="A27" s="50">
        <v>10</v>
      </c>
      <c r="B27" s="28" t="s">
        <v>162</v>
      </c>
      <c r="C27" s="57" t="s">
        <v>112</v>
      </c>
      <c r="D27" s="65" t="s">
        <v>23</v>
      </c>
      <c r="E27" s="63">
        <v>27</v>
      </c>
      <c r="F27" s="54"/>
      <c r="G27" s="13"/>
      <c r="H27" s="13">
        <f t="shared" si="7"/>
        <v>0</v>
      </c>
      <c r="I27" s="13"/>
      <c r="J27" s="13"/>
      <c r="K27" s="13">
        <f t="shared" si="8"/>
        <v>0</v>
      </c>
      <c r="L27" s="13">
        <f t="shared" si="9"/>
        <v>0</v>
      </c>
      <c r="M27" s="13">
        <f t="shared" si="10"/>
        <v>0</v>
      </c>
      <c r="N27" s="13">
        <f t="shared" si="11"/>
        <v>0</v>
      </c>
      <c r="O27" s="13">
        <f t="shared" si="12"/>
        <v>0</v>
      </c>
      <c r="P27" s="14">
        <f t="shared" si="13"/>
        <v>0</v>
      </c>
    </row>
    <row r="28" spans="1:17" ht="36">
      <c r="A28" s="50">
        <v>11</v>
      </c>
      <c r="B28" s="28" t="s">
        <v>162</v>
      </c>
      <c r="C28" s="66" t="s">
        <v>69</v>
      </c>
      <c r="D28" s="65" t="s">
        <v>23</v>
      </c>
      <c r="E28" s="63">
        <v>8.5</v>
      </c>
      <c r="F28" s="54"/>
      <c r="G28" s="13"/>
      <c r="H28" s="13">
        <f t="shared" si="7"/>
        <v>0</v>
      </c>
      <c r="I28" s="13"/>
      <c r="J28" s="13"/>
      <c r="K28" s="13">
        <f t="shared" si="8"/>
        <v>0</v>
      </c>
      <c r="L28" s="13">
        <f t="shared" si="9"/>
        <v>0</v>
      </c>
      <c r="M28" s="13">
        <f t="shared" si="10"/>
        <v>0</v>
      </c>
      <c r="N28" s="13">
        <f t="shared" si="11"/>
        <v>0</v>
      </c>
      <c r="O28" s="13">
        <f t="shared" si="12"/>
        <v>0</v>
      </c>
      <c r="P28" s="14">
        <f t="shared" si="13"/>
        <v>0</v>
      </c>
      <c r="Q28" s="64"/>
    </row>
    <row r="29" spans="1:17" ht="36">
      <c r="A29" s="50">
        <v>12</v>
      </c>
      <c r="B29" s="28" t="s">
        <v>162</v>
      </c>
      <c r="C29" s="66" t="s">
        <v>42</v>
      </c>
      <c r="D29" s="65" t="s">
        <v>23</v>
      </c>
      <c r="E29" s="63">
        <v>1.6</v>
      </c>
      <c r="F29" s="54"/>
      <c r="G29" s="13"/>
      <c r="H29" s="13">
        <f t="shared" si="7"/>
        <v>0</v>
      </c>
      <c r="I29" s="13"/>
      <c r="J29" s="13"/>
      <c r="K29" s="13">
        <f t="shared" si="8"/>
        <v>0</v>
      </c>
      <c r="L29" s="13">
        <f t="shared" si="9"/>
        <v>0</v>
      </c>
      <c r="M29" s="13">
        <f t="shared" si="10"/>
        <v>0</v>
      </c>
      <c r="N29" s="13">
        <f t="shared" si="11"/>
        <v>0</v>
      </c>
      <c r="O29" s="13">
        <f t="shared" si="12"/>
        <v>0</v>
      </c>
      <c r="P29" s="14">
        <f t="shared" si="13"/>
        <v>0</v>
      </c>
    </row>
    <row r="30" spans="1:17" ht="36">
      <c r="A30" s="50">
        <v>13</v>
      </c>
      <c r="B30" s="28" t="s">
        <v>162</v>
      </c>
      <c r="C30" s="66" t="s">
        <v>106</v>
      </c>
      <c r="D30" s="65" t="s">
        <v>23</v>
      </c>
      <c r="E30" s="63">
        <v>22.1</v>
      </c>
      <c r="F30" s="54"/>
      <c r="G30" s="13"/>
      <c r="H30" s="13">
        <f t="shared" si="7"/>
        <v>0</v>
      </c>
      <c r="I30" s="13"/>
      <c r="J30" s="13"/>
      <c r="K30" s="13">
        <f t="shared" si="8"/>
        <v>0</v>
      </c>
      <c r="L30" s="13">
        <f t="shared" si="9"/>
        <v>0</v>
      </c>
      <c r="M30" s="13">
        <f t="shared" si="10"/>
        <v>0</v>
      </c>
      <c r="N30" s="13">
        <f t="shared" si="11"/>
        <v>0</v>
      </c>
      <c r="O30" s="13">
        <f t="shared" si="12"/>
        <v>0</v>
      </c>
      <c r="P30" s="14">
        <f t="shared" si="13"/>
        <v>0</v>
      </c>
    </row>
    <row r="31" spans="1:17" ht="48">
      <c r="A31" s="50">
        <v>14</v>
      </c>
      <c r="B31" s="28" t="s">
        <v>162</v>
      </c>
      <c r="C31" s="55" t="s">
        <v>206</v>
      </c>
      <c r="D31" s="56" t="s">
        <v>21</v>
      </c>
      <c r="E31" s="58">
        <v>74.849999999999994</v>
      </c>
      <c r="F31" s="54"/>
      <c r="G31" s="13"/>
      <c r="H31" s="13">
        <f t="shared" si="7"/>
        <v>0</v>
      </c>
      <c r="I31" s="13"/>
      <c r="J31" s="13"/>
      <c r="K31" s="13">
        <f t="shared" si="8"/>
        <v>0</v>
      </c>
      <c r="L31" s="13">
        <f t="shared" si="9"/>
        <v>0</v>
      </c>
      <c r="M31" s="13">
        <f t="shared" si="10"/>
        <v>0</v>
      </c>
      <c r="N31" s="13">
        <f t="shared" si="11"/>
        <v>0</v>
      </c>
      <c r="O31" s="13">
        <f t="shared" si="12"/>
        <v>0</v>
      </c>
      <c r="P31" s="14">
        <f t="shared" si="13"/>
        <v>0</v>
      </c>
    </row>
    <row r="32" spans="1:17" ht="84">
      <c r="A32" s="50">
        <v>15</v>
      </c>
      <c r="B32" s="28" t="s">
        <v>162</v>
      </c>
      <c r="C32" s="55" t="s">
        <v>200</v>
      </c>
      <c r="D32" s="56" t="s">
        <v>21</v>
      </c>
      <c r="E32" s="58">
        <v>74.849999999999994</v>
      </c>
      <c r="F32" s="54"/>
      <c r="G32" s="13"/>
      <c r="H32" s="13">
        <f t="shared" si="7"/>
        <v>0</v>
      </c>
      <c r="I32" s="13"/>
      <c r="J32" s="13"/>
      <c r="K32" s="13">
        <f t="shared" si="8"/>
        <v>0</v>
      </c>
      <c r="L32" s="13">
        <f t="shared" si="9"/>
        <v>0</v>
      </c>
      <c r="M32" s="13">
        <f t="shared" si="10"/>
        <v>0</v>
      </c>
      <c r="N32" s="13">
        <f t="shared" si="11"/>
        <v>0</v>
      </c>
      <c r="O32" s="13">
        <f t="shared" si="12"/>
        <v>0</v>
      </c>
      <c r="P32" s="14">
        <f t="shared" si="13"/>
        <v>0</v>
      </c>
    </row>
    <row r="33" spans="1:16" ht="36">
      <c r="A33" s="50">
        <v>16</v>
      </c>
      <c r="B33" s="28" t="s">
        <v>162</v>
      </c>
      <c r="C33" s="66" t="s">
        <v>135</v>
      </c>
      <c r="D33" s="65" t="s">
        <v>21</v>
      </c>
      <c r="E33" s="63">
        <v>2.48</v>
      </c>
      <c r="F33" s="93"/>
      <c r="G33" s="13"/>
      <c r="H33" s="13">
        <f t="shared" si="7"/>
        <v>0</v>
      </c>
      <c r="I33" s="13"/>
      <c r="J33" s="13"/>
      <c r="K33" s="13">
        <f t="shared" si="8"/>
        <v>0</v>
      </c>
      <c r="L33" s="13">
        <f t="shared" si="9"/>
        <v>0</v>
      </c>
      <c r="M33" s="13">
        <f t="shared" si="10"/>
        <v>0</v>
      </c>
      <c r="N33" s="13">
        <f t="shared" si="11"/>
        <v>0</v>
      </c>
      <c r="O33" s="13">
        <f t="shared" si="12"/>
        <v>0</v>
      </c>
      <c r="P33" s="14">
        <f t="shared" si="13"/>
        <v>0</v>
      </c>
    </row>
    <row r="34" spans="1:16" ht="72">
      <c r="A34" s="50">
        <v>17</v>
      </c>
      <c r="B34" s="28" t="s">
        <v>162</v>
      </c>
      <c r="C34" s="66" t="s">
        <v>195</v>
      </c>
      <c r="D34" s="65" t="s">
        <v>21</v>
      </c>
      <c r="E34" s="63">
        <v>2.48</v>
      </c>
      <c r="F34" s="54"/>
      <c r="G34" s="13"/>
      <c r="H34" s="13">
        <f t="shared" si="7"/>
        <v>0</v>
      </c>
      <c r="I34" s="13"/>
      <c r="J34" s="13"/>
      <c r="K34" s="13">
        <f t="shared" si="8"/>
        <v>0</v>
      </c>
      <c r="L34" s="13">
        <f t="shared" si="9"/>
        <v>0</v>
      </c>
      <c r="M34" s="13">
        <f t="shared" si="10"/>
        <v>0</v>
      </c>
      <c r="N34" s="13">
        <f t="shared" si="11"/>
        <v>0</v>
      </c>
      <c r="O34" s="13">
        <f t="shared" si="12"/>
        <v>0</v>
      </c>
      <c r="P34" s="14">
        <f t="shared" si="13"/>
        <v>0</v>
      </c>
    </row>
    <row r="35" spans="1:16" s="23" customFormat="1">
      <c r="A35" s="50"/>
      <c r="B35" s="61"/>
      <c r="C35" s="134" t="s">
        <v>44</v>
      </c>
      <c r="D35" s="65"/>
      <c r="E35" s="63"/>
      <c r="F35" s="54"/>
      <c r="G35" s="13"/>
      <c r="H35" s="13">
        <f t="shared" si="7"/>
        <v>0</v>
      </c>
      <c r="I35" s="13"/>
      <c r="J35" s="13"/>
      <c r="K35" s="13">
        <f t="shared" si="8"/>
        <v>0</v>
      </c>
      <c r="L35" s="13">
        <f t="shared" si="9"/>
        <v>0</v>
      </c>
      <c r="M35" s="13">
        <f t="shared" si="10"/>
        <v>0</v>
      </c>
      <c r="N35" s="13">
        <f t="shared" si="11"/>
        <v>0</v>
      </c>
      <c r="O35" s="13">
        <f t="shared" si="12"/>
        <v>0</v>
      </c>
      <c r="P35" s="14">
        <f t="shared" si="13"/>
        <v>0</v>
      </c>
    </row>
    <row r="36" spans="1:16" s="23" customFormat="1" ht="24.75" thickBot="1">
      <c r="A36" s="68">
        <v>18</v>
      </c>
      <c r="B36" s="28" t="s">
        <v>162</v>
      </c>
      <c r="C36" s="69" t="s">
        <v>47</v>
      </c>
      <c r="D36" s="70" t="s">
        <v>35</v>
      </c>
      <c r="E36" s="71">
        <v>2</v>
      </c>
      <c r="F36" s="72"/>
      <c r="G36" s="73"/>
      <c r="H36" s="13">
        <f t="shared" si="7"/>
        <v>0</v>
      </c>
      <c r="I36" s="13"/>
      <c r="J36" s="13"/>
      <c r="K36" s="13">
        <f t="shared" si="8"/>
        <v>0</v>
      </c>
      <c r="L36" s="13">
        <f t="shared" si="9"/>
        <v>0</v>
      </c>
      <c r="M36" s="13">
        <f t="shared" si="10"/>
        <v>0</v>
      </c>
      <c r="N36" s="13">
        <f t="shared" si="11"/>
        <v>0</v>
      </c>
      <c r="O36" s="13">
        <f t="shared" si="12"/>
        <v>0</v>
      </c>
      <c r="P36" s="14">
        <f t="shared" si="13"/>
        <v>0</v>
      </c>
    </row>
    <row r="37" spans="1:16" s="23" customFormat="1" ht="12.75" thickBot="1">
      <c r="A37" s="342" t="s">
        <v>48</v>
      </c>
      <c r="B37" s="343"/>
      <c r="C37" s="343"/>
      <c r="D37" s="343"/>
      <c r="E37" s="343"/>
      <c r="F37" s="343"/>
      <c r="G37" s="343"/>
      <c r="H37" s="343"/>
      <c r="I37" s="343"/>
      <c r="J37" s="343"/>
      <c r="K37" s="343"/>
      <c r="L37" s="74">
        <f>SUM(L17:L36)</f>
        <v>0</v>
      </c>
      <c r="M37" s="74">
        <f t="shared" ref="M37:P37" si="14">SUM(M17:M36)</f>
        <v>0</v>
      </c>
      <c r="N37" s="74">
        <f t="shared" si="14"/>
        <v>0</v>
      </c>
      <c r="O37" s="74">
        <f t="shared" si="14"/>
        <v>0</v>
      </c>
      <c r="P37" s="74">
        <f t="shared" si="14"/>
        <v>0</v>
      </c>
    </row>
    <row r="38" spans="1:16" ht="12" customHeight="1">
      <c r="A38" s="359"/>
      <c r="B38" s="359"/>
      <c r="C38" s="359"/>
      <c r="D38" s="359"/>
      <c r="E38" s="359"/>
      <c r="F38" s="359"/>
      <c r="G38" s="359"/>
      <c r="H38" s="359"/>
      <c r="I38" s="359"/>
      <c r="J38" s="359"/>
      <c r="K38" s="359"/>
      <c r="L38" s="359"/>
      <c r="M38" s="359"/>
      <c r="N38" s="359"/>
      <c r="O38" s="359"/>
      <c r="P38" s="359"/>
    </row>
    <row r="39" spans="1:16">
      <c r="A39" s="75"/>
      <c r="B39" s="76" t="s">
        <v>49</v>
      </c>
      <c r="C39" s="77"/>
      <c r="D39" s="75"/>
      <c r="E39" s="75"/>
      <c r="F39" s="78"/>
      <c r="G39" s="78"/>
      <c r="H39" s="78"/>
      <c r="I39" s="78"/>
      <c r="J39" s="78"/>
      <c r="K39" s="78"/>
      <c r="L39" s="78"/>
      <c r="M39" s="78"/>
      <c r="N39" s="78"/>
      <c r="O39" s="78"/>
      <c r="P39" s="78"/>
    </row>
    <row r="40" spans="1:16" ht="14.25" customHeight="1">
      <c r="A40" s="331" t="s">
        <v>50</v>
      </c>
      <c r="B40" s="331"/>
      <c r="C40" s="331"/>
      <c r="D40" s="331"/>
      <c r="E40" s="331"/>
      <c r="F40" s="331"/>
      <c r="G40" s="331"/>
      <c r="H40" s="331"/>
      <c r="I40" s="331"/>
      <c r="J40" s="331"/>
      <c r="K40" s="331"/>
      <c r="L40" s="331"/>
      <c r="M40" s="331"/>
      <c r="N40" s="331"/>
      <c r="O40" s="331"/>
      <c r="P40" s="331"/>
    </row>
    <row r="41" spans="1:16" ht="23.25" customHeight="1">
      <c r="A41" s="331" t="s">
        <v>51</v>
      </c>
      <c r="B41" s="331"/>
      <c r="C41" s="331"/>
      <c r="D41" s="331"/>
      <c r="E41" s="331"/>
      <c r="F41" s="331"/>
      <c r="G41" s="331"/>
      <c r="H41" s="331"/>
      <c r="I41" s="331"/>
      <c r="J41" s="331"/>
      <c r="K41" s="331"/>
      <c r="L41" s="331"/>
      <c r="M41" s="331"/>
      <c r="N41" s="331"/>
      <c r="O41" s="331"/>
      <c r="P41" s="331"/>
    </row>
    <row r="42" spans="1:16">
      <c r="A42" s="345" t="s">
        <v>52</v>
      </c>
      <c r="B42" s="345"/>
      <c r="C42" s="345"/>
      <c r="D42" s="345"/>
      <c r="E42" s="345"/>
      <c r="F42" s="345"/>
      <c r="G42" s="345"/>
      <c r="H42" s="345"/>
      <c r="I42" s="345"/>
      <c r="J42" s="345"/>
      <c r="K42" s="345"/>
      <c r="L42" s="345"/>
      <c r="M42" s="345"/>
      <c r="N42" s="345"/>
      <c r="O42" s="345"/>
      <c r="P42" s="345"/>
    </row>
    <row r="43" spans="1:16" ht="12" customHeight="1">
      <c r="A43" s="345" t="s">
        <v>53</v>
      </c>
      <c r="B43" s="345"/>
      <c r="C43" s="345"/>
      <c r="D43" s="345"/>
      <c r="E43" s="345"/>
      <c r="F43" s="345"/>
      <c r="G43" s="345"/>
      <c r="H43" s="345"/>
      <c r="I43" s="345"/>
      <c r="J43" s="345"/>
      <c r="K43" s="345"/>
      <c r="L43" s="345"/>
      <c r="M43" s="345"/>
      <c r="N43" s="345"/>
      <c r="O43" s="345"/>
      <c r="P43" s="345"/>
    </row>
    <row r="44" spans="1:16" ht="21" customHeight="1">
      <c r="A44" s="344" t="s">
        <v>54</v>
      </c>
      <c r="B44" s="344"/>
      <c r="C44" s="344"/>
      <c r="D44" s="344"/>
      <c r="E44" s="344"/>
      <c r="F44" s="344"/>
      <c r="G44" s="344"/>
      <c r="H44" s="344"/>
      <c r="I44" s="344"/>
      <c r="J44" s="344"/>
      <c r="K44" s="344"/>
      <c r="L44" s="344"/>
      <c r="M44" s="344"/>
      <c r="N44" s="344"/>
      <c r="O44" s="344"/>
      <c r="P44" s="344"/>
    </row>
    <row r="45" spans="1:16" ht="12" customHeight="1">
      <c r="A45" s="331" t="s">
        <v>55</v>
      </c>
      <c r="B45" s="331"/>
      <c r="C45" s="331"/>
      <c r="D45" s="331"/>
      <c r="E45" s="331"/>
      <c r="F45" s="331"/>
      <c r="G45" s="331"/>
      <c r="H45" s="331"/>
      <c r="I45" s="331"/>
      <c r="J45" s="331"/>
      <c r="K45" s="331"/>
      <c r="L45" s="331"/>
      <c r="M45" s="331"/>
      <c r="N45" s="331"/>
      <c r="O45" s="331"/>
      <c r="P45" s="331"/>
    </row>
    <row r="46" spans="1:16" ht="12" customHeight="1">
      <c r="A46" s="331" t="s">
        <v>56</v>
      </c>
      <c r="B46" s="331"/>
      <c r="C46" s="331"/>
      <c r="D46" s="331"/>
      <c r="E46" s="331"/>
      <c r="F46" s="331"/>
      <c r="G46" s="331"/>
      <c r="H46" s="331"/>
      <c r="I46" s="331"/>
      <c r="J46" s="331"/>
      <c r="K46" s="331"/>
      <c r="L46" s="331"/>
      <c r="M46" s="331"/>
      <c r="N46" s="331"/>
      <c r="O46" s="331"/>
      <c r="P46" s="331"/>
    </row>
    <row r="47" spans="1:16" ht="12" customHeight="1">
      <c r="A47" s="331" t="s">
        <v>267</v>
      </c>
      <c r="B47" s="331"/>
      <c r="C47" s="331"/>
      <c r="D47" s="331"/>
      <c r="E47" s="331"/>
      <c r="F47" s="331"/>
      <c r="G47" s="331"/>
      <c r="H47" s="331"/>
      <c r="I47" s="331"/>
      <c r="J47" s="331"/>
      <c r="K47" s="331"/>
      <c r="L47" s="331"/>
      <c r="M47" s="331"/>
      <c r="N47" s="331"/>
      <c r="O47" s="331"/>
      <c r="P47" s="331"/>
    </row>
    <row r="48" spans="1:16" ht="12" customHeight="1">
      <c r="A48" s="82"/>
      <c r="B48" s="83" t="s">
        <v>57</v>
      </c>
      <c r="C48" s="84"/>
      <c r="D48" s="82"/>
      <c r="E48" s="82"/>
      <c r="F48" s="82"/>
      <c r="G48" s="82"/>
      <c r="H48" s="82"/>
      <c r="I48" s="82"/>
      <c r="J48" s="85" t="s">
        <v>58</v>
      </c>
      <c r="K48" s="85"/>
      <c r="L48" s="85"/>
      <c r="M48" s="82"/>
      <c r="N48" s="82"/>
      <c r="O48" s="82" t="s">
        <v>59</v>
      </c>
      <c r="P48" s="86"/>
    </row>
    <row r="49" spans="1:16" ht="12" customHeight="1">
      <c r="A49" s="85"/>
      <c r="B49" s="87" t="s">
        <v>60</v>
      </c>
      <c r="C49" s="88"/>
      <c r="D49" s="89"/>
      <c r="E49" s="82"/>
      <c r="F49" s="82"/>
      <c r="G49" s="82"/>
      <c r="H49" s="82"/>
      <c r="I49" s="82"/>
      <c r="J49" s="87" t="s">
        <v>61</v>
      </c>
      <c r="K49" s="90"/>
      <c r="L49" s="90"/>
      <c r="M49" s="89"/>
      <c r="N49" s="89"/>
      <c r="O49" s="82"/>
      <c r="P49" s="86"/>
    </row>
  </sheetData>
  <mergeCells count="22">
    <mergeCell ref="A37:K37"/>
    <mergeCell ref="A1:P1"/>
    <mergeCell ref="A3:P3"/>
    <mergeCell ref="A47:P47"/>
    <mergeCell ref="A10:H10"/>
    <mergeCell ref="N10:O10"/>
    <mergeCell ref="N11:O11"/>
    <mergeCell ref="A13:A14"/>
    <mergeCell ref="B13:B14"/>
    <mergeCell ref="C13:C14"/>
    <mergeCell ref="D13:D14"/>
    <mergeCell ref="E13:E14"/>
    <mergeCell ref="F13:K13"/>
    <mergeCell ref="L13:P13"/>
    <mergeCell ref="A45:P45"/>
    <mergeCell ref="A46:P46"/>
    <mergeCell ref="A38:P38"/>
    <mergeCell ref="A41:P41"/>
    <mergeCell ref="A42:P42"/>
    <mergeCell ref="A43:P43"/>
    <mergeCell ref="A44:P44"/>
    <mergeCell ref="A40:P40"/>
  </mergeCells>
  <printOptions horizontalCentered="1"/>
  <pageMargins left="0.11811023622047245" right="0.11811023622047245" top="0.74803149606299213" bottom="0.15748031496062992" header="0.51181102362204722" footer="0.19685039370078741"/>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Skaidrojošais apraksts</vt:lpstr>
      <vt:lpstr>KT</vt:lpstr>
      <vt:lpstr>KPS</vt:lpstr>
      <vt:lpstr>1-1 Dispč. no el.uzld.</vt:lpstr>
      <vt:lpstr>1-2 Dispč. no iel.</vt:lpstr>
      <vt:lpstr>1-3 Dispč. uz riep.</vt:lpstr>
      <vt:lpstr>1-4 Dispč. no iekšps.</vt:lpstr>
      <vt:lpstr>1-5 Piebūv. no iel.</vt:lpstr>
      <vt:lpstr>2-1 Riep no iel.</vt:lpstr>
      <vt:lpstr>2-2 Riep no iekš</vt:lpstr>
      <vt:lpstr>2-3 Riep no piebv</vt:lpstr>
      <vt:lpstr>2-4 Riep piebūve</vt:lpstr>
      <vt:lpstr>3 -1 Cokols Vecs korpuss</vt:lpstr>
      <vt:lpstr>Ekvivalents</vt:lpstr>
      <vt:lpstr>'1-1 Dispč. no el.uzld.'!Print_Area</vt:lpstr>
      <vt:lpstr>'1-2 Dispč. no iel.'!Print_Area</vt:lpstr>
      <vt:lpstr>'1-3 Dispč. uz riep.'!Print_Area</vt:lpstr>
      <vt:lpstr>'1-4 Dispč. no iekšps.'!Print_Area</vt:lpstr>
      <vt:lpstr>'1-5 Piebūv. no iel.'!Print_Area</vt:lpstr>
      <vt:lpstr>'2-1 Riep no iel.'!Print_Area</vt:lpstr>
      <vt:lpstr>'2-2 Riep no iekš'!Print_Area</vt:lpstr>
      <vt:lpstr>'2-3 Riep no piebv'!Print_Area</vt:lpstr>
      <vt:lpstr>'2-4 Riep piebūve'!Print_Area</vt:lpstr>
      <vt:lpstr>'3 -1 Cokols Vecs korpuss'!Print_Area</vt:lpstr>
      <vt:lpstr>KPS!Print_Area</vt:lpstr>
      <vt:lpstr>KT!Print_Area</vt:lpstr>
      <vt:lpstr>'1-1 Dispč. no el.uzld.'!Print_Titles</vt:lpstr>
      <vt:lpstr>'1-2 Dispč. no iel.'!Print_Titles</vt:lpstr>
      <vt:lpstr>'1-3 Dispč. uz riep.'!Print_Titles</vt:lpstr>
      <vt:lpstr>'1-4 Dispč. no iekšps.'!Print_Titles</vt:lpstr>
      <vt:lpstr>'1-5 Piebūv. no iel.'!Print_Titles</vt:lpstr>
      <vt:lpstr>'2-1 Riep no iel.'!Print_Titles</vt:lpstr>
      <vt:lpstr>'2-2 Riep no iekš'!Print_Titles</vt:lpstr>
      <vt:lpstr>'2-3 Riep no piebv'!Print_Titles</vt:lpstr>
      <vt:lpstr>'2-4 Riep piebūve'!Print_Titles</vt:lpstr>
      <vt:lpstr>'3 -1 Cokols Vecs korpuss'!Print_Titles</vt:lpstr>
      <vt:lpstr>KPS!Print_Titles</vt:lpstr>
      <vt:lpstr>KT!Print_Titles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Ļačina</dc:creator>
  <cp:lastModifiedBy>Solvita Riekstiņa</cp:lastModifiedBy>
  <cp:lastPrinted>2026-04-22T14:57:30Z</cp:lastPrinted>
  <dcterms:created xsi:type="dcterms:W3CDTF">2026-04-22T10:34:22Z</dcterms:created>
  <dcterms:modified xsi:type="dcterms:W3CDTF">2026-06-05T05:59:47Z</dcterms:modified>
</cp:coreProperties>
</file>