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9D10528E-3385-4083-BA0A-17544E803EA0}" xr6:coauthVersionLast="47" xr6:coauthVersionMax="47" xr10:uidLastSave="{00000000-0000-0000-0000-000000000000}"/>
  <bookViews>
    <workbookView xWindow="28680" yWindow="-120" windowWidth="29040" windowHeight="15720" firstSheet="1" activeTab="3" xr2:uid="{21AB612A-E56C-463F-8EB6-4E58385CD1D5}"/>
  </bookViews>
  <sheets>
    <sheet name="Info" sheetId="2" r:id="rId1"/>
    <sheet name="KOPSAVILKUMS" sheetId="24" r:id="rId2"/>
    <sheet name="1.0. DOP" sheetId="23" r:id="rId3"/>
    <sheet name="1.1. EL" sheetId="9" r:id="rId4"/>
    <sheet name="1.2. ELT" sheetId="11" r:id="rId5"/>
    <sheet name="1.3. EST" sheetId="12" r:id="rId6"/>
    <sheet name="1.4. ESS" sheetId="13" r:id="rId7"/>
    <sheet name="1.5. UATS" sheetId="14" r:id="rId8"/>
    <sheet name="1.6. AS" sheetId="15" r:id="rId9"/>
    <sheet name="1.7. ESS-VAS" sheetId="18" r:id="rId10"/>
    <sheet name="1.8. AR" sheetId="22" r:id="rId11"/>
    <sheet name="1.9. BK" sheetId="19" r:id="rId12"/>
    <sheet name="1.10. TS" sheetId="21" r:id="rId13"/>
    <sheet name="Skaidrojošais apraksts" sheetId="25" r:id="rId14"/>
  </sheets>
  <externalReferences>
    <externalReference r:id="rId15"/>
    <externalReference r:id="rId16"/>
    <externalReference r:id="rId17"/>
    <externalReference r:id="rId18"/>
    <externalReference r:id="rId19"/>
    <externalReference r:id="rId20"/>
    <externalReference r:id="rId21"/>
  </externalReferences>
  <definedNames>
    <definedName name="____brm2">[1]Taul4!$E$3</definedName>
    <definedName name="___brm2">[1]Taul4!$E$3</definedName>
    <definedName name="__brm2">[2]Taul4!$E$3</definedName>
    <definedName name="_brm2">[2]Taul4!$E$3</definedName>
    <definedName name="A">'[3]2'!$A$1</definedName>
    <definedName name="aaaa">#REF!</definedName>
    <definedName name="aaaaa">#REF!</definedName>
    <definedName name="AKZ_Angebot">#REF!</definedName>
    <definedName name="AKZ_Auftrag">#REF!</definedName>
    <definedName name="Ang._Datum">#REF!</definedName>
    <definedName name="Auftr._Datum">#REF!</definedName>
    <definedName name="Bearbeiter">#REF!</definedName>
    <definedName name="bruttonelio">[2]Taul4!$E$3</definedName>
    <definedName name="Cent_Stacija">#REF!</definedName>
    <definedName name="code">#REF!</definedName>
    <definedName name="d">#REF!</definedName>
    <definedName name="da">'[4]Tāme Nr.11'!#REF!</definedName>
    <definedName name="eur">#REF!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5">#REF!</definedName>
    <definedName name="Excel_BuiltIn__FilterDatabase_16">#REF!</definedName>
    <definedName name="Excel_BuiltIn__FilterDatabase_17">#REF!</definedName>
    <definedName name="Excel_BuiltIn__FilterDatabase_18">#REF!</definedName>
    <definedName name="Excel_BuiltIn__FilterDatabase_19">#REF!</definedName>
    <definedName name="Excel_BuiltIn__FilterDatabase_2">#REF!</definedName>
    <definedName name="Excel_BuiltIn__FilterDatabase_20">#REF!</definedName>
    <definedName name="Excel_BuiltIn__FilterDatabase_21">'[5]2-6'!#REF!</definedName>
    <definedName name="Excel_BuiltIn__FilterDatabase_22">#REF!</definedName>
    <definedName name="Excel_BuiltIn__FilterDatabase_23">#REF!</definedName>
    <definedName name="Excel_BuiltIn__FilterDatabase_24">#REF!</definedName>
    <definedName name="Excel_BuiltIn__FilterDatabase_25">#REF!</definedName>
    <definedName name="Excel_BuiltIn__FilterDatabase_26">#REF!</definedName>
    <definedName name="Excel_BuiltIn__FilterDatabase_27">#REF!</definedName>
    <definedName name="Excel_BuiltIn__FilterDatabase_28">#REF!</definedName>
    <definedName name="Excel_BuiltIn__FilterDatabase_29">#REF!</definedName>
    <definedName name="Excel_BuiltIn__FilterDatabase_3">#REF!</definedName>
    <definedName name="Excel_BuiltIn__FilterDatabase_4">#REF!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Faktorgruppe1">#REF!</definedName>
    <definedName name="Faktorgruppe2">#REF!</definedName>
    <definedName name="Faktorgruppe3">#REF!</definedName>
    <definedName name="Faktorgruppe4">#REF!</definedName>
    <definedName name="Faktorgruppe5">#REF!</definedName>
    <definedName name="Faktorgruppe6">#REF!</definedName>
    <definedName name="Faktorgruppe7">#REF!</definedName>
    <definedName name="Faktorgruppe8">#REF!</definedName>
    <definedName name="Faktorgruppe9">#REF!</definedName>
    <definedName name="Faktorwerte">#REF!</definedName>
    <definedName name="Faktorwerte_der_Faktorgruppen">#REF!</definedName>
    <definedName name="Gruppenname1">#REF!</definedName>
    <definedName name="Gruppenname2">#REF!</definedName>
    <definedName name="Gruppenname3">#REF!</definedName>
    <definedName name="Gruppenname4">#REF!</definedName>
    <definedName name="Gruppenname5">#REF!</definedName>
    <definedName name="Gruppenname6">#REF!</definedName>
    <definedName name="Gruppenname7">#REF!</definedName>
    <definedName name="Gruppenname8">#REF!</definedName>
    <definedName name="Gruppenname9">#REF!</definedName>
    <definedName name="kate">#REF!</definedName>
    <definedName name="koef_d_tel">[6]VS!#REF!</definedName>
    <definedName name="KOEF_d_telSANDRA">[7]VS!#REF!</definedName>
    <definedName name="koef_d_tv">#REF!</definedName>
    <definedName name="koef_Darbs">#REF!</definedName>
    <definedName name="koef_m_tel">[6]VS!#REF!</definedName>
    <definedName name="koef_m_tv">#REF!</definedName>
    <definedName name="Koeficients">#REF!</definedName>
    <definedName name="lapa">#REF!</definedName>
    <definedName name="meh">'[4]Tāme Nr.11'!#REF!</definedName>
    <definedName name="Mēbele">#REF!</definedName>
    <definedName name="P">#REF!</definedName>
    <definedName name="_xlnm.Print_Area">#N/A</definedName>
    <definedName name="PRINT_AREA_MI">#N/A</definedName>
    <definedName name="_xlnm.Print_Titles" localSheetId="2">'1.0. DOP'!$11:$12</definedName>
    <definedName name="_xlnm.Print_Titles" localSheetId="3">'1.1. EL'!$11:$12</definedName>
    <definedName name="_xlnm.Print_Titles" localSheetId="12">'1.10. TS'!$11:$12</definedName>
    <definedName name="_xlnm.Print_Titles" localSheetId="4">'1.2. ELT'!$11:$12</definedName>
    <definedName name="_xlnm.Print_Titles" localSheetId="5">'1.3. EST'!$11:$12</definedName>
    <definedName name="_xlnm.Print_Titles" localSheetId="6">'1.4. ESS'!$11:$12</definedName>
    <definedName name="_xlnm.Print_Titles" localSheetId="7">'1.5. UATS'!$11:$12</definedName>
    <definedName name="_xlnm.Print_Titles" localSheetId="8">'1.6. AS'!$11:$12</definedName>
    <definedName name="_xlnm.Print_Titles" localSheetId="9">'1.7. ESS-VAS'!$11:$12</definedName>
    <definedName name="_xlnm.Print_Titles" localSheetId="10">'1.8. AR'!$11:$12</definedName>
    <definedName name="_xlnm.Print_Titles" localSheetId="11">'1.9. BK'!$11:$12</definedName>
    <definedName name="Projektname">#REF!</definedName>
    <definedName name="risk">#REF!</definedName>
    <definedName name="sum">#REF!</definedName>
    <definedName name="Tabula">#REF!</definedName>
    <definedName name="tikli">#REF!</definedName>
    <definedName name="tikli2">[6]VS!#REF!</definedName>
    <definedName name="Titul">#REF!</definedName>
    <definedName name="Währungsfaktor">#REF!</definedName>
    <definedName name="Z_83795769_38C4_11D4_84F6_00002145AA87_.wvu.PrintArea">#REF!</definedName>
    <definedName name="Z_83795769_38C4_11D4_84F6_00002145AA87_.wvu.Row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9" l="1"/>
  <c r="J92" i="9" s="1"/>
  <c r="K92" i="9"/>
  <c r="M92" i="9"/>
  <c r="N92" i="9"/>
  <c r="N95" i="9"/>
  <c r="M95" i="9"/>
  <c r="K95" i="9"/>
  <c r="G95" i="9"/>
  <c r="L95" i="9" s="1"/>
  <c r="O95" i="9" s="1"/>
  <c r="N94" i="9"/>
  <c r="M94" i="9"/>
  <c r="K94" i="9"/>
  <c r="G94" i="9"/>
  <c r="L94" i="9" s="1"/>
  <c r="O94" i="9" s="1"/>
  <c r="G34" i="9"/>
  <c r="J34" i="9" s="1"/>
  <c r="K34" i="9"/>
  <c r="M34" i="9"/>
  <c r="N34" i="9"/>
  <c r="G33" i="9"/>
  <c r="L33" i="9" s="1"/>
  <c r="K33" i="9"/>
  <c r="M33" i="9"/>
  <c r="N33" i="9"/>
  <c r="G64" i="11"/>
  <c r="J64" i="11"/>
  <c r="K64" i="11"/>
  <c r="L64" i="11"/>
  <c r="M64" i="11"/>
  <c r="N64" i="11"/>
  <c r="O64" i="11"/>
  <c r="G65" i="11"/>
  <c r="J65" i="11" s="1"/>
  <c r="K65" i="11"/>
  <c r="M65" i="11"/>
  <c r="N65" i="11"/>
  <c r="G66" i="11"/>
  <c r="L66" i="11" s="1"/>
  <c r="O66" i="11" s="1"/>
  <c r="J66" i="11"/>
  <c r="K66" i="11"/>
  <c r="M66" i="11"/>
  <c r="N66" i="11"/>
  <c r="L92" i="9" l="1"/>
  <c r="O92" i="9" s="1"/>
  <c r="J95" i="9"/>
  <c r="J94" i="9"/>
  <c r="L34" i="9"/>
  <c r="O34" i="9" s="1"/>
  <c r="J33" i="9"/>
  <c r="O33" i="9"/>
  <c r="L65" i="11"/>
  <c r="O65" i="11" s="1"/>
  <c r="G93" i="9"/>
  <c r="L93" i="9" s="1"/>
  <c r="K93" i="9"/>
  <c r="M93" i="9"/>
  <c r="N93" i="9"/>
  <c r="G69" i="9"/>
  <c r="J69" i="9" s="1"/>
  <c r="K69" i="9"/>
  <c r="M69" i="9"/>
  <c r="N69" i="9"/>
  <c r="O86" i="21"/>
  <c r="O33" i="19"/>
  <c r="O38" i="22"/>
  <c r="O43" i="18"/>
  <c r="O46" i="15"/>
  <c r="O56" i="14"/>
  <c r="O67" i="13"/>
  <c r="O35" i="12"/>
  <c r="O93" i="9" l="1"/>
  <c r="J93" i="9"/>
  <c r="L69" i="9"/>
  <c r="O69" i="9" s="1"/>
  <c r="G30" i="12"/>
  <c r="J30" i="12" s="1"/>
  <c r="K30" i="12"/>
  <c r="M30" i="12"/>
  <c r="N30" i="12"/>
  <c r="G31" i="12"/>
  <c r="J31" i="12" s="1"/>
  <c r="K31" i="12"/>
  <c r="M31" i="12"/>
  <c r="N31" i="12"/>
  <c r="L30" i="12" l="1"/>
  <c r="O30" i="12" s="1"/>
  <c r="L31" i="12"/>
  <c r="O31" i="12" s="1"/>
  <c r="F32" i="24" l="1"/>
  <c r="C4" i="24"/>
  <c r="C5" i="24"/>
  <c r="C6" i="24"/>
  <c r="C3" i="24"/>
  <c r="N32" i="23" l="1"/>
  <c r="M32" i="23"/>
  <c r="K32" i="23"/>
  <c r="G32" i="23"/>
  <c r="N31" i="23"/>
  <c r="M31" i="23"/>
  <c r="K31" i="23"/>
  <c r="G31" i="23"/>
  <c r="N30" i="23"/>
  <c r="M30" i="23"/>
  <c r="K30" i="23"/>
  <c r="G30" i="23"/>
  <c r="N29" i="23"/>
  <c r="M29" i="23"/>
  <c r="K29" i="23"/>
  <c r="G29" i="23"/>
  <c r="N28" i="23"/>
  <c r="M28" i="23"/>
  <c r="K28" i="23"/>
  <c r="G28" i="23"/>
  <c r="N27" i="23"/>
  <c r="M27" i="23"/>
  <c r="K27" i="23"/>
  <c r="G27" i="23"/>
  <c r="N26" i="23"/>
  <c r="M26" i="23"/>
  <c r="K26" i="23"/>
  <c r="G26" i="23"/>
  <c r="N25" i="23"/>
  <c r="M25" i="23"/>
  <c r="K25" i="23"/>
  <c r="G25" i="23"/>
  <c r="N24" i="23"/>
  <c r="M24" i="23"/>
  <c r="K24" i="23"/>
  <c r="G24" i="23"/>
  <c r="N23" i="23"/>
  <c r="M23" i="23"/>
  <c r="K23" i="23"/>
  <c r="G23" i="23"/>
  <c r="N22" i="23"/>
  <c r="M22" i="23"/>
  <c r="K22" i="23"/>
  <c r="G22" i="23"/>
  <c r="N21" i="23"/>
  <c r="M21" i="23"/>
  <c r="K21" i="23"/>
  <c r="G21" i="23"/>
  <c r="N20" i="23"/>
  <c r="M20" i="23"/>
  <c r="K20" i="23"/>
  <c r="G20" i="23"/>
  <c r="N62" i="11"/>
  <c r="M62" i="11"/>
  <c r="K62" i="11"/>
  <c r="G62" i="11"/>
  <c r="N54" i="11"/>
  <c r="M54" i="11"/>
  <c r="K54" i="11"/>
  <c r="G54" i="11"/>
  <c r="N40" i="11"/>
  <c r="M40" i="11"/>
  <c r="K40" i="11"/>
  <c r="G40" i="11"/>
  <c r="N33" i="11"/>
  <c r="M33" i="11"/>
  <c r="K33" i="11"/>
  <c r="G33" i="11"/>
  <c r="N20" i="11"/>
  <c r="M20" i="11"/>
  <c r="K20" i="11"/>
  <c r="G20" i="11"/>
  <c r="G47" i="21"/>
  <c r="J47" i="21"/>
  <c r="K47" i="21"/>
  <c r="L47" i="21"/>
  <c r="O47" i="21" s="1"/>
  <c r="M47" i="21"/>
  <c r="N47" i="21"/>
  <c r="G48" i="21"/>
  <c r="J48" i="21"/>
  <c r="K48" i="21"/>
  <c r="L48" i="21"/>
  <c r="O48" i="21" s="1"/>
  <c r="M48" i="21"/>
  <c r="N48" i="21"/>
  <c r="G83" i="21"/>
  <c r="J83" i="21" s="1"/>
  <c r="K83" i="21"/>
  <c r="L83" i="21"/>
  <c r="O83" i="21" s="1"/>
  <c r="M83" i="21"/>
  <c r="N83" i="21"/>
  <c r="G84" i="21"/>
  <c r="J84" i="21"/>
  <c r="K84" i="21"/>
  <c r="L84" i="21"/>
  <c r="M84" i="21"/>
  <c r="N84" i="21"/>
  <c r="O84" i="21"/>
  <c r="G79" i="9"/>
  <c r="J79" i="9" s="1"/>
  <c r="K79" i="9"/>
  <c r="M79" i="9"/>
  <c r="N79" i="9"/>
  <c r="G77" i="9"/>
  <c r="J77" i="9" s="1"/>
  <c r="K77" i="9"/>
  <c r="M77" i="9"/>
  <c r="N77" i="9"/>
  <c r="G78" i="9"/>
  <c r="L78" i="9" s="1"/>
  <c r="K78" i="9"/>
  <c r="M78" i="9"/>
  <c r="N78" i="9"/>
  <c r="G14" i="23"/>
  <c r="L14" i="23" s="1"/>
  <c r="O14" i="23" s="1"/>
  <c r="J14" i="23"/>
  <c r="K14" i="23"/>
  <c r="M14" i="23"/>
  <c r="N14" i="23"/>
  <c r="G15" i="23"/>
  <c r="L15" i="23" s="1"/>
  <c r="K15" i="23"/>
  <c r="M15" i="23"/>
  <c r="N15" i="23"/>
  <c r="G16" i="23"/>
  <c r="J16" i="23" s="1"/>
  <c r="K16" i="23"/>
  <c r="M16" i="23"/>
  <c r="N16" i="23"/>
  <c r="G17" i="23"/>
  <c r="J17" i="23" s="1"/>
  <c r="K17" i="23"/>
  <c r="M17" i="23"/>
  <c r="N17" i="23"/>
  <c r="G18" i="23"/>
  <c r="J18" i="23" s="1"/>
  <c r="K18" i="23"/>
  <c r="M18" i="23"/>
  <c r="N18" i="23"/>
  <c r="G33" i="21"/>
  <c r="L33" i="21" s="1"/>
  <c r="O33" i="21" s="1"/>
  <c r="J33" i="21"/>
  <c r="K33" i="21"/>
  <c r="M33" i="21"/>
  <c r="N33" i="21"/>
  <c r="G34" i="21"/>
  <c r="L34" i="21" s="1"/>
  <c r="O34" i="21" s="1"/>
  <c r="J34" i="21"/>
  <c r="K34" i="21"/>
  <c r="M34" i="21"/>
  <c r="N34" i="21"/>
  <c r="G35" i="21"/>
  <c r="J35" i="21"/>
  <c r="K35" i="21"/>
  <c r="L35" i="21"/>
  <c r="O35" i="21" s="1"/>
  <c r="M35" i="21"/>
  <c r="N35" i="21"/>
  <c r="G36" i="21"/>
  <c r="J36" i="21"/>
  <c r="K36" i="21"/>
  <c r="L36" i="21"/>
  <c r="O36" i="21" s="1"/>
  <c r="M36" i="21"/>
  <c r="N36" i="21"/>
  <c r="G37" i="21"/>
  <c r="J37" i="21" s="1"/>
  <c r="K37" i="21"/>
  <c r="L37" i="21"/>
  <c r="M37" i="21"/>
  <c r="N37" i="21"/>
  <c r="O37" i="21"/>
  <c r="G38" i="21"/>
  <c r="J38" i="21"/>
  <c r="K38" i="21"/>
  <c r="L38" i="21"/>
  <c r="M38" i="21"/>
  <c r="N38" i="21"/>
  <c r="O38" i="21"/>
  <c r="G39" i="21"/>
  <c r="J39" i="21" s="1"/>
  <c r="K39" i="21"/>
  <c r="M39" i="21"/>
  <c r="N39" i="21"/>
  <c r="G40" i="21"/>
  <c r="L40" i="21" s="1"/>
  <c r="O40" i="21" s="1"/>
  <c r="J40" i="21"/>
  <c r="K40" i="21"/>
  <c r="M40" i="21"/>
  <c r="N40" i="21"/>
  <c r="G41" i="21"/>
  <c r="L41" i="21" s="1"/>
  <c r="O41" i="21" s="1"/>
  <c r="J41" i="21"/>
  <c r="K41" i="21"/>
  <c r="M41" i="21"/>
  <c r="N41" i="21"/>
  <c r="G42" i="21"/>
  <c r="J42" i="21"/>
  <c r="K42" i="21"/>
  <c r="L42" i="21"/>
  <c r="O42" i="21" s="1"/>
  <c r="M42" i="21"/>
  <c r="N42" i="21"/>
  <c r="G43" i="21"/>
  <c r="J43" i="21"/>
  <c r="K43" i="21"/>
  <c r="L43" i="21"/>
  <c r="O43" i="21" s="1"/>
  <c r="M43" i="21"/>
  <c r="N43" i="21"/>
  <c r="G41" i="23"/>
  <c r="G38" i="23"/>
  <c r="N33" i="23"/>
  <c r="M33" i="23"/>
  <c r="K33" i="23"/>
  <c r="G33" i="23"/>
  <c r="J33" i="23" s="1"/>
  <c r="N19" i="23"/>
  <c r="M19" i="23"/>
  <c r="K19" i="23"/>
  <c r="G19" i="23"/>
  <c r="J19" i="23" s="1"/>
  <c r="D8" i="23"/>
  <c r="D7" i="23"/>
  <c r="D6" i="23"/>
  <c r="D5" i="23"/>
  <c r="N18" i="19"/>
  <c r="M18" i="19"/>
  <c r="K18" i="19"/>
  <c r="J18" i="19"/>
  <c r="G18" i="19"/>
  <c r="L18" i="19" s="1"/>
  <c r="N31" i="19"/>
  <c r="M31" i="19"/>
  <c r="K31" i="19"/>
  <c r="G31" i="19"/>
  <c r="L31" i="19" s="1"/>
  <c r="N22" i="22"/>
  <c r="M22" i="22"/>
  <c r="L22" i="22"/>
  <c r="K22" i="22"/>
  <c r="J22" i="22"/>
  <c r="G22" i="22"/>
  <c r="N21" i="22"/>
  <c r="M21" i="22"/>
  <c r="K21" i="22"/>
  <c r="G21" i="22"/>
  <c r="J21" i="22" s="1"/>
  <c r="N20" i="22"/>
  <c r="M20" i="22"/>
  <c r="K20" i="22"/>
  <c r="J20" i="22"/>
  <c r="G20" i="22"/>
  <c r="L20" i="22" s="1"/>
  <c r="N19" i="22"/>
  <c r="M19" i="22"/>
  <c r="K19" i="22"/>
  <c r="G19" i="22"/>
  <c r="J19" i="22" s="1"/>
  <c r="N36" i="22"/>
  <c r="M36" i="22"/>
  <c r="K36" i="22"/>
  <c r="G36" i="22"/>
  <c r="J36" i="22" s="1"/>
  <c r="N35" i="22"/>
  <c r="M35" i="22"/>
  <c r="K35" i="22"/>
  <c r="G35" i="22"/>
  <c r="J35" i="22" s="1"/>
  <c r="N31" i="22"/>
  <c r="M31" i="22"/>
  <c r="K31" i="22"/>
  <c r="G31" i="22"/>
  <c r="J31" i="22" s="1"/>
  <c r="N30" i="22"/>
  <c r="M30" i="22"/>
  <c r="K30" i="22"/>
  <c r="G30" i="22"/>
  <c r="L30" i="22" s="1"/>
  <c r="N29" i="22"/>
  <c r="M29" i="22"/>
  <c r="K29" i="22"/>
  <c r="G29" i="22"/>
  <c r="J29" i="22" s="1"/>
  <c r="N28" i="22"/>
  <c r="M28" i="22"/>
  <c r="K28" i="22"/>
  <c r="G28" i="22"/>
  <c r="J28" i="22" s="1"/>
  <c r="N26" i="22"/>
  <c r="M26" i="22"/>
  <c r="K26" i="22"/>
  <c r="G26" i="22"/>
  <c r="L26" i="22" s="1"/>
  <c r="N25" i="22"/>
  <c r="M25" i="22"/>
  <c r="K25" i="22"/>
  <c r="G25" i="22"/>
  <c r="J25" i="22" s="1"/>
  <c r="N24" i="22"/>
  <c r="M24" i="22"/>
  <c r="K24" i="22"/>
  <c r="G24" i="22"/>
  <c r="J24" i="22" s="1"/>
  <c r="N23" i="22"/>
  <c r="M23" i="22"/>
  <c r="K23" i="22"/>
  <c r="G23" i="22"/>
  <c r="L23" i="22" s="1"/>
  <c r="N18" i="22"/>
  <c r="M18" i="22"/>
  <c r="K18" i="22"/>
  <c r="G18" i="22"/>
  <c r="L18" i="22" s="1"/>
  <c r="N17" i="22"/>
  <c r="M17" i="22"/>
  <c r="K17" i="22"/>
  <c r="G17" i="22"/>
  <c r="L17" i="22" s="1"/>
  <c r="N16" i="22"/>
  <c r="M16" i="22"/>
  <c r="K16" i="22"/>
  <c r="G16" i="22"/>
  <c r="L16" i="22" s="1"/>
  <c r="N15" i="22"/>
  <c r="M15" i="22"/>
  <c r="K15" i="22"/>
  <c r="G15" i="22"/>
  <c r="L15" i="22" s="1"/>
  <c r="N14" i="22"/>
  <c r="M14" i="22"/>
  <c r="K14" i="22"/>
  <c r="G14" i="22"/>
  <c r="L14" i="22" s="1"/>
  <c r="L79" i="9" l="1"/>
  <c r="O79" i="9" s="1"/>
  <c r="O78" i="9"/>
  <c r="L16" i="23"/>
  <c r="O16" i="23" s="1"/>
  <c r="J78" i="9"/>
  <c r="L39" i="21"/>
  <c r="O39" i="21" s="1"/>
  <c r="O31" i="19"/>
  <c r="L25" i="22"/>
  <c r="O22" i="22"/>
  <c r="L21" i="22"/>
  <c r="O21" i="22" s="1"/>
  <c r="O26" i="22"/>
  <c r="O20" i="22"/>
  <c r="L77" i="9"/>
  <c r="O77" i="9" s="1"/>
  <c r="L17" i="23"/>
  <c r="O17" i="23" s="1"/>
  <c r="L18" i="23"/>
  <c r="O18" i="23" s="1"/>
  <c r="J15" i="23"/>
  <c r="O15" i="23"/>
  <c r="L20" i="23"/>
  <c r="O20" i="23" s="1"/>
  <c r="J20" i="23"/>
  <c r="L21" i="23"/>
  <c r="O21" i="23" s="1"/>
  <c r="J21" i="23"/>
  <c r="L22" i="23"/>
  <c r="O22" i="23" s="1"/>
  <c r="J22" i="23"/>
  <c r="L23" i="23"/>
  <c r="O23" i="23" s="1"/>
  <c r="J23" i="23"/>
  <c r="L24" i="23"/>
  <c r="O24" i="23" s="1"/>
  <c r="J24" i="23"/>
  <c r="L25" i="23"/>
  <c r="O25" i="23" s="1"/>
  <c r="J25" i="23"/>
  <c r="L26" i="23"/>
  <c r="O26" i="23" s="1"/>
  <c r="J26" i="23"/>
  <c r="L27" i="23"/>
  <c r="O27" i="23" s="1"/>
  <c r="J27" i="23"/>
  <c r="L28" i="23"/>
  <c r="O28" i="23" s="1"/>
  <c r="J28" i="23"/>
  <c r="L29" i="23"/>
  <c r="O29" i="23" s="1"/>
  <c r="J29" i="23"/>
  <c r="L30" i="23"/>
  <c r="O30" i="23" s="1"/>
  <c r="J30" i="23"/>
  <c r="L31" i="23"/>
  <c r="O31" i="23" s="1"/>
  <c r="J31" i="23"/>
  <c r="L32" i="23"/>
  <c r="O32" i="23" s="1"/>
  <c r="J32" i="23"/>
  <c r="L62" i="11"/>
  <c r="O62" i="11" s="1"/>
  <c r="J62" i="11"/>
  <c r="L54" i="11"/>
  <c r="O54" i="11" s="1"/>
  <c r="J54" i="11"/>
  <c r="L40" i="11"/>
  <c r="O40" i="11" s="1"/>
  <c r="J40" i="11"/>
  <c r="L33" i="11"/>
  <c r="O33" i="11" s="1"/>
  <c r="J33" i="11"/>
  <c r="L20" i="11"/>
  <c r="O20" i="11" s="1"/>
  <c r="J20" i="11"/>
  <c r="L33" i="23"/>
  <c r="O33" i="23" s="1"/>
  <c r="L19" i="23"/>
  <c r="O19" i="23" s="1"/>
  <c r="N34" i="23"/>
  <c r="G13" i="24" s="1"/>
  <c r="K34" i="23"/>
  <c r="H13" i="24" s="1"/>
  <c r="M34" i="23"/>
  <c r="J31" i="19"/>
  <c r="L24" i="22"/>
  <c r="O24" i="22" s="1"/>
  <c r="O15" i="22"/>
  <c r="O17" i="22"/>
  <c r="O23" i="22"/>
  <c r="L19" i="22"/>
  <c r="O19" i="22" s="1"/>
  <c r="N37" i="22"/>
  <c r="G21" i="24" s="1"/>
  <c r="J23" i="22"/>
  <c r="L35" i="22"/>
  <c r="O35" i="22" s="1"/>
  <c r="O16" i="22"/>
  <c r="O18" i="22"/>
  <c r="L31" i="22"/>
  <c r="O31" i="22" s="1"/>
  <c r="K37" i="22"/>
  <c r="H21" i="24" s="1"/>
  <c r="O25" i="22"/>
  <c r="O30" i="22"/>
  <c r="M37" i="22"/>
  <c r="F21" i="24" s="1"/>
  <c r="L36" i="22"/>
  <c r="O36" i="22" s="1"/>
  <c r="L29" i="22"/>
  <c r="O29" i="22" s="1"/>
  <c r="O14" i="22"/>
  <c r="J18" i="22"/>
  <c r="J17" i="22"/>
  <c r="J16" i="22"/>
  <c r="J15" i="22"/>
  <c r="J14" i="22"/>
  <c r="J26" i="22"/>
  <c r="L28" i="22"/>
  <c r="O28" i="22" s="1"/>
  <c r="J30" i="22"/>
  <c r="F13" i="24" l="1"/>
  <c r="L34" i="23"/>
  <c r="E13" i="24" s="1"/>
  <c r="O34" i="23"/>
  <c r="O35" i="23" s="1"/>
  <c r="O37" i="22"/>
  <c r="O40" i="22" s="1"/>
  <c r="N9" i="22" s="1"/>
  <c r="D21" i="24" s="1"/>
  <c r="L37" i="22"/>
  <c r="E21" i="24" s="1"/>
  <c r="O37" i="23" l="1"/>
  <c r="N9" i="23" s="1"/>
  <c r="D13" i="24" s="1"/>
  <c r="N64" i="21"/>
  <c r="M64" i="21"/>
  <c r="K64" i="21"/>
  <c r="G64" i="21"/>
  <c r="L64" i="21" s="1"/>
  <c r="N63" i="21"/>
  <c r="M63" i="21"/>
  <c r="K63" i="21"/>
  <c r="G63" i="21"/>
  <c r="L63" i="21" s="1"/>
  <c r="N62" i="21"/>
  <c r="M62" i="21"/>
  <c r="K62" i="21"/>
  <c r="G62" i="21"/>
  <c r="L62" i="21" s="1"/>
  <c r="N61" i="21"/>
  <c r="M61" i="21"/>
  <c r="K61" i="21"/>
  <c r="G61" i="21"/>
  <c r="L61" i="21" s="1"/>
  <c r="N60" i="21"/>
  <c r="M60" i="21"/>
  <c r="K60" i="21"/>
  <c r="G60" i="21"/>
  <c r="J60" i="21" s="1"/>
  <c r="N59" i="21"/>
  <c r="M59" i="21"/>
  <c r="K59" i="21"/>
  <c r="G59" i="21"/>
  <c r="J59" i="21" s="1"/>
  <c r="N58" i="21"/>
  <c r="M58" i="21"/>
  <c r="K58" i="21"/>
  <c r="G58" i="21"/>
  <c r="J58" i="21" s="1"/>
  <c r="N57" i="21"/>
  <c r="M57" i="21"/>
  <c r="K57" i="21"/>
  <c r="G57" i="21"/>
  <c r="L57" i="21" s="1"/>
  <c r="N56" i="21"/>
  <c r="M56" i="21"/>
  <c r="K56" i="21"/>
  <c r="G56" i="21"/>
  <c r="L56" i="21" s="1"/>
  <c r="N55" i="21"/>
  <c r="M55" i="21"/>
  <c r="K55" i="21"/>
  <c r="G55" i="21"/>
  <c r="L55" i="21" s="1"/>
  <c r="N54" i="21"/>
  <c r="M54" i="21"/>
  <c r="K54" i="21"/>
  <c r="G54" i="21"/>
  <c r="L54" i="21" s="1"/>
  <c r="N53" i="21"/>
  <c r="M53" i="21"/>
  <c r="K53" i="21"/>
  <c r="G53" i="21"/>
  <c r="L53" i="21" s="1"/>
  <c r="N52" i="21"/>
  <c r="M52" i="21"/>
  <c r="K52" i="21"/>
  <c r="G52" i="21"/>
  <c r="J52" i="21" s="1"/>
  <c r="N51" i="21"/>
  <c r="M51" i="21"/>
  <c r="K51" i="21"/>
  <c r="G51" i="21"/>
  <c r="J51" i="21" s="1"/>
  <c r="N50" i="21"/>
  <c r="M50" i="21"/>
  <c r="K50" i="21"/>
  <c r="G50" i="21"/>
  <c r="J50" i="21" s="1"/>
  <c r="N70" i="21"/>
  <c r="M70" i="21"/>
  <c r="K70" i="21"/>
  <c r="G70" i="21"/>
  <c r="J70" i="21" s="1"/>
  <c r="N69" i="21"/>
  <c r="M69" i="21"/>
  <c r="K69" i="21"/>
  <c r="G69" i="21"/>
  <c r="L69" i="21" s="1"/>
  <c r="N68" i="21"/>
  <c r="M68" i="21"/>
  <c r="K68" i="21"/>
  <c r="G68" i="21"/>
  <c r="L68" i="21" s="1"/>
  <c r="N67" i="21"/>
  <c r="M67" i="21"/>
  <c r="K67" i="21"/>
  <c r="G67" i="21"/>
  <c r="L67" i="21" s="1"/>
  <c r="N66" i="21"/>
  <c r="M66" i="21"/>
  <c r="K66" i="21"/>
  <c r="G66" i="21"/>
  <c r="J66" i="21" s="1"/>
  <c r="N65" i="21"/>
  <c r="M65" i="21"/>
  <c r="K65" i="21"/>
  <c r="G65" i="21"/>
  <c r="J65" i="21" s="1"/>
  <c r="N76" i="21"/>
  <c r="M76" i="21"/>
  <c r="K76" i="21"/>
  <c r="G76" i="21"/>
  <c r="L76" i="21" s="1"/>
  <c r="N75" i="21"/>
  <c r="M75" i="21"/>
  <c r="K75" i="21"/>
  <c r="G75" i="21"/>
  <c r="L75" i="21" s="1"/>
  <c r="N74" i="21"/>
  <c r="M74" i="21"/>
  <c r="K74" i="21"/>
  <c r="G74" i="21"/>
  <c r="J74" i="21" s="1"/>
  <c r="N73" i="21"/>
  <c r="M73" i="21"/>
  <c r="K73" i="21"/>
  <c r="G73" i="21"/>
  <c r="L73" i="21" s="1"/>
  <c r="N72" i="21"/>
  <c r="M72" i="21"/>
  <c r="K72" i="21"/>
  <c r="G72" i="21"/>
  <c r="J72" i="21" s="1"/>
  <c r="N71" i="21"/>
  <c r="M71" i="21"/>
  <c r="K71" i="21"/>
  <c r="G71" i="21"/>
  <c r="J71" i="21" s="1"/>
  <c r="N79" i="21"/>
  <c r="M79" i="21"/>
  <c r="K79" i="21"/>
  <c r="G79" i="21"/>
  <c r="J79" i="21" s="1"/>
  <c r="N78" i="21"/>
  <c r="M78" i="21"/>
  <c r="K78" i="21"/>
  <c r="G78" i="21"/>
  <c r="L78" i="21" s="1"/>
  <c r="N77" i="21"/>
  <c r="M77" i="21"/>
  <c r="K77" i="21"/>
  <c r="G77" i="21"/>
  <c r="L77" i="21" s="1"/>
  <c r="N44" i="21"/>
  <c r="M44" i="21"/>
  <c r="K44" i="21"/>
  <c r="G44" i="21"/>
  <c r="L44" i="21" s="1"/>
  <c r="N32" i="21"/>
  <c r="M32" i="21"/>
  <c r="K32" i="21"/>
  <c r="G32" i="21"/>
  <c r="J32" i="21" s="1"/>
  <c r="N31" i="21"/>
  <c r="M31" i="21"/>
  <c r="K31" i="21"/>
  <c r="G31" i="21"/>
  <c r="J31" i="21" s="1"/>
  <c r="N26" i="21"/>
  <c r="M26" i="21"/>
  <c r="K26" i="21"/>
  <c r="G26" i="21"/>
  <c r="L26" i="21" s="1"/>
  <c r="N25" i="21"/>
  <c r="M25" i="21"/>
  <c r="K25" i="21"/>
  <c r="G25" i="21"/>
  <c r="J25" i="21" s="1"/>
  <c r="N24" i="21"/>
  <c r="M24" i="21"/>
  <c r="K24" i="21"/>
  <c r="G24" i="21"/>
  <c r="L24" i="21" s="1"/>
  <c r="N23" i="21"/>
  <c r="M23" i="21"/>
  <c r="K23" i="21"/>
  <c r="G23" i="21"/>
  <c r="J23" i="21" s="1"/>
  <c r="N22" i="21"/>
  <c r="M22" i="21"/>
  <c r="K22" i="21"/>
  <c r="G22" i="21"/>
  <c r="J22" i="21" s="1"/>
  <c r="N21" i="21"/>
  <c r="M21" i="21"/>
  <c r="K21" i="21"/>
  <c r="G21" i="21"/>
  <c r="L21" i="21" s="1"/>
  <c r="N20" i="21"/>
  <c r="M20" i="21"/>
  <c r="K20" i="21"/>
  <c r="G20" i="21"/>
  <c r="L20" i="21" s="1"/>
  <c r="N19" i="21"/>
  <c r="M19" i="21"/>
  <c r="K19" i="21"/>
  <c r="G19" i="21"/>
  <c r="L19" i="21" s="1"/>
  <c r="N18" i="21"/>
  <c r="M18" i="21"/>
  <c r="K18" i="21"/>
  <c r="G18" i="21"/>
  <c r="L18" i="21" s="1"/>
  <c r="N17" i="21"/>
  <c r="M17" i="21"/>
  <c r="K17" i="21"/>
  <c r="G17" i="21"/>
  <c r="J17" i="21" s="1"/>
  <c r="N16" i="21"/>
  <c r="M16" i="21"/>
  <c r="K16" i="21"/>
  <c r="G16" i="21"/>
  <c r="L16" i="21" s="1"/>
  <c r="N15" i="21"/>
  <c r="M15" i="21"/>
  <c r="K15" i="21"/>
  <c r="G15" i="21"/>
  <c r="L15" i="21" s="1"/>
  <c r="N14" i="21"/>
  <c r="M14" i="21"/>
  <c r="K14" i="21"/>
  <c r="G14" i="21"/>
  <c r="J14" i="21" s="1"/>
  <c r="G92" i="21"/>
  <c r="G89" i="21"/>
  <c r="N81" i="21"/>
  <c r="M81" i="21"/>
  <c r="K81" i="21"/>
  <c r="G81" i="21"/>
  <c r="J81" i="21" s="1"/>
  <c r="N80" i="21"/>
  <c r="M80" i="21"/>
  <c r="K80" i="21"/>
  <c r="G80" i="21"/>
  <c r="L80" i="21" s="1"/>
  <c r="N45" i="21"/>
  <c r="M45" i="21"/>
  <c r="K45" i="21"/>
  <c r="G45" i="21"/>
  <c r="L45" i="21" s="1"/>
  <c r="N30" i="21"/>
  <c r="M30" i="21"/>
  <c r="K30" i="21"/>
  <c r="G30" i="21"/>
  <c r="J30" i="21" s="1"/>
  <c r="N29" i="21"/>
  <c r="M29" i="21"/>
  <c r="K29" i="21"/>
  <c r="G29" i="21"/>
  <c r="L29" i="21" s="1"/>
  <c r="N28" i="21"/>
  <c r="M28" i="21"/>
  <c r="K28" i="21"/>
  <c r="G28" i="21"/>
  <c r="J28" i="21" s="1"/>
  <c r="N27" i="21"/>
  <c r="M27" i="21"/>
  <c r="K27" i="21"/>
  <c r="G27" i="21"/>
  <c r="L27" i="21" s="1"/>
  <c r="D8" i="21"/>
  <c r="D7" i="21"/>
  <c r="D6" i="21"/>
  <c r="D5" i="21"/>
  <c r="O63" i="21" l="1"/>
  <c r="L59" i="21"/>
  <c r="O59" i="21" s="1"/>
  <c r="O61" i="21"/>
  <c r="O54" i="21"/>
  <c r="O56" i="21"/>
  <c r="O76" i="21"/>
  <c r="O68" i="21"/>
  <c r="L50" i="21"/>
  <c r="O50" i="21" s="1"/>
  <c r="L72" i="21"/>
  <c r="O72" i="21" s="1"/>
  <c r="L52" i="21"/>
  <c r="O52" i="21" s="1"/>
  <c r="L58" i="21"/>
  <c r="O58" i="21" s="1"/>
  <c r="L51" i="21"/>
  <c r="O51" i="21" s="1"/>
  <c r="O53" i="21"/>
  <c r="O55" i="21"/>
  <c r="O57" i="21"/>
  <c r="O62" i="21"/>
  <c r="L60" i="21"/>
  <c r="O60" i="21" s="1"/>
  <c r="O64" i="21"/>
  <c r="J57" i="21"/>
  <c r="J56" i="21"/>
  <c r="J64" i="21"/>
  <c r="J55" i="21"/>
  <c r="J63" i="21"/>
  <c r="L66" i="21"/>
  <c r="O66" i="21" s="1"/>
  <c r="J54" i="21"/>
  <c r="J62" i="21"/>
  <c r="J53" i="21"/>
  <c r="J61" i="21"/>
  <c r="L65" i="21"/>
  <c r="O65" i="21" s="1"/>
  <c r="O67" i="21"/>
  <c r="O69" i="21"/>
  <c r="J69" i="21"/>
  <c r="J73" i="21"/>
  <c r="J68" i="21"/>
  <c r="L70" i="21"/>
  <c r="O70" i="21" s="1"/>
  <c r="L74" i="21"/>
  <c r="O74" i="21" s="1"/>
  <c r="J67" i="21"/>
  <c r="L71" i="21"/>
  <c r="O71" i="21" s="1"/>
  <c r="O75" i="21"/>
  <c r="O73" i="21"/>
  <c r="J76" i="21"/>
  <c r="J75" i="21"/>
  <c r="O78" i="21"/>
  <c r="L31" i="21"/>
  <c r="O31" i="21" s="1"/>
  <c r="O77" i="21"/>
  <c r="J78" i="21"/>
  <c r="J77" i="21"/>
  <c r="L79" i="21"/>
  <c r="O79" i="21" s="1"/>
  <c r="L23" i="21"/>
  <c r="O23" i="21" s="1"/>
  <c r="O18" i="21"/>
  <c r="L32" i="21"/>
  <c r="O32" i="21" s="1"/>
  <c r="O44" i="21"/>
  <c r="O20" i="21"/>
  <c r="J44" i="21"/>
  <c r="O15" i="21"/>
  <c r="O19" i="21"/>
  <c r="O21" i="21"/>
  <c r="J15" i="21"/>
  <c r="L25" i="21"/>
  <c r="O25" i="21" s="1"/>
  <c r="L22" i="21"/>
  <c r="O22" i="21" s="1"/>
  <c r="L17" i="21"/>
  <c r="O17" i="21" s="1"/>
  <c r="J21" i="21"/>
  <c r="O24" i="21"/>
  <c r="L14" i="21"/>
  <c r="O14" i="21" s="1"/>
  <c r="O26" i="21"/>
  <c r="O16" i="21"/>
  <c r="J20" i="21"/>
  <c r="J19" i="21"/>
  <c r="J18" i="21"/>
  <c r="J26" i="21"/>
  <c r="J16" i="21"/>
  <c r="J24" i="21"/>
  <c r="O45" i="21"/>
  <c r="O80" i="21"/>
  <c r="O29" i="21"/>
  <c r="J80" i="21"/>
  <c r="J29" i="21"/>
  <c r="J45" i="21"/>
  <c r="L30" i="21"/>
  <c r="O30" i="21" s="1"/>
  <c r="N85" i="21"/>
  <c r="G23" i="24" s="1"/>
  <c r="K85" i="21"/>
  <c r="H23" i="24" s="1"/>
  <c r="M85" i="21"/>
  <c r="F23" i="24" s="1"/>
  <c r="O27" i="21"/>
  <c r="L81" i="21"/>
  <c r="O81" i="21" s="1"/>
  <c r="J27" i="21"/>
  <c r="L28" i="21"/>
  <c r="O28" i="21" s="1"/>
  <c r="O85" i="21" l="1"/>
  <c r="O88" i="21" s="1"/>
  <c r="N9" i="21" s="1"/>
  <c r="D23" i="24" s="1"/>
  <c r="L85" i="21"/>
  <c r="E23" i="24" s="1"/>
  <c r="N45" i="13" l="1"/>
  <c r="M45" i="13"/>
  <c r="K45" i="13"/>
  <c r="G45" i="13"/>
  <c r="J45" i="13" s="1"/>
  <c r="N44" i="13"/>
  <c r="M44" i="13"/>
  <c r="K44" i="13"/>
  <c r="G44" i="13"/>
  <c r="L44" i="13" s="1"/>
  <c r="N15" i="9"/>
  <c r="M15" i="9"/>
  <c r="K15" i="9"/>
  <c r="G15" i="9"/>
  <c r="L15" i="9" s="1"/>
  <c r="N18" i="9"/>
  <c r="M18" i="9"/>
  <c r="K18" i="9"/>
  <c r="G18" i="9"/>
  <c r="J18" i="9" s="1"/>
  <c r="N29" i="19"/>
  <c r="M29" i="19"/>
  <c r="K29" i="19"/>
  <c r="G29" i="19"/>
  <c r="J29" i="19" s="1"/>
  <c r="G36" i="19"/>
  <c r="G46" i="18"/>
  <c r="G49" i="15"/>
  <c r="G59" i="14"/>
  <c r="G70" i="13"/>
  <c r="G38" i="12"/>
  <c r="G73" i="13"/>
  <c r="G85" i="11"/>
  <c r="G88" i="11"/>
  <c r="G41" i="12"/>
  <c r="G103" i="9"/>
  <c r="L45" i="13" l="1"/>
  <c r="O45" i="13" s="1"/>
  <c r="O44" i="13"/>
  <c r="O15" i="9"/>
  <c r="J44" i="13"/>
  <c r="J15" i="9"/>
  <c r="L18" i="9"/>
  <c r="O18" i="9" s="1"/>
  <c r="L29" i="19"/>
  <c r="O29" i="19" s="1"/>
  <c r="G39" i="19"/>
  <c r="N30" i="19"/>
  <c r="M30" i="19"/>
  <c r="K30" i="19"/>
  <c r="G30" i="19"/>
  <c r="L30" i="19" s="1"/>
  <c r="N28" i="19"/>
  <c r="M28" i="19"/>
  <c r="K28" i="19"/>
  <c r="G28" i="19"/>
  <c r="L28" i="19" s="1"/>
  <c r="N26" i="19"/>
  <c r="M26" i="19"/>
  <c r="K26" i="19"/>
  <c r="G26" i="19"/>
  <c r="L26" i="19" s="1"/>
  <c r="N25" i="19"/>
  <c r="M25" i="19"/>
  <c r="K25" i="19"/>
  <c r="G25" i="19"/>
  <c r="L25" i="19" s="1"/>
  <c r="N24" i="19"/>
  <c r="M24" i="19"/>
  <c r="K24" i="19"/>
  <c r="G24" i="19"/>
  <c r="L24" i="19" s="1"/>
  <c r="N23" i="19"/>
  <c r="M23" i="19"/>
  <c r="K23" i="19"/>
  <c r="G23" i="19"/>
  <c r="J23" i="19" s="1"/>
  <c r="N22" i="19"/>
  <c r="M22" i="19"/>
  <c r="K22" i="19"/>
  <c r="G22" i="19"/>
  <c r="J22" i="19" s="1"/>
  <c r="N21" i="19"/>
  <c r="M21" i="19"/>
  <c r="K21" i="19"/>
  <c r="G21" i="19"/>
  <c r="L21" i="19" s="1"/>
  <c r="N20" i="19"/>
  <c r="M20" i="19"/>
  <c r="K20" i="19"/>
  <c r="G20" i="19"/>
  <c r="L20" i="19" s="1"/>
  <c r="N19" i="19"/>
  <c r="M19" i="19"/>
  <c r="K19" i="19"/>
  <c r="G19" i="19"/>
  <c r="L19" i="19" s="1"/>
  <c r="N17" i="19"/>
  <c r="M17" i="19"/>
  <c r="K17" i="19"/>
  <c r="G17" i="19"/>
  <c r="L17" i="19" s="1"/>
  <c r="N16" i="19"/>
  <c r="M16" i="19"/>
  <c r="K16" i="19"/>
  <c r="G16" i="19"/>
  <c r="L16" i="19" s="1"/>
  <c r="N15" i="19"/>
  <c r="M15" i="19"/>
  <c r="K15" i="19"/>
  <c r="G15" i="19"/>
  <c r="J15" i="19" s="1"/>
  <c r="N14" i="19"/>
  <c r="M14" i="19"/>
  <c r="K14" i="19"/>
  <c r="G14" i="19"/>
  <c r="J14" i="19" s="1"/>
  <c r="D8" i="19"/>
  <c r="D7" i="19"/>
  <c r="D6" i="19"/>
  <c r="D5" i="19"/>
  <c r="G49" i="18"/>
  <c r="N41" i="18"/>
  <c r="M41" i="18"/>
  <c r="L41" i="18"/>
  <c r="K41" i="18"/>
  <c r="G41" i="18"/>
  <c r="J41" i="18" s="1"/>
  <c r="N40" i="18"/>
  <c r="M40" i="18"/>
  <c r="K40" i="18"/>
  <c r="G40" i="18"/>
  <c r="J40" i="18" s="1"/>
  <c r="N38" i="18"/>
  <c r="M38" i="18"/>
  <c r="K38" i="18"/>
  <c r="G38" i="18"/>
  <c r="L38" i="18" s="1"/>
  <c r="N37" i="18"/>
  <c r="M37" i="18"/>
  <c r="K37" i="18"/>
  <c r="G37" i="18"/>
  <c r="J37" i="18" s="1"/>
  <c r="N35" i="18"/>
  <c r="M35" i="18"/>
  <c r="K35" i="18"/>
  <c r="G35" i="18"/>
  <c r="J35" i="18" s="1"/>
  <c r="N34" i="18"/>
  <c r="M34" i="18"/>
  <c r="K34" i="18"/>
  <c r="G34" i="18"/>
  <c r="L34" i="18" s="1"/>
  <c r="N33" i="18"/>
  <c r="M33" i="18"/>
  <c r="K33" i="18"/>
  <c r="G33" i="18"/>
  <c r="L33" i="18" s="1"/>
  <c r="N31" i="18"/>
  <c r="M31" i="18"/>
  <c r="K31" i="18"/>
  <c r="G31" i="18"/>
  <c r="J31" i="18" s="1"/>
  <c r="N30" i="18"/>
  <c r="M30" i="18"/>
  <c r="K30" i="18"/>
  <c r="G30" i="18"/>
  <c r="J30" i="18" s="1"/>
  <c r="N29" i="18"/>
  <c r="M29" i="18"/>
  <c r="K29" i="18"/>
  <c r="G29" i="18"/>
  <c r="J29" i="18" s="1"/>
  <c r="N28" i="18"/>
  <c r="M28" i="18"/>
  <c r="K28" i="18"/>
  <c r="G28" i="18"/>
  <c r="J28" i="18" s="1"/>
  <c r="N27" i="18"/>
  <c r="M27" i="18"/>
  <c r="K27" i="18"/>
  <c r="G27" i="18"/>
  <c r="L27" i="18" s="1"/>
  <c r="N26" i="18"/>
  <c r="M26" i="18"/>
  <c r="K26" i="18"/>
  <c r="G26" i="18"/>
  <c r="J26" i="18" s="1"/>
  <c r="N25" i="18"/>
  <c r="M25" i="18"/>
  <c r="K25" i="18"/>
  <c r="G25" i="18"/>
  <c r="L25" i="18" s="1"/>
  <c r="N24" i="18"/>
  <c r="M24" i="18"/>
  <c r="K24" i="18"/>
  <c r="G24" i="18"/>
  <c r="L24" i="18" s="1"/>
  <c r="N23" i="18"/>
  <c r="M23" i="18"/>
  <c r="K23" i="18"/>
  <c r="G23" i="18"/>
  <c r="J23" i="18" s="1"/>
  <c r="N22" i="18"/>
  <c r="M22" i="18"/>
  <c r="K22" i="18"/>
  <c r="J22" i="18"/>
  <c r="G22" i="18"/>
  <c r="L22" i="18" s="1"/>
  <c r="N21" i="18"/>
  <c r="M21" i="18"/>
  <c r="K21" i="18"/>
  <c r="G21" i="18"/>
  <c r="L21" i="18" s="1"/>
  <c r="N20" i="18"/>
  <c r="M20" i="18"/>
  <c r="K20" i="18"/>
  <c r="G20" i="18"/>
  <c r="L20" i="18" s="1"/>
  <c r="N19" i="18"/>
  <c r="M19" i="18"/>
  <c r="K19" i="18"/>
  <c r="G19" i="18"/>
  <c r="J19" i="18" s="1"/>
  <c r="N18" i="18"/>
  <c r="M18" i="18"/>
  <c r="K18" i="18"/>
  <c r="G18" i="18"/>
  <c r="J18" i="18" s="1"/>
  <c r="N17" i="18"/>
  <c r="M17" i="18"/>
  <c r="K17" i="18"/>
  <c r="G17" i="18"/>
  <c r="L17" i="18" s="1"/>
  <c r="N16" i="18"/>
  <c r="M16" i="18"/>
  <c r="K16" i="18"/>
  <c r="G16" i="18"/>
  <c r="J16" i="18" s="1"/>
  <c r="N15" i="18"/>
  <c r="M15" i="18"/>
  <c r="K15" i="18"/>
  <c r="G15" i="18"/>
  <c r="J15" i="18" s="1"/>
  <c r="N14" i="18"/>
  <c r="M14" i="18"/>
  <c r="K14" i="18"/>
  <c r="G14" i="18"/>
  <c r="L14" i="18" s="1"/>
  <c r="D8" i="18"/>
  <c r="D7" i="18"/>
  <c r="D6" i="18"/>
  <c r="D5" i="18"/>
  <c r="L29" i="18" l="1"/>
  <c r="O29" i="18" s="1"/>
  <c r="J14" i="18"/>
  <c r="L40" i="18"/>
  <c r="O40" i="18" s="1"/>
  <c r="N42" i="18"/>
  <c r="G20" i="24" s="1"/>
  <c r="O22" i="18"/>
  <c r="O24" i="18"/>
  <c r="O34" i="18"/>
  <c r="O41" i="18"/>
  <c r="L15" i="18"/>
  <c r="O15" i="18" s="1"/>
  <c r="O17" i="18"/>
  <c r="O21" i="18"/>
  <c r="L31" i="18"/>
  <c r="O31" i="18" s="1"/>
  <c r="O25" i="18"/>
  <c r="O27" i="18"/>
  <c r="L30" i="18"/>
  <c r="O30" i="18" s="1"/>
  <c r="O38" i="18"/>
  <c r="M42" i="18"/>
  <c r="F20" i="24" s="1"/>
  <c r="O20" i="18"/>
  <c r="L23" i="18"/>
  <c r="O23" i="18" s="1"/>
  <c r="K42" i="18"/>
  <c r="H20" i="24" s="1"/>
  <c r="O33" i="18"/>
  <c r="L16" i="18"/>
  <c r="O16" i="18" s="1"/>
  <c r="O21" i="19"/>
  <c r="L22" i="19"/>
  <c r="O22" i="19" s="1"/>
  <c r="L15" i="19"/>
  <c r="O15" i="19" s="1"/>
  <c r="J21" i="19"/>
  <c r="O28" i="19"/>
  <c r="O30" i="19"/>
  <c r="L14" i="19"/>
  <c r="O14" i="19" s="1"/>
  <c r="L23" i="19"/>
  <c r="O23" i="19" s="1"/>
  <c r="O17" i="19"/>
  <c r="O20" i="19"/>
  <c r="O24" i="19"/>
  <c r="O26" i="19"/>
  <c r="M32" i="19"/>
  <c r="F22" i="24" s="1"/>
  <c r="N32" i="19"/>
  <c r="G22" i="24" s="1"/>
  <c r="K32" i="19"/>
  <c r="H22" i="24" s="1"/>
  <c r="O16" i="19"/>
  <c r="O19" i="19"/>
  <c r="O25" i="19"/>
  <c r="J20" i="19"/>
  <c r="J19" i="19"/>
  <c r="J26" i="19"/>
  <c r="J30" i="19"/>
  <c r="J17" i="19"/>
  <c r="J25" i="19"/>
  <c r="J16" i="19"/>
  <c r="J24" i="19"/>
  <c r="J28" i="19"/>
  <c r="L28" i="18"/>
  <c r="O28" i="18" s="1"/>
  <c r="J25" i="18"/>
  <c r="J34" i="18"/>
  <c r="O14" i="18"/>
  <c r="J17" i="18"/>
  <c r="L19" i="18"/>
  <c r="O19" i="18" s="1"/>
  <c r="J24" i="18"/>
  <c r="L26" i="18"/>
  <c r="O26" i="18" s="1"/>
  <c r="J33" i="18"/>
  <c r="L35" i="18"/>
  <c r="O35" i="18" s="1"/>
  <c r="J21" i="18"/>
  <c r="J38" i="18"/>
  <c r="J20" i="18"/>
  <c r="L37" i="18"/>
  <c r="O37" i="18" s="1"/>
  <c r="L18" i="18"/>
  <c r="O18" i="18" s="1"/>
  <c r="J27" i="18"/>
  <c r="N44" i="11"/>
  <c r="M44" i="11"/>
  <c r="K44" i="11"/>
  <c r="G44" i="11"/>
  <c r="L44" i="11" s="1"/>
  <c r="N42" i="11"/>
  <c r="M42" i="11"/>
  <c r="K42" i="11"/>
  <c r="G42" i="11"/>
  <c r="L42" i="11" s="1"/>
  <c r="N41" i="11"/>
  <c r="M41" i="11"/>
  <c r="K41" i="11"/>
  <c r="G41" i="11"/>
  <c r="L41" i="11" s="1"/>
  <c r="N39" i="11"/>
  <c r="M39" i="11"/>
  <c r="K39" i="11"/>
  <c r="G39" i="11"/>
  <c r="J39" i="11" s="1"/>
  <c r="N38" i="11"/>
  <c r="M38" i="11"/>
  <c r="K38" i="11"/>
  <c r="G38" i="11"/>
  <c r="J38" i="11" s="1"/>
  <c r="N37" i="11"/>
  <c r="M37" i="11"/>
  <c r="K37" i="11"/>
  <c r="G37" i="11"/>
  <c r="L37" i="11" s="1"/>
  <c r="N35" i="11"/>
  <c r="M35" i="11"/>
  <c r="K35" i="11"/>
  <c r="G35" i="11"/>
  <c r="J35" i="11" s="1"/>
  <c r="N34" i="11"/>
  <c r="M34" i="11"/>
  <c r="K34" i="11"/>
  <c r="G34" i="11"/>
  <c r="L34" i="11" s="1"/>
  <c r="N32" i="11"/>
  <c r="M32" i="11"/>
  <c r="K32" i="11"/>
  <c r="G32" i="11"/>
  <c r="L32" i="11" s="1"/>
  <c r="N31" i="11"/>
  <c r="M31" i="11"/>
  <c r="K31" i="11"/>
  <c r="G31" i="11"/>
  <c r="L31" i="11" s="1"/>
  <c r="N30" i="11"/>
  <c r="M30" i="11"/>
  <c r="K30" i="11"/>
  <c r="G30" i="11"/>
  <c r="J30" i="11" s="1"/>
  <c r="N29" i="11"/>
  <c r="M29" i="11"/>
  <c r="K29" i="11"/>
  <c r="G29" i="11"/>
  <c r="L29" i="11" s="1"/>
  <c r="N28" i="11"/>
  <c r="M28" i="11"/>
  <c r="K28" i="11"/>
  <c r="G28" i="11"/>
  <c r="J28" i="11" s="1"/>
  <c r="N27" i="11"/>
  <c r="M27" i="11"/>
  <c r="K27" i="11"/>
  <c r="G27" i="11"/>
  <c r="L27" i="11" s="1"/>
  <c r="N26" i="11"/>
  <c r="M26" i="11"/>
  <c r="K26" i="11"/>
  <c r="G26" i="11"/>
  <c r="L26" i="11" s="1"/>
  <c r="N25" i="11"/>
  <c r="M25" i="11"/>
  <c r="K25" i="11"/>
  <c r="G25" i="11"/>
  <c r="J25" i="11" s="1"/>
  <c r="N24" i="11"/>
  <c r="M24" i="11"/>
  <c r="K24" i="11"/>
  <c r="G24" i="11"/>
  <c r="L24" i="11" s="1"/>
  <c r="N22" i="11"/>
  <c r="M22" i="11"/>
  <c r="K22" i="11"/>
  <c r="G22" i="11"/>
  <c r="L22" i="11" s="1"/>
  <c r="N21" i="11"/>
  <c r="M21" i="11"/>
  <c r="K21" i="11"/>
  <c r="G21" i="11"/>
  <c r="J21" i="11" s="1"/>
  <c r="N19" i="11"/>
  <c r="M19" i="11"/>
  <c r="K19" i="11"/>
  <c r="G19" i="11"/>
  <c r="J19" i="11" s="1"/>
  <c r="N18" i="11"/>
  <c r="M18" i="11"/>
  <c r="K18" i="11"/>
  <c r="G18" i="11"/>
  <c r="J18" i="11" s="1"/>
  <c r="N17" i="11"/>
  <c r="M17" i="11"/>
  <c r="K17" i="11"/>
  <c r="G17" i="11"/>
  <c r="J17" i="11" s="1"/>
  <c r="N16" i="11"/>
  <c r="M16" i="11"/>
  <c r="K16" i="11"/>
  <c r="G16" i="11"/>
  <c r="L16" i="11" s="1"/>
  <c r="N15" i="11"/>
  <c r="M15" i="11"/>
  <c r="K15" i="11"/>
  <c r="G15" i="11"/>
  <c r="J15" i="11" s="1"/>
  <c r="N70" i="11"/>
  <c r="M70" i="11"/>
  <c r="K70" i="11"/>
  <c r="G70" i="11"/>
  <c r="L70" i="11" s="1"/>
  <c r="N69" i="11"/>
  <c r="M69" i="11"/>
  <c r="K69" i="11"/>
  <c r="G69" i="11"/>
  <c r="L69" i="11" s="1"/>
  <c r="N68" i="11"/>
  <c r="M68" i="11"/>
  <c r="K68" i="11"/>
  <c r="G68" i="11"/>
  <c r="L68" i="11" s="1"/>
  <c r="N67" i="11"/>
  <c r="M67" i="11"/>
  <c r="K67" i="11"/>
  <c r="G67" i="11"/>
  <c r="L67" i="11" s="1"/>
  <c r="N63" i="11"/>
  <c r="M63" i="11"/>
  <c r="K63" i="11"/>
  <c r="G63" i="11"/>
  <c r="J63" i="11" s="1"/>
  <c r="N61" i="11"/>
  <c r="M61" i="11"/>
  <c r="K61" i="11"/>
  <c r="G61" i="11"/>
  <c r="L61" i="11" s="1"/>
  <c r="N72" i="11"/>
  <c r="M72" i="11"/>
  <c r="K72" i="11"/>
  <c r="G72" i="11"/>
  <c r="J72" i="11" s="1"/>
  <c r="N71" i="11"/>
  <c r="M71" i="11"/>
  <c r="K71" i="11"/>
  <c r="G71" i="11"/>
  <c r="J71" i="11" s="1"/>
  <c r="N60" i="11"/>
  <c r="M60" i="11"/>
  <c r="K60" i="11"/>
  <c r="G60" i="11"/>
  <c r="L60" i="11" s="1"/>
  <c r="N59" i="11"/>
  <c r="M59" i="11"/>
  <c r="K59" i="11"/>
  <c r="G59" i="11"/>
  <c r="J59" i="11" s="1"/>
  <c r="N58" i="11"/>
  <c r="M58" i="11"/>
  <c r="K58" i="11"/>
  <c r="G58" i="11"/>
  <c r="J58" i="11" s="1"/>
  <c r="N57" i="11"/>
  <c r="M57" i="11"/>
  <c r="K57" i="11"/>
  <c r="G57" i="11"/>
  <c r="L57" i="11" s="1"/>
  <c r="N56" i="11"/>
  <c r="M56" i="11"/>
  <c r="K56" i="11"/>
  <c r="G56" i="11"/>
  <c r="L56" i="11" s="1"/>
  <c r="N55" i="11"/>
  <c r="M55" i="11"/>
  <c r="K55" i="11"/>
  <c r="G55" i="11"/>
  <c r="L55" i="11" s="1"/>
  <c r="N53" i="11"/>
  <c r="M53" i="11"/>
  <c r="K53" i="11"/>
  <c r="G53" i="11"/>
  <c r="J53" i="11" s="1"/>
  <c r="L32" i="19" l="1"/>
  <c r="E22" i="24" s="1"/>
  <c r="O32" i="19"/>
  <c r="O35" i="19" s="1"/>
  <c r="N9" i="19" s="1"/>
  <c r="D22" i="24" s="1"/>
  <c r="O42" i="18"/>
  <c r="O45" i="18" s="1"/>
  <c r="N9" i="18" s="1"/>
  <c r="D20" i="24" s="1"/>
  <c r="L42" i="18"/>
  <c r="E20" i="24" s="1"/>
  <c r="O27" i="11"/>
  <c r="O37" i="11"/>
  <c r="O44" i="11"/>
  <c r="O16" i="11"/>
  <c r="L17" i="11"/>
  <c r="O17" i="11" s="1"/>
  <c r="L35" i="11"/>
  <c r="O35" i="11" s="1"/>
  <c r="O31" i="11"/>
  <c r="O42" i="11"/>
  <c r="O24" i="11"/>
  <c r="O32" i="11"/>
  <c r="O29" i="11"/>
  <c r="O34" i="11"/>
  <c r="L38" i="11"/>
  <c r="O38" i="11" s="1"/>
  <c r="J44" i="11"/>
  <c r="O22" i="11"/>
  <c r="O26" i="11"/>
  <c r="J27" i="11"/>
  <c r="O41" i="11"/>
  <c r="L19" i="11"/>
  <c r="O19" i="11" s="1"/>
  <c r="J24" i="11"/>
  <c r="L25" i="11"/>
  <c r="O25" i="11" s="1"/>
  <c r="J42" i="11"/>
  <c r="J32" i="11"/>
  <c r="L30" i="11"/>
  <c r="O30" i="11" s="1"/>
  <c r="J16" i="11"/>
  <c r="L39" i="11"/>
  <c r="O39" i="11" s="1"/>
  <c r="L28" i="11"/>
  <c r="O28" i="11" s="1"/>
  <c r="J37" i="11"/>
  <c r="L18" i="11"/>
  <c r="O18" i="11" s="1"/>
  <c r="J34" i="11"/>
  <c r="L21" i="11"/>
  <c r="O21" i="11" s="1"/>
  <c r="J31" i="11"/>
  <c r="J22" i="11"/>
  <c r="J41" i="11"/>
  <c r="L15" i="11"/>
  <c r="O15" i="11" s="1"/>
  <c r="J29" i="11"/>
  <c r="J26" i="11"/>
  <c r="J67" i="11"/>
  <c r="O68" i="11"/>
  <c r="O61" i="11"/>
  <c r="O55" i="11"/>
  <c r="O56" i="11"/>
  <c r="O57" i="11"/>
  <c r="O69" i="11"/>
  <c r="L63" i="11"/>
  <c r="O63" i="11" s="1"/>
  <c r="O70" i="11"/>
  <c r="O67" i="11"/>
  <c r="J69" i="11"/>
  <c r="J70" i="11"/>
  <c r="J61" i="11"/>
  <c r="J68" i="11"/>
  <c r="O60" i="11"/>
  <c r="J55" i="11"/>
  <c r="L72" i="11"/>
  <c r="O72" i="11" s="1"/>
  <c r="J56" i="11"/>
  <c r="L58" i="11"/>
  <c r="O58" i="11" s="1"/>
  <c r="L53" i="11"/>
  <c r="O53" i="11" s="1"/>
  <c r="L71" i="11"/>
  <c r="O71" i="11" s="1"/>
  <c r="J57" i="11"/>
  <c r="L59" i="11"/>
  <c r="O59" i="11" s="1"/>
  <c r="J60" i="11"/>
  <c r="D22" i="12"/>
  <c r="D18" i="12"/>
  <c r="D47" i="14"/>
  <c r="D46" i="14"/>
  <c r="N46" i="14" s="1"/>
  <c r="N44" i="14"/>
  <c r="M44" i="14"/>
  <c r="K44" i="14"/>
  <c r="G44" i="14"/>
  <c r="J44" i="14" s="1"/>
  <c r="N43" i="14"/>
  <c r="M43" i="14"/>
  <c r="K43" i="14"/>
  <c r="G43" i="14"/>
  <c r="J43" i="14" s="1"/>
  <c r="N42" i="14"/>
  <c r="M42" i="14"/>
  <c r="K42" i="14"/>
  <c r="G42" i="14"/>
  <c r="L42" i="14" s="1"/>
  <c r="O42" i="14" s="1"/>
  <c r="N41" i="14"/>
  <c r="M41" i="14"/>
  <c r="K41" i="14"/>
  <c r="G41" i="14"/>
  <c r="J41" i="14" s="1"/>
  <c r="N40" i="14"/>
  <c r="M40" i="14"/>
  <c r="K40" i="14"/>
  <c r="G40" i="14"/>
  <c r="L40" i="14" s="1"/>
  <c r="O40" i="14" s="1"/>
  <c r="K46" i="14"/>
  <c r="G46" i="14"/>
  <c r="J46" i="14" s="1"/>
  <c r="N45" i="14"/>
  <c r="M45" i="14"/>
  <c r="K45" i="14"/>
  <c r="G45" i="14"/>
  <c r="L45" i="14" s="1"/>
  <c r="N39" i="14"/>
  <c r="M39" i="14"/>
  <c r="K39" i="14"/>
  <c r="G39" i="14"/>
  <c r="L39" i="14" s="1"/>
  <c r="N38" i="14"/>
  <c r="M38" i="14"/>
  <c r="K38" i="14"/>
  <c r="G38" i="14"/>
  <c r="J38" i="14" s="1"/>
  <c r="D28" i="14"/>
  <c r="N28" i="14" s="1"/>
  <c r="D27" i="14"/>
  <c r="M27" i="14" s="1"/>
  <c r="D26" i="14"/>
  <c r="N35" i="14"/>
  <c r="M35" i="14"/>
  <c r="K35" i="14"/>
  <c r="G35" i="14"/>
  <c r="L35" i="14" s="1"/>
  <c r="N34" i="14"/>
  <c r="M34" i="14"/>
  <c r="K34" i="14"/>
  <c r="G34" i="14"/>
  <c r="L34" i="14" s="1"/>
  <c r="N33" i="14"/>
  <c r="M33" i="14"/>
  <c r="K33" i="14"/>
  <c r="G33" i="14"/>
  <c r="J33" i="14" s="1"/>
  <c r="N32" i="14"/>
  <c r="M32" i="14"/>
  <c r="K32" i="14"/>
  <c r="G32" i="14"/>
  <c r="L32" i="14" s="1"/>
  <c r="N31" i="14"/>
  <c r="M31" i="14"/>
  <c r="K31" i="14"/>
  <c r="G31" i="14"/>
  <c r="L31" i="14" s="1"/>
  <c r="N30" i="14"/>
  <c r="M30" i="14"/>
  <c r="K30" i="14"/>
  <c r="G30" i="14"/>
  <c r="J30" i="14" s="1"/>
  <c r="G29" i="14"/>
  <c r="G28" i="14"/>
  <c r="J28" i="14" s="1"/>
  <c r="G27" i="14"/>
  <c r="G26" i="14"/>
  <c r="J26" i="14" s="1"/>
  <c r="N25" i="14"/>
  <c r="M25" i="14"/>
  <c r="K25" i="14"/>
  <c r="G25" i="14"/>
  <c r="L25" i="14" s="1"/>
  <c r="N24" i="14"/>
  <c r="M24" i="14"/>
  <c r="K24" i="14"/>
  <c r="G24" i="14"/>
  <c r="L24" i="14" s="1"/>
  <c r="N23" i="14"/>
  <c r="M23" i="14"/>
  <c r="K23" i="14"/>
  <c r="G23" i="14"/>
  <c r="J23" i="14" s="1"/>
  <c r="N22" i="14"/>
  <c r="M22" i="14"/>
  <c r="K22" i="14"/>
  <c r="G22" i="14"/>
  <c r="J22" i="14" s="1"/>
  <c r="N21" i="14"/>
  <c r="M21" i="14"/>
  <c r="K21" i="14"/>
  <c r="G21" i="14"/>
  <c r="J21" i="14" s="1"/>
  <c r="N20" i="14"/>
  <c r="M20" i="14"/>
  <c r="K20" i="14"/>
  <c r="G20" i="14"/>
  <c r="L20" i="14" s="1"/>
  <c r="N19" i="14"/>
  <c r="M19" i="14"/>
  <c r="K19" i="14"/>
  <c r="G19" i="14"/>
  <c r="L19" i="14" s="1"/>
  <c r="N18" i="14"/>
  <c r="M18" i="14"/>
  <c r="K18" i="14"/>
  <c r="G18" i="14"/>
  <c r="L18" i="14" s="1"/>
  <c r="N17" i="14"/>
  <c r="M17" i="14"/>
  <c r="K17" i="14"/>
  <c r="G17" i="14"/>
  <c r="J17" i="14" s="1"/>
  <c r="N54" i="13"/>
  <c r="M54" i="13"/>
  <c r="K54" i="13"/>
  <c r="G54" i="13"/>
  <c r="J54" i="13" s="1"/>
  <c r="J40" i="14" l="1"/>
  <c r="L54" i="13"/>
  <c r="O54" i="13" s="1"/>
  <c r="L44" i="14"/>
  <c r="O44" i="14" s="1"/>
  <c r="O39" i="14"/>
  <c r="M46" i="14"/>
  <c r="L41" i="14"/>
  <c r="O41" i="14" s="1"/>
  <c r="L43" i="14"/>
  <c r="O43" i="14" s="1"/>
  <c r="J42" i="14"/>
  <c r="O45" i="14"/>
  <c r="J39" i="14"/>
  <c r="L46" i="14"/>
  <c r="O46" i="14" s="1"/>
  <c r="N27" i="14"/>
  <c r="L38" i="14"/>
  <c r="O38" i="14" s="1"/>
  <c r="J45" i="14"/>
  <c r="K27" i="14"/>
  <c r="O19" i="14"/>
  <c r="O20" i="14"/>
  <c r="O25" i="14"/>
  <c r="K28" i="14"/>
  <c r="M28" i="14"/>
  <c r="L27" i="14"/>
  <c r="D29" i="14"/>
  <c r="M29" i="14" s="1"/>
  <c r="L30" i="14"/>
  <c r="J18" i="14"/>
  <c r="O35" i="14"/>
  <c r="O32" i="14"/>
  <c r="J34" i="14"/>
  <c r="L22" i="14"/>
  <c r="O22" i="14" s="1"/>
  <c r="J32" i="14"/>
  <c r="J20" i="14"/>
  <c r="L23" i="14"/>
  <c r="O23" i="14" s="1"/>
  <c r="O24" i="14"/>
  <c r="K26" i="14"/>
  <c r="M26" i="14"/>
  <c r="N26" i="14"/>
  <c r="O31" i="14"/>
  <c r="O34" i="14"/>
  <c r="O18" i="14"/>
  <c r="O30" i="14"/>
  <c r="L26" i="14"/>
  <c r="L28" i="14"/>
  <c r="J24" i="14"/>
  <c r="L17" i="14"/>
  <c r="O17" i="14" s="1"/>
  <c r="J31" i="14"/>
  <c r="L33" i="14"/>
  <c r="O33" i="14" s="1"/>
  <c r="J35" i="14"/>
  <c r="L21" i="14"/>
  <c r="O21" i="14" s="1"/>
  <c r="J29" i="14"/>
  <c r="J19" i="14"/>
  <c r="J27" i="14"/>
  <c r="J25" i="14"/>
  <c r="N40" i="15"/>
  <c r="M40" i="15"/>
  <c r="K40" i="15"/>
  <c r="G40" i="15"/>
  <c r="L40" i="15" s="1"/>
  <c r="G39" i="15"/>
  <c r="M38" i="15"/>
  <c r="G38" i="15"/>
  <c r="L38" i="15" s="1"/>
  <c r="N37" i="15"/>
  <c r="M37" i="15"/>
  <c r="K37" i="15"/>
  <c r="G37" i="15"/>
  <c r="J37" i="15" s="1"/>
  <c r="G36" i="15"/>
  <c r="N35" i="15"/>
  <c r="M35" i="15"/>
  <c r="K35" i="15"/>
  <c r="G35" i="15"/>
  <c r="J35" i="15" s="1"/>
  <c r="N34" i="15"/>
  <c r="M34" i="15"/>
  <c r="K34" i="15"/>
  <c r="G34" i="15"/>
  <c r="J34" i="15" s="1"/>
  <c r="N33" i="15"/>
  <c r="M33" i="15"/>
  <c r="K33" i="15"/>
  <c r="G33" i="15"/>
  <c r="L33" i="15" s="1"/>
  <c r="N32" i="15"/>
  <c r="M32" i="15"/>
  <c r="K32" i="15"/>
  <c r="G32" i="15"/>
  <c r="L32" i="15" s="1"/>
  <c r="N31" i="15"/>
  <c r="M31" i="15"/>
  <c r="K31" i="15"/>
  <c r="G31" i="15"/>
  <c r="L31" i="15" s="1"/>
  <c r="D39" i="15"/>
  <c r="N39" i="15" s="1"/>
  <c r="D38" i="15"/>
  <c r="K38" i="15" s="1"/>
  <c r="D36" i="15"/>
  <c r="N36" i="15" s="1"/>
  <c r="D26" i="15"/>
  <c r="D25" i="15"/>
  <c r="D24" i="15"/>
  <c r="D23" i="15"/>
  <c r="D56" i="13"/>
  <c r="M56" i="13" s="1"/>
  <c r="D55" i="13"/>
  <c r="N55" i="13" s="1"/>
  <c r="N61" i="13"/>
  <c r="M61" i="13"/>
  <c r="K61" i="13"/>
  <c r="G61" i="13"/>
  <c r="L61" i="13" s="1"/>
  <c r="N60" i="13"/>
  <c r="M60" i="13"/>
  <c r="K60" i="13"/>
  <c r="G60" i="13"/>
  <c r="L60" i="13" s="1"/>
  <c r="N59" i="13"/>
  <c r="M59" i="13"/>
  <c r="K59" i="13"/>
  <c r="G59" i="13"/>
  <c r="L59" i="13" s="1"/>
  <c r="O59" i="13" s="1"/>
  <c r="N58" i="13"/>
  <c r="M58" i="13"/>
  <c r="K58" i="13"/>
  <c r="G58" i="13"/>
  <c r="L58" i="13" s="1"/>
  <c r="N57" i="13"/>
  <c r="M57" i="13"/>
  <c r="K57" i="13"/>
  <c r="G57" i="13"/>
  <c r="J57" i="13" s="1"/>
  <c r="G56" i="13"/>
  <c r="G55" i="13"/>
  <c r="J55" i="13" s="1"/>
  <c r="N53" i="13"/>
  <c r="M53" i="13"/>
  <c r="K53" i="13"/>
  <c r="G53" i="13"/>
  <c r="L53" i="13" s="1"/>
  <c r="N52" i="13"/>
  <c r="M52" i="13"/>
  <c r="K52" i="13"/>
  <c r="G52" i="13"/>
  <c r="L52" i="13" s="1"/>
  <c r="N51" i="13"/>
  <c r="M51" i="13"/>
  <c r="K51" i="13"/>
  <c r="G51" i="13"/>
  <c r="J51" i="13" s="1"/>
  <c r="N50" i="13"/>
  <c r="M50" i="13"/>
  <c r="K50" i="13"/>
  <c r="G50" i="13"/>
  <c r="J50" i="13" s="1"/>
  <c r="N49" i="13"/>
  <c r="M49" i="13"/>
  <c r="K49" i="13"/>
  <c r="G49" i="13"/>
  <c r="L49" i="13" s="1"/>
  <c r="N48" i="13"/>
  <c r="M48" i="13"/>
  <c r="K48" i="13"/>
  <c r="G48" i="13"/>
  <c r="L48" i="13" s="1"/>
  <c r="N47" i="13"/>
  <c r="M47" i="13"/>
  <c r="K47" i="13"/>
  <c r="G47" i="13"/>
  <c r="J47" i="13" s="1"/>
  <c r="N37" i="13"/>
  <c r="M37" i="13"/>
  <c r="K37" i="13"/>
  <c r="G37" i="13"/>
  <c r="L37" i="13" s="1"/>
  <c r="G36" i="13"/>
  <c r="G35" i="13"/>
  <c r="N34" i="13"/>
  <c r="M34" i="13"/>
  <c r="K34" i="13"/>
  <c r="G34" i="13"/>
  <c r="L34" i="13" s="1"/>
  <c r="N33" i="13"/>
  <c r="M33" i="13"/>
  <c r="K33" i="13"/>
  <c r="G33" i="13"/>
  <c r="L33" i="13" s="1"/>
  <c r="N32" i="13"/>
  <c r="M32" i="13"/>
  <c r="K32" i="13"/>
  <c r="G32" i="13"/>
  <c r="L32" i="13" s="1"/>
  <c r="N31" i="13"/>
  <c r="M31" i="13"/>
  <c r="K31" i="13"/>
  <c r="G31" i="13"/>
  <c r="J31" i="13" s="1"/>
  <c r="N30" i="13"/>
  <c r="M30" i="13"/>
  <c r="K30" i="13"/>
  <c r="G30" i="13"/>
  <c r="L30" i="13" s="1"/>
  <c r="N29" i="13"/>
  <c r="M29" i="13"/>
  <c r="K29" i="13"/>
  <c r="G29" i="13"/>
  <c r="L29" i="13" s="1"/>
  <c r="N28" i="13"/>
  <c r="M28" i="13"/>
  <c r="K28" i="13"/>
  <c r="G28" i="13"/>
  <c r="L28" i="13" s="1"/>
  <c r="N27" i="13"/>
  <c r="M27" i="13"/>
  <c r="K27" i="13"/>
  <c r="G27" i="13"/>
  <c r="J27" i="13" s="1"/>
  <c r="N26" i="13"/>
  <c r="M26" i="13"/>
  <c r="K26" i="13"/>
  <c r="G26" i="13"/>
  <c r="L26" i="13" s="1"/>
  <c r="N25" i="13"/>
  <c r="M25" i="13"/>
  <c r="K25" i="13"/>
  <c r="G25" i="13"/>
  <c r="L25" i="13" s="1"/>
  <c r="N24" i="13"/>
  <c r="M24" i="13"/>
  <c r="K24" i="13"/>
  <c r="G24" i="13"/>
  <c r="J24" i="13" s="1"/>
  <c r="N23" i="13"/>
  <c r="M23" i="13"/>
  <c r="K23" i="13"/>
  <c r="G23" i="13"/>
  <c r="L23" i="13" s="1"/>
  <c r="N22" i="13"/>
  <c r="M22" i="13"/>
  <c r="K22" i="13"/>
  <c r="G22" i="13"/>
  <c r="L22" i="13" s="1"/>
  <c r="N21" i="13"/>
  <c r="M21" i="13"/>
  <c r="K21" i="13"/>
  <c r="G21" i="13"/>
  <c r="L21" i="13" s="1"/>
  <c r="N20" i="13"/>
  <c r="M20" i="13"/>
  <c r="K20" i="13"/>
  <c r="G20" i="13"/>
  <c r="J20" i="13" s="1"/>
  <c r="N19" i="13"/>
  <c r="M19" i="13"/>
  <c r="K19" i="13"/>
  <c r="G19" i="13"/>
  <c r="L19" i="13" s="1"/>
  <c r="N18" i="13"/>
  <c r="M18" i="13"/>
  <c r="K18" i="13"/>
  <c r="G18" i="13"/>
  <c r="J18" i="13" s="1"/>
  <c r="N17" i="13"/>
  <c r="M17" i="13"/>
  <c r="K17" i="13"/>
  <c r="G17" i="13"/>
  <c r="L17" i="13" s="1"/>
  <c r="N16" i="13"/>
  <c r="M16" i="13"/>
  <c r="K16" i="13"/>
  <c r="G16" i="13"/>
  <c r="L16" i="13" s="1"/>
  <c r="N15" i="13"/>
  <c r="M15" i="13"/>
  <c r="K15" i="13"/>
  <c r="G15" i="13"/>
  <c r="L15" i="13" s="1"/>
  <c r="D36" i="13"/>
  <c r="N36" i="13" s="1"/>
  <c r="D35" i="13"/>
  <c r="K35" i="13" s="1"/>
  <c r="K36" i="15" l="1"/>
  <c r="M36" i="15"/>
  <c r="O33" i="15"/>
  <c r="J58" i="13"/>
  <c r="O27" i="14"/>
  <c r="O28" i="14"/>
  <c r="L29" i="14"/>
  <c r="N29" i="14"/>
  <c r="O29" i="14"/>
  <c r="K29" i="14"/>
  <c r="O26" i="14"/>
  <c r="K55" i="13"/>
  <c r="M55" i="13"/>
  <c r="N38" i="15"/>
  <c r="O38" i="15" s="1"/>
  <c r="L39" i="15"/>
  <c r="L34" i="15"/>
  <c r="O34" i="15" s="1"/>
  <c r="K39" i="15"/>
  <c r="M39" i="15"/>
  <c r="O32" i="15"/>
  <c r="J32" i="15"/>
  <c r="O40" i="15"/>
  <c r="L36" i="15"/>
  <c r="O36" i="15" s="1"/>
  <c r="J38" i="15"/>
  <c r="J40" i="15"/>
  <c r="J36" i="15"/>
  <c r="O31" i="15"/>
  <c r="J39" i="15"/>
  <c r="L37" i="15"/>
  <c r="O37" i="15" s="1"/>
  <c r="J33" i="15"/>
  <c r="L35" i="15"/>
  <c r="O35" i="15" s="1"/>
  <c r="J31" i="15"/>
  <c r="N56" i="13"/>
  <c r="K56" i="13"/>
  <c r="O61" i="13"/>
  <c r="L56" i="13"/>
  <c r="O30" i="13"/>
  <c r="O26" i="13"/>
  <c r="L31" i="13"/>
  <c r="O31" i="13" s="1"/>
  <c r="O33" i="13"/>
  <c r="O48" i="13"/>
  <c r="O52" i="13"/>
  <c r="O49" i="13"/>
  <c r="O53" i="13"/>
  <c r="L47" i="13"/>
  <c r="O47" i="13" s="1"/>
  <c r="O60" i="13"/>
  <c r="J33" i="13"/>
  <c r="L55" i="13"/>
  <c r="O55" i="13" s="1"/>
  <c r="L57" i="13"/>
  <c r="O57" i="13" s="1"/>
  <c r="O16" i="13"/>
  <c r="O28" i="13"/>
  <c r="O32" i="13"/>
  <c r="O37" i="13"/>
  <c r="L35" i="13"/>
  <c r="O58" i="13"/>
  <c r="J52" i="13"/>
  <c r="J60" i="13"/>
  <c r="J48" i="13"/>
  <c r="J56" i="13"/>
  <c r="L50" i="13"/>
  <c r="O50" i="13" s="1"/>
  <c r="J53" i="13"/>
  <c r="J61" i="13"/>
  <c r="J59" i="13"/>
  <c r="L51" i="13"/>
  <c r="O51" i="13" s="1"/>
  <c r="J49" i="13"/>
  <c r="O17" i="13"/>
  <c r="O23" i="13"/>
  <c r="O15" i="13"/>
  <c r="O19" i="13"/>
  <c r="O21" i="13"/>
  <c r="J17" i="13"/>
  <c r="M35" i="13"/>
  <c r="N35" i="13"/>
  <c r="O25" i="13"/>
  <c r="L36" i="13"/>
  <c r="J21" i="13"/>
  <c r="J15" i="13"/>
  <c r="O29" i="13"/>
  <c r="O22" i="13"/>
  <c r="K36" i="13"/>
  <c r="M36" i="13"/>
  <c r="L24" i="13"/>
  <c r="O24" i="13" s="1"/>
  <c r="J37" i="13"/>
  <c r="J23" i="13"/>
  <c r="O34" i="13"/>
  <c r="J34" i="13"/>
  <c r="L27" i="13"/>
  <c r="O27" i="13" s="1"/>
  <c r="J25" i="13"/>
  <c r="J16" i="13"/>
  <c r="L18" i="13"/>
  <c r="O18" i="13" s="1"/>
  <c r="J32" i="13"/>
  <c r="J22" i="13"/>
  <c r="J36" i="13"/>
  <c r="J30" i="13"/>
  <c r="L20" i="13"/>
  <c r="O20" i="13" s="1"/>
  <c r="J28" i="13"/>
  <c r="J19" i="13"/>
  <c r="J35" i="13"/>
  <c r="J26" i="13"/>
  <c r="J29" i="13"/>
  <c r="N72" i="9"/>
  <c r="N88" i="9"/>
  <c r="M88" i="9"/>
  <c r="K88" i="9"/>
  <c r="G88" i="9"/>
  <c r="L88" i="9" s="1"/>
  <c r="N87" i="9"/>
  <c r="M87" i="9"/>
  <c r="K87" i="9"/>
  <c r="G87" i="9"/>
  <c r="L87" i="9" s="1"/>
  <c r="N83" i="9"/>
  <c r="M83" i="9"/>
  <c r="K83" i="9"/>
  <c r="G83" i="9"/>
  <c r="L83" i="9" s="1"/>
  <c r="N82" i="9"/>
  <c r="M82" i="9"/>
  <c r="K82" i="9"/>
  <c r="G82" i="9"/>
  <c r="L82" i="9" s="1"/>
  <c r="N81" i="9"/>
  <c r="M81" i="9"/>
  <c r="K81" i="9"/>
  <c r="G81" i="9"/>
  <c r="L81" i="9" s="1"/>
  <c r="N80" i="9"/>
  <c r="M80" i="9"/>
  <c r="K80" i="9"/>
  <c r="G80" i="9"/>
  <c r="J80" i="9" s="1"/>
  <c r="N76" i="9"/>
  <c r="M76" i="9"/>
  <c r="K76" i="9"/>
  <c r="G76" i="9"/>
  <c r="L76" i="9" s="1"/>
  <c r="N75" i="9"/>
  <c r="M75" i="9"/>
  <c r="K75" i="9"/>
  <c r="G75" i="9"/>
  <c r="J75" i="9" s="1"/>
  <c r="N74" i="9"/>
  <c r="M74" i="9"/>
  <c r="K74" i="9"/>
  <c r="G74" i="9"/>
  <c r="L74" i="9" s="1"/>
  <c r="N73" i="9"/>
  <c r="M73" i="9"/>
  <c r="K73" i="9"/>
  <c r="G73" i="9"/>
  <c r="L73" i="9" s="1"/>
  <c r="G72" i="9"/>
  <c r="J72" i="9" s="1"/>
  <c r="N59" i="9"/>
  <c r="M59" i="9"/>
  <c r="K59" i="9"/>
  <c r="G59" i="9"/>
  <c r="J59" i="9" s="1"/>
  <c r="N58" i="9"/>
  <c r="M58" i="9"/>
  <c r="K58" i="9"/>
  <c r="G58" i="9"/>
  <c r="L58" i="9" s="1"/>
  <c r="N57" i="9"/>
  <c r="M57" i="9"/>
  <c r="K57" i="9"/>
  <c r="G57" i="9"/>
  <c r="L57" i="9" s="1"/>
  <c r="N56" i="9"/>
  <c r="M56" i="9"/>
  <c r="K56" i="9"/>
  <c r="G56" i="9"/>
  <c r="J56" i="9" s="1"/>
  <c r="N55" i="9"/>
  <c r="M55" i="9"/>
  <c r="K55" i="9"/>
  <c r="G55" i="9"/>
  <c r="J55" i="9" s="1"/>
  <c r="N54" i="9"/>
  <c r="M54" i="9"/>
  <c r="K54" i="9"/>
  <c r="G54" i="9"/>
  <c r="L54" i="9" s="1"/>
  <c r="N53" i="9"/>
  <c r="M53" i="9"/>
  <c r="K53" i="9"/>
  <c r="G53" i="9"/>
  <c r="J53" i="9" s="1"/>
  <c r="N52" i="9"/>
  <c r="M52" i="9"/>
  <c r="K52" i="9"/>
  <c r="G52" i="9"/>
  <c r="L52" i="9" s="1"/>
  <c r="N51" i="9"/>
  <c r="M51" i="9"/>
  <c r="K51" i="9"/>
  <c r="G51" i="9"/>
  <c r="L51" i="9" s="1"/>
  <c r="N46" i="9"/>
  <c r="M46" i="9"/>
  <c r="K46" i="9"/>
  <c r="G46" i="9"/>
  <c r="L46" i="9" s="1"/>
  <c r="N45" i="9"/>
  <c r="M45" i="9"/>
  <c r="K45" i="9"/>
  <c r="G45" i="9"/>
  <c r="J45" i="9" s="1"/>
  <c r="N44" i="9"/>
  <c r="M44" i="9"/>
  <c r="K44" i="9"/>
  <c r="G44" i="9"/>
  <c r="J44" i="9" s="1"/>
  <c r="N43" i="9"/>
  <c r="M43" i="9"/>
  <c r="K43" i="9"/>
  <c r="G43" i="9"/>
  <c r="L43" i="9" s="1"/>
  <c r="N42" i="9"/>
  <c r="M42" i="9"/>
  <c r="K42" i="9"/>
  <c r="G42" i="9"/>
  <c r="J42" i="9" s="1"/>
  <c r="N41" i="9"/>
  <c r="M41" i="9"/>
  <c r="K41" i="9"/>
  <c r="G41" i="9"/>
  <c r="L41" i="9" s="1"/>
  <c r="N40" i="9"/>
  <c r="M40" i="9"/>
  <c r="K40" i="9"/>
  <c r="G40" i="9"/>
  <c r="J40" i="9" s="1"/>
  <c r="N39" i="9"/>
  <c r="M39" i="9"/>
  <c r="K39" i="9"/>
  <c r="G39" i="9"/>
  <c r="L39" i="9" s="1"/>
  <c r="N38" i="9"/>
  <c r="M38" i="9"/>
  <c r="K38" i="9"/>
  <c r="G38" i="9"/>
  <c r="L38" i="9" s="1"/>
  <c r="N37" i="9"/>
  <c r="M37" i="9"/>
  <c r="K37" i="9"/>
  <c r="G37" i="9"/>
  <c r="J37" i="9" s="1"/>
  <c r="N36" i="9"/>
  <c r="M36" i="9"/>
  <c r="K36" i="9"/>
  <c r="G36" i="9"/>
  <c r="L36" i="9" s="1"/>
  <c r="N35" i="9"/>
  <c r="M35" i="9"/>
  <c r="K35" i="9"/>
  <c r="G35" i="9"/>
  <c r="J35" i="9" s="1"/>
  <c r="N32" i="9"/>
  <c r="M32" i="9"/>
  <c r="K32" i="9"/>
  <c r="G32" i="9"/>
  <c r="J32" i="9" s="1"/>
  <c r="N31" i="9"/>
  <c r="M31" i="9"/>
  <c r="K31" i="9"/>
  <c r="G31" i="9"/>
  <c r="L31" i="9" s="1"/>
  <c r="N30" i="9"/>
  <c r="M30" i="9"/>
  <c r="K30" i="9"/>
  <c r="G30" i="9"/>
  <c r="L30" i="9" s="1"/>
  <c r="N29" i="9"/>
  <c r="M29" i="9"/>
  <c r="K29" i="9"/>
  <c r="G29" i="9"/>
  <c r="L29" i="9" s="1"/>
  <c r="N28" i="9"/>
  <c r="M28" i="9"/>
  <c r="K28" i="9"/>
  <c r="G28" i="9"/>
  <c r="L28" i="9" s="1"/>
  <c r="N27" i="9"/>
  <c r="M27" i="9"/>
  <c r="K27" i="9"/>
  <c r="G27" i="9"/>
  <c r="L27" i="9" s="1"/>
  <c r="N26" i="9"/>
  <c r="M26" i="9"/>
  <c r="K26" i="9"/>
  <c r="G26" i="9"/>
  <c r="J26" i="9" s="1"/>
  <c r="N25" i="9"/>
  <c r="M25" i="9"/>
  <c r="K25" i="9"/>
  <c r="G25" i="9"/>
  <c r="L25" i="9" s="1"/>
  <c r="N24" i="9"/>
  <c r="M24" i="9"/>
  <c r="K24" i="9"/>
  <c r="G24" i="9"/>
  <c r="L24" i="9" s="1"/>
  <c r="N23" i="9"/>
  <c r="M23" i="9"/>
  <c r="K23" i="9"/>
  <c r="G23" i="9"/>
  <c r="L23" i="9" s="1"/>
  <c r="N22" i="9"/>
  <c r="M22" i="9"/>
  <c r="K22" i="9"/>
  <c r="G22" i="9"/>
  <c r="L22" i="9" s="1"/>
  <c r="N21" i="9"/>
  <c r="M21" i="9"/>
  <c r="K21" i="9"/>
  <c r="G21" i="9"/>
  <c r="J21" i="9" s="1"/>
  <c r="N20" i="9"/>
  <c r="M20" i="9"/>
  <c r="K20" i="9"/>
  <c r="G20" i="9"/>
  <c r="L20" i="9" s="1"/>
  <c r="N19" i="9"/>
  <c r="M19" i="9"/>
  <c r="K19" i="9"/>
  <c r="G19" i="9"/>
  <c r="L19" i="9" s="1"/>
  <c r="N17" i="9"/>
  <c r="M17" i="9"/>
  <c r="K17" i="9"/>
  <c r="G17" i="9"/>
  <c r="L17" i="9" s="1"/>
  <c r="N16" i="9"/>
  <c r="M16" i="9"/>
  <c r="K16" i="9"/>
  <c r="G16" i="9"/>
  <c r="L16" i="9" s="1"/>
  <c r="N65" i="9"/>
  <c r="M65" i="9"/>
  <c r="K65" i="9"/>
  <c r="G65" i="9"/>
  <c r="L65" i="9" s="1"/>
  <c r="N64" i="9"/>
  <c r="M64" i="9"/>
  <c r="K64" i="9"/>
  <c r="G64" i="9"/>
  <c r="L64" i="9" s="1"/>
  <c r="N63" i="9"/>
  <c r="M63" i="9"/>
  <c r="K63" i="9"/>
  <c r="G63" i="9"/>
  <c r="L63" i="9" s="1"/>
  <c r="N62" i="9"/>
  <c r="M62" i="9"/>
  <c r="K62" i="9"/>
  <c r="G62" i="9"/>
  <c r="L62" i="9" s="1"/>
  <c r="N28" i="15"/>
  <c r="M28" i="15"/>
  <c r="K28" i="15"/>
  <c r="G28" i="15"/>
  <c r="J28" i="15" s="1"/>
  <c r="N27" i="15"/>
  <c r="M27" i="15"/>
  <c r="K27" i="15"/>
  <c r="G27" i="15"/>
  <c r="L27" i="15" s="1"/>
  <c r="N26" i="15"/>
  <c r="M26" i="15"/>
  <c r="K26" i="15"/>
  <c r="G26" i="15"/>
  <c r="J26" i="15" s="1"/>
  <c r="N25" i="15"/>
  <c r="M25" i="15"/>
  <c r="K25" i="15"/>
  <c r="G25" i="15"/>
  <c r="L25" i="15" s="1"/>
  <c r="N24" i="15"/>
  <c r="M24" i="15"/>
  <c r="K24" i="15"/>
  <c r="G24" i="15"/>
  <c r="L24" i="15" s="1"/>
  <c r="N23" i="15"/>
  <c r="M23" i="15"/>
  <c r="K23" i="15"/>
  <c r="G23" i="15"/>
  <c r="L23" i="15" s="1"/>
  <c r="N22" i="15"/>
  <c r="M22" i="15"/>
  <c r="K22" i="15"/>
  <c r="G22" i="15"/>
  <c r="J22" i="15" s="1"/>
  <c r="N21" i="15"/>
  <c r="M21" i="15"/>
  <c r="K21" i="15"/>
  <c r="G21" i="15"/>
  <c r="L21" i="15" s="1"/>
  <c r="N20" i="15"/>
  <c r="M20" i="15"/>
  <c r="K20" i="15"/>
  <c r="G20" i="15"/>
  <c r="L20" i="15" s="1"/>
  <c r="N19" i="15"/>
  <c r="M19" i="15"/>
  <c r="K19" i="15"/>
  <c r="G19" i="15"/>
  <c r="L19" i="15" s="1"/>
  <c r="N18" i="15"/>
  <c r="M18" i="15"/>
  <c r="K18" i="15"/>
  <c r="G18" i="15"/>
  <c r="J18" i="15" s="1"/>
  <c r="G52" i="15"/>
  <c r="N44" i="15"/>
  <c r="M44" i="15"/>
  <c r="K44" i="15"/>
  <c r="G44" i="15"/>
  <c r="J44" i="15" s="1"/>
  <c r="N43" i="15"/>
  <c r="M43" i="15"/>
  <c r="K43" i="15"/>
  <c r="G43" i="15"/>
  <c r="J43" i="15" s="1"/>
  <c r="N42" i="15"/>
  <c r="M42" i="15"/>
  <c r="K42" i="15"/>
  <c r="G42" i="15"/>
  <c r="J42" i="15" s="1"/>
  <c r="N30" i="15"/>
  <c r="M30" i="15"/>
  <c r="K30" i="15"/>
  <c r="G30" i="15"/>
  <c r="J30" i="15" s="1"/>
  <c r="N17" i="15"/>
  <c r="M17" i="15"/>
  <c r="K17" i="15"/>
  <c r="G17" i="15"/>
  <c r="L17" i="15" s="1"/>
  <c r="N16" i="15"/>
  <c r="M16" i="15"/>
  <c r="K16" i="15"/>
  <c r="G16" i="15"/>
  <c r="L16" i="15" s="1"/>
  <c r="N15" i="15"/>
  <c r="M15" i="15"/>
  <c r="K15" i="15"/>
  <c r="G15" i="15"/>
  <c r="J15" i="15" s="1"/>
  <c r="N14" i="15"/>
  <c r="M14" i="15"/>
  <c r="K14" i="15"/>
  <c r="G14" i="15"/>
  <c r="J14" i="15" s="1"/>
  <c r="D8" i="15"/>
  <c r="D7" i="15"/>
  <c r="D6" i="15"/>
  <c r="D5" i="15"/>
  <c r="G62" i="14"/>
  <c r="N54" i="14"/>
  <c r="M54" i="14"/>
  <c r="K54" i="14"/>
  <c r="G54" i="14"/>
  <c r="L54" i="14" s="1"/>
  <c r="N53" i="14"/>
  <c r="M53" i="14"/>
  <c r="K53" i="14"/>
  <c r="G53" i="14"/>
  <c r="J53" i="14" s="1"/>
  <c r="N52" i="14"/>
  <c r="M52" i="14"/>
  <c r="K52" i="14"/>
  <c r="G52" i="14"/>
  <c r="L52" i="14" s="1"/>
  <c r="N51" i="14"/>
  <c r="M51" i="14"/>
  <c r="K51" i="14"/>
  <c r="G51" i="14"/>
  <c r="L51" i="14" s="1"/>
  <c r="N49" i="14"/>
  <c r="M49" i="14"/>
  <c r="K49" i="14"/>
  <c r="G49" i="14"/>
  <c r="L49" i="14" s="1"/>
  <c r="N48" i="14"/>
  <c r="M48" i="14"/>
  <c r="K48" i="14"/>
  <c r="G48" i="14"/>
  <c r="J48" i="14" s="1"/>
  <c r="N47" i="14"/>
  <c r="M47" i="14"/>
  <c r="K47" i="14"/>
  <c r="G47" i="14"/>
  <c r="L47" i="14" s="1"/>
  <c r="N37" i="14"/>
  <c r="M37" i="14"/>
  <c r="K37" i="14"/>
  <c r="G37" i="14"/>
  <c r="L37" i="14" s="1"/>
  <c r="N16" i="14"/>
  <c r="M16" i="14"/>
  <c r="K16" i="14"/>
  <c r="G16" i="14"/>
  <c r="L16" i="14" s="1"/>
  <c r="N15" i="14"/>
  <c r="M15" i="14"/>
  <c r="K15" i="14"/>
  <c r="G15" i="14"/>
  <c r="J15" i="14" s="1"/>
  <c r="N14" i="14"/>
  <c r="M14" i="14"/>
  <c r="K14" i="14"/>
  <c r="G14" i="14"/>
  <c r="J14" i="14" s="1"/>
  <c r="D8" i="14"/>
  <c r="D7" i="14"/>
  <c r="D6" i="14"/>
  <c r="D5" i="14"/>
  <c r="N65" i="13"/>
  <c r="M65" i="13"/>
  <c r="K65" i="13"/>
  <c r="G65" i="13"/>
  <c r="L65" i="13" s="1"/>
  <c r="N64" i="13"/>
  <c r="M64" i="13"/>
  <c r="K64" i="13"/>
  <c r="G64" i="13"/>
  <c r="L64" i="13" s="1"/>
  <c r="N63" i="13"/>
  <c r="M63" i="13"/>
  <c r="K63" i="13"/>
  <c r="G63" i="13"/>
  <c r="L63" i="13" s="1"/>
  <c r="N43" i="13"/>
  <c r="M43" i="13"/>
  <c r="K43" i="13"/>
  <c r="G43" i="13"/>
  <c r="L43" i="13" s="1"/>
  <c r="N42" i="13"/>
  <c r="M42" i="13"/>
  <c r="K42" i="13"/>
  <c r="G42" i="13"/>
  <c r="L42" i="13" s="1"/>
  <c r="N41" i="13"/>
  <c r="M41" i="13"/>
  <c r="K41" i="13"/>
  <c r="G41" i="13"/>
  <c r="L41" i="13" s="1"/>
  <c r="N40" i="13"/>
  <c r="M40" i="13"/>
  <c r="K40" i="13"/>
  <c r="G40" i="13"/>
  <c r="L40" i="13" s="1"/>
  <c r="N39" i="13"/>
  <c r="M39" i="13"/>
  <c r="K39" i="13"/>
  <c r="G39" i="13"/>
  <c r="L39" i="13" s="1"/>
  <c r="N38" i="13"/>
  <c r="M38" i="13"/>
  <c r="K38" i="13"/>
  <c r="G38" i="13"/>
  <c r="J38" i="13" s="1"/>
  <c r="N14" i="13"/>
  <c r="M14" i="13"/>
  <c r="K14" i="13"/>
  <c r="G14" i="13"/>
  <c r="J14" i="13" s="1"/>
  <c r="D8" i="13"/>
  <c r="D7" i="13"/>
  <c r="D6" i="13"/>
  <c r="D5" i="13"/>
  <c r="N33" i="12"/>
  <c r="M33" i="12"/>
  <c r="K33" i="12"/>
  <c r="G33" i="12"/>
  <c r="J33" i="12" s="1"/>
  <c r="N32" i="12"/>
  <c r="M32" i="12"/>
  <c r="K32" i="12"/>
  <c r="G32" i="12"/>
  <c r="J32" i="12" s="1"/>
  <c r="N29" i="12"/>
  <c r="M29" i="12"/>
  <c r="K29" i="12"/>
  <c r="G29" i="12"/>
  <c r="L29" i="12" s="1"/>
  <c r="N28" i="12"/>
  <c r="M28" i="12"/>
  <c r="L28" i="12"/>
  <c r="K28" i="12"/>
  <c r="G28" i="12"/>
  <c r="J28" i="12" s="1"/>
  <c r="N27" i="12"/>
  <c r="M27" i="12"/>
  <c r="K27" i="12"/>
  <c r="G27" i="12"/>
  <c r="L27" i="12" s="1"/>
  <c r="N26" i="12"/>
  <c r="M26" i="12"/>
  <c r="K26" i="12"/>
  <c r="G26" i="12"/>
  <c r="L26" i="12" s="1"/>
  <c r="N25" i="12"/>
  <c r="M25" i="12"/>
  <c r="K25" i="12"/>
  <c r="G25" i="12"/>
  <c r="L25" i="12" s="1"/>
  <c r="N23" i="12"/>
  <c r="M23" i="12"/>
  <c r="K23" i="12"/>
  <c r="G23" i="12"/>
  <c r="L23" i="12" s="1"/>
  <c r="N22" i="12"/>
  <c r="M22" i="12"/>
  <c r="K22" i="12"/>
  <c r="G22" i="12"/>
  <c r="L22" i="12" s="1"/>
  <c r="N21" i="12"/>
  <c r="M21" i="12"/>
  <c r="K21" i="12"/>
  <c r="G21" i="12"/>
  <c r="J21" i="12" s="1"/>
  <c r="N20" i="12"/>
  <c r="M20" i="12"/>
  <c r="K20" i="12"/>
  <c r="G20" i="12"/>
  <c r="L20" i="12" s="1"/>
  <c r="N19" i="12"/>
  <c r="M19" i="12"/>
  <c r="K19" i="12"/>
  <c r="G19" i="12"/>
  <c r="L19" i="12" s="1"/>
  <c r="N18" i="12"/>
  <c r="M18" i="12"/>
  <c r="K18" i="12"/>
  <c r="G18" i="12"/>
  <c r="L18" i="12" s="1"/>
  <c r="N17" i="12"/>
  <c r="M17" i="12"/>
  <c r="K17" i="12"/>
  <c r="G17" i="12"/>
  <c r="L17" i="12" s="1"/>
  <c r="N16" i="12"/>
  <c r="M16" i="12"/>
  <c r="K16" i="12"/>
  <c r="G16" i="12"/>
  <c r="L16" i="12" s="1"/>
  <c r="N15" i="12"/>
  <c r="M15" i="12"/>
  <c r="K15" i="12"/>
  <c r="G15" i="12"/>
  <c r="L15" i="12" s="1"/>
  <c r="N14" i="12"/>
  <c r="M14" i="12"/>
  <c r="K14" i="12"/>
  <c r="G14" i="12"/>
  <c r="J14" i="12" s="1"/>
  <c r="D8" i="12"/>
  <c r="D7" i="12"/>
  <c r="D6" i="12"/>
  <c r="D5" i="12"/>
  <c r="N80" i="11"/>
  <c r="M80" i="11"/>
  <c r="K80" i="11"/>
  <c r="G80" i="11"/>
  <c r="L80" i="11" s="1"/>
  <c r="N79" i="11"/>
  <c r="M79" i="11"/>
  <c r="K79" i="11"/>
  <c r="G79" i="11"/>
  <c r="L79" i="11" s="1"/>
  <c r="N78" i="11"/>
  <c r="M78" i="11"/>
  <c r="K78" i="11"/>
  <c r="G78" i="11"/>
  <c r="J78" i="11" s="1"/>
  <c r="N76" i="11"/>
  <c r="M76" i="11"/>
  <c r="K76" i="11"/>
  <c r="G76" i="11"/>
  <c r="J76" i="11" s="1"/>
  <c r="N75" i="11"/>
  <c r="M75" i="11"/>
  <c r="K75" i="11"/>
  <c r="G75" i="11"/>
  <c r="L75" i="11" s="1"/>
  <c r="N74" i="11"/>
  <c r="M74" i="11"/>
  <c r="K74" i="11"/>
  <c r="G74" i="11"/>
  <c r="L74" i="11" s="1"/>
  <c r="N73" i="11"/>
  <c r="M73" i="11"/>
  <c r="K73" i="11"/>
  <c r="G73" i="11"/>
  <c r="L73" i="11" s="1"/>
  <c r="N51" i="11"/>
  <c r="M51" i="11"/>
  <c r="K51" i="11"/>
  <c r="G51" i="11"/>
  <c r="L51" i="11" s="1"/>
  <c r="N50" i="11"/>
  <c r="M50" i="11"/>
  <c r="K50" i="11"/>
  <c r="G50" i="11"/>
  <c r="J50" i="11" s="1"/>
  <c r="N49" i="11"/>
  <c r="M49" i="11"/>
  <c r="K49" i="11"/>
  <c r="G49" i="11"/>
  <c r="L49" i="11" s="1"/>
  <c r="N48" i="11"/>
  <c r="M48" i="11"/>
  <c r="K48" i="11"/>
  <c r="G48" i="11"/>
  <c r="L48" i="11" s="1"/>
  <c r="N47" i="11"/>
  <c r="M47" i="11"/>
  <c r="K47" i="11"/>
  <c r="G47" i="11"/>
  <c r="L47" i="11" s="1"/>
  <c r="N46" i="11"/>
  <c r="M46" i="11"/>
  <c r="K46" i="11"/>
  <c r="G46" i="11"/>
  <c r="J46" i="11" s="1"/>
  <c r="N45" i="11"/>
  <c r="M45" i="11"/>
  <c r="K45" i="11"/>
  <c r="G45" i="11"/>
  <c r="L45" i="11" s="1"/>
  <c r="D8" i="11"/>
  <c r="D7" i="11"/>
  <c r="D6" i="11"/>
  <c r="D5" i="11"/>
  <c r="O47" i="11" l="1"/>
  <c r="O74" i="9"/>
  <c r="O87" i="9"/>
  <c r="J81" i="9"/>
  <c r="O80" i="11"/>
  <c r="O79" i="11"/>
  <c r="O75" i="11"/>
  <c r="J49" i="11"/>
  <c r="O51" i="11"/>
  <c r="J75" i="11"/>
  <c r="O73" i="11"/>
  <c r="O74" i="11"/>
  <c r="L50" i="11"/>
  <c r="O50" i="11" s="1"/>
  <c r="L76" i="11"/>
  <c r="O76" i="11" s="1"/>
  <c r="K81" i="11"/>
  <c r="H15" i="24" s="1"/>
  <c r="M81" i="11"/>
  <c r="F15" i="24" s="1"/>
  <c r="N81" i="11"/>
  <c r="G15" i="24" s="1"/>
  <c r="O48" i="11"/>
  <c r="O49" i="11"/>
  <c r="O45" i="11"/>
  <c r="O16" i="12"/>
  <c r="L32" i="12"/>
  <c r="O32" i="12" s="1"/>
  <c r="O20" i="12"/>
  <c r="O28" i="12"/>
  <c r="O25" i="12"/>
  <c r="O29" i="12"/>
  <c r="O17" i="12"/>
  <c r="O26" i="12"/>
  <c r="O27" i="12"/>
  <c r="L14" i="12"/>
  <c r="O22" i="12"/>
  <c r="O14" i="12"/>
  <c r="O18" i="12"/>
  <c r="L21" i="12"/>
  <c r="O21" i="12" s="1"/>
  <c r="M34" i="12"/>
  <c r="F16" i="24" s="1"/>
  <c r="N34" i="12"/>
  <c r="G16" i="24" s="1"/>
  <c r="O19" i="12"/>
  <c r="K34" i="12"/>
  <c r="H16" i="24" s="1"/>
  <c r="O23" i="12"/>
  <c r="O15" i="12"/>
  <c r="O37" i="14"/>
  <c r="O54" i="14"/>
  <c r="O56" i="13"/>
  <c r="J54" i="14"/>
  <c r="O49" i="14"/>
  <c r="O51" i="14"/>
  <c r="L14" i="14"/>
  <c r="O14" i="14" s="1"/>
  <c r="J37" i="14"/>
  <c r="J49" i="14"/>
  <c r="N55" i="14"/>
  <c r="G18" i="24" s="1"/>
  <c r="K55" i="14"/>
  <c r="H18" i="24" s="1"/>
  <c r="L53" i="14"/>
  <c r="O53" i="14" s="1"/>
  <c r="O47" i="14"/>
  <c r="L48" i="14"/>
  <c r="O48" i="14" s="1"/>
  <c r="O16" i="14"/>
  <c r="O52" i="14"/>
  <c r="O39" i="15"/>
  <c r="O23" i="15"/>
  <c r="O27" i="15"/>
  <c r="O35" i="13"/>
  <c r="O42" i="13"/>
  <c r="O36" i="13"/>
  <c r="O40" i="13"/>
  <c r="O41" i="13"/>
  <c r="O65" i="13"/>
  <c r="O63" i="13"/>
  <c r="O64" i="13"/>
  <c r="M66" i="13"/>
  <c r="F17" i="24" s="1"/>
  <c r="N66" i="13"/>
  <c r="G17" i="24" s="1"/>
  <c r="K66" i="13"/>
  <c r="H17" i="24" s="1"/>
  <c r="O43" i="13"/>
  <c r="L14" i="13"/>
  <c r="O14" i="13" s="1"/>
  <c r="O39" i="13"/>
  <c r="O24" i="9"/>
  <c r="O54" i="9"/>
  <c r="O58" i="9"/>
  <c r="O88" i="9"/>
  <c r="K72" i="9"/>
  <c r="M72" i="9"/>
  <c r="O83" i="9"/>
  <c r="O76" i="9"/>
  <c r="O73" i="9"/>
  <c r="J83" i="9"/>
  <c r="L72" i="9"/>
  <c r="L75" i="9"/>
  <c r="O75" i="9" s="1"/>
  <c r="L40" i="9"/>
  <c r="O40" i="9" s="1"/>
  <c r="J73" i="9"/>
  <c r="J88" i="9"/>
  <c r="O82" i="9"/>
  <c r="O81" i="9"/>
  <c r="J87" i="9"/>
  <c r="J82" i="9"/>
  <c r="J76" i="9"/>
  <c r="L80" i="9"/>
  <c r="O80" i="9" s="1"/>
  <c r="J74" i="9"/>
  <c r="J62" i="9"/>
  <c r="O25" i="9"/>
  <c r="O29" i="9"/>
  <c r="O38" i="9"/>
  <c r="L59" i="9"/>
  <c r="O59" i="9" s="1"/>
  <c r="O64" i="9"/>
  <c r="O30" i="9"/>
  <c r="J43" i="9"/>
  <c r="O17" i="9"/>
  <c r="O41" i="9"/>
  <c r="L53" i="9"/>
  <c r="O53" i="9" s="1"/>
  <c r="L45" i="9"/>
  <c r="O45" i="9" s="1"/>
  <c r="L42" i="9"/>
  <c r="O42" i="9" s="1"/>
  <c r="J19" i="9"/>
  <c r="J65" i="9"/>
  <c r="O46" i="9"/>
  <c r="O23" i="9"/>
  <c r="O51" i="9"/>
  <c r="O36" i="9"/>
  <c r="O16" i="9"/>
  <c r="L37" i="9"/>
  <c r="O37" i="9" s="1"/>
  <c r="J57" i="9"/>
  <c r="J23" i="9"/>
  <c r="L21" i="9"/>
  <c r="O21" i="9" s="1"/>
  <c r="O57" i="9"/>
  <c r="J64" i="9"/>
  <c r="J27" i="9"/>
  <c r="L44" i="9"/>
  <c r="O44" i="9" s="1"/>
  <c r="O52" i="9"/>
  <c r="O31" i="9"/>
  <c r="L35" i="9"/>
  <c r="O35" i="9" s="1"/>
  <c r="J52" i="9"/>
  <c r="L55" i="9"/>
  <c r="O55" i="9" s="1"/>
  <c r="O63" i="9"/>
  <c r="O39" i="9"/>
  <c r="J63" i="9"/>
  <c r="O62" i="9"/>
  <c r="O27" i="9"/>
  <c r="J39" i="9"/>
  <c r="O28" i="9"/>
  <c r="O22" i="9"/>
  <c r="J28" i="9"/>
  <c r="O65" i="9"/>
  <c r="J22" i="9"/>
  <c r="O19" i="9"/>
  <c r="J25" i="9"/>
  <c r="O20" i="9"/>
  <c r="L32" i="9"/>
  <c r="O32" i="9" s="1"/>
  <c r="O43" i="9"/>
  <c r="J58" i="9"/>
  <c r="J54" i="9"/>
  <c r="L56" i="9"/>
  <c r="O56" i="9" s="1"/>
  <c r="J51" i="9"/>
  <c r="J30" i="9"/>
  <c r="J38" i="9"/>
  <c r="J20" i="9"/>
  <c r="J36" i="9"/>
  <c r="J17" i="9"/>
  <c r="J24" i="9"/>
  <c r="L26" i="9"/>
  <c r="O26" i="9" s="1"/>
  <c r="J41" i="9"/>
  <c r="J31" i="9"/>
  <c r="J29" i="9"/>
  <c r="J46" i="9"/>
  <c r="J16" i="9"/>
  <c r="L26" i="15"/>
  <c r="O26" i="15" s="1"/>
  <c r="O24" i="15"/>
  <c r="J23" i="15"/>
  <c r="O20" i="15"/>
  <c r="J21" i="15"/>
  <c r="O21" i="15"/>
  <c r="O25" i="15"/>
  <c r="L28" i="15"/>
  <c r="O28" i="15" s="1"/>
  <c r="J24" i="15"/>
  <c r="J20" i="15"/>
  <c r="L22" i="15"/>
  <c r="O22" i="15" s="1"/>
  <c r="J27" i="15"/>
  <c r="L18" i="15"/>
  <c r="O18" i="15" s="1"/>
  <c r="J25" i="15"/>
  <c r="O19" i="15"/>
  <c r="L42" i="15"/>
  <c r="O42" i="15" s="1"/>
  <c r="L14" i="15"/>
  <c r="O14" i="15" s="1"/>
  <c r="O16" i="15"/>
  <c r="J19" i="15"/>
  <c r="J16" i="15"/>
  <c r="O17" i="15"/>
  <c r="K45" i="15"/>
  <c r="H19" i="24" s="1"/>
  <c r="M45" i="15"/>
  <c r="F19" i="24" s="1"/>
  <c r="N45" i="15"/>
  <c r="G19" i="24" s="1"/>
  <c r="L44" i="15"/>
  <c r="O44" i="15" s="1"/>
  <c r="L30" i="15"/>
  <c r="O30" i="15" s="1"/>
  <c r="J17" i="15"/>
  <c r="L15" i="15"/>
  <c r="O15" i="15" s="1"/>
  <c r="L43" i="15"/>
  <c r="O43" i="15" s="1"/>
  <c r="J52" i="14"/>
  <c r="J47" i="14"/>
  <c r="L15" i="14"/>
  <c r="O15" i="14" s="1"/>
  <c r="M55" i="14"/>
  <c r="F18" i="24" s="1"/>
  <c r="J16" i="14"/>
  <c r="J51" i="14"/>
  <c r="J64" i="13"/>
  <c r="J40" i="13"/>
  <c r="L38" i="13"/>
  <c r="O38" i="13" s="1"/>
  <c r="J43" i="13"/>
  <c r="J42" i="13"/>
  <c r="J65" i="13"/>
  <c r="J41" i="13"/>
  <c r="J39" i="13"/>
  <c r="J63" i="13"/>
  <c r="J19" i="12"/>
  <c r="J26" i="12"/>
  <c r="J29" i="12"/>
  <c r="J27" i="12"/>
  <c r="J22" i="12"/>
  <c r="L33" i="12"/>
  <c r="O33" i="12" s="1"/>
  <c r="J17" i="12"/>
  <c r="J15" i="12"/>
  <c r="J20" i="12"/>
  <c r="J18" i="12"/>
  <c r="J25" i="12"/>
  <c r="J16" i="12"/>
  <c r="J23" i="12"/>
  <c r="J73" i="11"/>
  <c r="J79" i="11"/>
  <c r="L46" i="11"/>
  <c r="O46" i="11" s="1"/>
  <c r="J51" i="11"/>
  <c r="J47" i="11"/>
  <c r="J74" i="11"/>
  <c r="J80" i="11"/>
  <c r="J45" i="11"/>
  <c r="L78" i="11"/>
  <c r="O78" i="11" s="1"/>
  <c r="J48" i="11"/>
  <c r="O72" i="9" l="1"/>
  <c r="O34" i="12"/>
  <c r="O55" i="14"/>
  <c r="O58" i="14" s="1"/>
  <c r="N9" i="14" s="1"/>
  <c r="D18" i="24" s="1"/>
  <c r="O66" i="13"/>
  <c r="O45" i="15"/>
  <c r="O48" i="15" s="1"/>
  <c r="N9" i="15" s="1"/>
  <c r="D19" i="24" s="1"/>
  <c r="L45" i="15"/>
  <c r="E19" i="24" s="1"/>
  <c r="L55" i="14"/>
  <c r="E18" i="24" s="1"/>
  <c r="L66" i="13"/>
  <c r="E17" i="24" s="1"/>
  <c r="L34" i="12"/>
  <c r="E16" i="24" s="1"/>
  <c r="O81" i="11"/>
  <c r="L81" i="11"/>
  <c r="E15" i="24" s="1"/>
  <c r="N91" i="9"/>
  <c r="M91" i="9"/>
  <c r="K91" i="9"/>
  <c r="G91" i="9"/>
  <c r="L91" i="9" s="1"/>
  <c r="N90" i="9"/>
  <c r="M90" i="9"/>
  <c r="K90" i="9"/>
  <c r="G90" i="9"/>
  <c r="L90" i="9" s="1"/>
  <c r="N89" i="9"/>
  <c r="M89" i="9"/>
  <c r="K89" i="9"/>
  <c r="G89" i="9"/>
  <c r="L89" i="9" s="1"/>
  <c r="N86" i="9"/>
  <c r="M86" i="9"/>
  <c r="K86" i="9"/>
  <c r="G86" i="9"/>
  <c r="L86" i="9" s="1"/>
  <c r="N68" i="9"/>
  <c r="M68" i="9"/>
  <c r="K68" i="9"/>
  <c r="G68" i="9"/>
  <c r="L68" i="9" s="1"/>
  <c r="N67" i="9"/>
  <c r="M67" i="9"/>
  <c r="K67" i="9"/>
  <c r="G67" i="9"/>
  <c r="L67" i="9" s="1"/>
  <c r="N66" i="9"/>
  <c r="M66" i="9"/>
  <c r="K66" i="9"/>
  <c r="G66" i="9"/>
  <c r="L66" i="9" s="1"/>
  <c r="N61" i="9"/>
  <c r="M61" i="9"/>
  <c r="K61" i="9"/>
  <c r="G61" i="9"/>
  <c r="J61" i="9" s="1"/>
  <c r="N60" i="9"/>
  <c r="M60" i="9"/>
  <c r="K60" i="9"/>
  <c r="G60" i="9"/>
  <c r="L60" i="9" s="1"/>
  <c r="O82" i="11" l="1"/>
  <c r="O84" i="11" s="1"/>
  <c r="N9" i="11" s="1"/>
  <c r="D15" i="24" s="1"/>
  <c r="O86" i="9"/>
  <c r="O37" i="12"/>
  <c r="N9" i="12" s="1"/>
  <c r="D16" i="24" s="1"/>
  <c r="O69" i="13"/>
  <c r="N9" i="13" s="1"/>
  <c r="D17" i="24" s="1"/>
  <c r="O91" i="9"/>
  <c r="O89" i="9"/>
  <c r="O90" i="9"/>
  <c r="J89" i="9"/>
  <c r="J91" i="9"/>
  <c r="J90" i="9"/>
  <c r="J86" i="9"/>
  <c r="O67" i="9"/>
  <c r="O60" i="9"/>
  <c r="O68" i="9"/>
  <c r="J60" i="9"/>
  <c r="J67" i="9"/>
  <c r="L61" i="9"/>
  <c r="O61" i="9" s="1"/>
  <c r="O66" i="9"/>
  <c r="J66" i="9"/>
  <c r="J68" i="9"/>
  <c r="N98" i="9" l="1"/>
  <c r="M98" i="9"/>
  <c r="K98" i="9"/>
  <c r="G98" i="9"/>
  <c r="L98" i="9" s="1"/>
  <c r="N97" i="9"/>
  <c r="M97" i="9"/>
  <c r="K97" i="9"/>
  <c r="G97" i="9"/>
  <c r="L97" i="9" s="1"/>
  <c r="N85" i="9"/>
  <c r="M85" i="9"/>
  <c r="K85" i="9"/>
  <c r="G85" i="9"/>
  <c r="L85" i="9" s="1"/>
  <c r="N84" i="9"/>
  <c r="M84" i="9"/>
  <c r="K84" i="9"/>
  <c r="G84" i="9"/>
  <c r="J84" i="9" s="1"/>
  <c r="N71" i="9"/>
  <c r="M71" i="9"/>
  <c r="K71" i="9"/>
  <c r="G71" i="9"/>
  <c r="L71" i="9" s="1"/>
  <c r="N50" i="9"/>
  <c r="M50" i="9"/>
  <c r="K50" i="9"/>
  <c r="G50" i="9"/>
  <c r="L50" i="9" s="1"/>
  <c r="N49" i="9"/>
  <c r="M49" i="9"/>
  <c r="K49" i="9"/>
  <c r="G49" i="9"/>
  <c r="L49" i="9" s="1"/>
  <c r="N48" i="9"/>
  <c r="M48" i="9"/>
  <c r="K48" i="9"/>
  <c r="G48" i="9"/>
  <c r="L48" i="9" s="1"/>
  <c r="N47" i="9"/>
  <c r="M47" i="9"/>
  <c r="K47" i="9"/>
  <c r="G47" i="9"/>
  <c r="L47" i="9" s="1"/>
  <c r="N14" i="9"/>
  <c r="M14" i="9"/>
  <c r="K14" i="9"/>
  <c r="G14" i="9"/>
  <c r="J14" i="9" s="1"/>
  <c r="D6" i="9"/>
  <c r="O85" i="9" l="1"/>
  <c r="O49" i="9"/>
  <c r="M99" i="9"/>
  <c r="F14" i="24" s="1"/>
  <c r="F24" i="24" s="1"/>
  <c r="O50" i="9"/>
  <c r="K99" i="9"/>
  <c r="H14" i="24" s="1"/>
  <c r="H24" i="24" s="1"/>
  <c r="C8" i="24" s="1"/>
  <c r="N99" i="9"/>
  <c r="G14" i="24" s="1"/>
  <c r="G24" i="24" s="1"/>
  <c r="O97" i="9"/>
  <c r="O47" i="9"/>
  <c r="J48" i="9"/>
  <c r="O98" i="9"/>
  <c r="O71" i="9"/>
  <c r="O48" i="9"/>
  <c r="J85" i="9"/>
  <c r="J98" i="9"/>
  <c r="J47" i="9"/>
  <c r="J50" i="9"/>
  <c r="J97" i="9"/>
  <c r="L84" i="9"/>
  <c r="O84" i="9" s="1"/>
  <c r="J71" i="9"/>
  <c r="J49" i="9"/>
  <c r="L14" i="9"/>
  <c r="O14" i="9" l="1"/>
  <c r="O99" i="9" s="1"/>
  <c r="O100" i="9" s="1"/>
  <c r="L99" i="9"/>
  <c r="E14" i="24" s="1"/>
  <c r="E24" i="24" s="1"/>
  <c r="D28" i="24" s="1"/>
  <c r="G106" i="9" l="1"/>
  <c r="D8" i="9"/>
  <c r="D7" i="9"/>
  <c r="D5" i="9"/>
  <c r="O102" i="9" l="1"/>
  <c r="N9" i="9" s="1"/>
  <c r="D14" i="24" s="1"/>
  <c r="D24" i="24" s="1"/>
  <c r="D27" i="24" l="1"/>
  <c r="D25" i="24"/>
  <c r="D29" i="24" l="1"/>
  <c r="C7" i="24" s="1"/>
</calcChain>
</file>

<file path=xl/sharedStrings.xml><?xml version="1.0" encoding="utf-8"?>
<sst xmlns="http://schemas.openxmlformats.org/spreadsheetml/2006/main" count="1826" uniqueCount="623">
  <si>
    <t>Būves nosaukums</t>
  </si>
  <si>
    <t>22. vilces apakšstacijas elektroiekārtu un ēkas demontāža un jaunas apakšstacijas izbūve Kooperatīva ielā 18B, Rīgā</t>
  </si>
  <si>
    <t>Objekta nosaukums</t>
  </si>
  <si>
    <t>Objekta adrese</t>
  </si>
  <si>
    <t>Kooperatīva iela 18B, Rīga</t>
  </si>
  <si>
    <t>Pasūtījuma Nr.</t>
  </si>
  <si>
    <t>Tāme sastādīta</t>
  </si>
  <si>
    <t>Sastādīja</t>
  </si>
  <si>
    <t>Pārbaudīja</t>
  </si>
  <si>
    <t>LOKĀLĀ TĀME Nr.1.0.</t>
  </si>
  <si>
    <t>Sagatavošanas un Demontāžas darbi.</t>
  </si>
  <si>
    <t>Darba veids vai konstruktīvā elementa nosaukums</t>
  </si>
  <si>
    <t>Tāme sastādīta 2026. gada tirgus cenās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</si>
  <si>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</si>
  <si>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</si>
  <si>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</si>
  <si>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</si>
  <si>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</si>
  <si>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</si>
  <si>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</si>
  <si>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</si>
  <si>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</si>
  <si>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</si>
  <si>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</si>
  <si>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</si>
  <si>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</si>
  <si>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</si>
  <si>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</si>
  <si>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</si>
  <si>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 xml:space="preserve">Darbu izmaksas </t>
  </si>
  <si>
    <t>1</t>
  </si>
  <si>
    <t>Būvniecības laukuma sagatavošana</t>
  </si>
  <si>
    <t>obj.</t>
  </si>
  <si>
    <t>2</t>
  </si>
  <si>
    <t>Pagaidu žogu uzstādīšana</t>
  </si>
  <si>
    <t>3</t>
  </si>
  <si>
    <t>Būvtāfeles uzstādīšana</t>
  </si>
  <si>
    <t>4</t>
  </si>
  <si>
    <t>Sadzīves pilsētiņu ierīkošana</t>
  </si>
  <si>
    <t>5</t>
  </si>
  <si>
    <t>Apakšstacijas ēkas demontāža</t>
  </si>
  <si>
    <t>6</t>
  </si>
  <si>
    <t>Apakšstacijas ēkas pamatu demontāža</t>
  </si>
  <si>
    <t>7</t>
  </si>
  <si>
    <t>Esošo kabeļu atslēgšana</t>
  </si>
  <si>
    <t>kompl.</t>
  </si>
  <si>
    <t>8</t>
  </si>
  <si>
    <t>Esošo pazemes kabeļu iznešana</t>
  </si>
  <si>
    <t>m</t>
  </si>
  <si>
    <t>9</t>
  </si>
  <si>
    <t>Esošo pazemes vidējā sprieguma kabeļu iznešana</t>
  </si>
  <si>
    <t>10</t>
  </si>
  <si>
    <t>Esošo kabeļu demontāža (piekarkabelis)</t>
  </si>
  <si>
    <t>11</t>
  </si>
  <si>
    <t>Esošo pazemes TET kabeļu demontāža</t>
  </si>
  <si>
    <t>12</t>
  </si>
  <si>
    <t>Esošo TET kabeļu demontāža (piekarkabelis)</t>
  </si>
  <si>
    <t>13</t>
  </si>
  <si>
    <t>14</t>
  </si>
  <si>
    <t>15</t>
  </si>
  <si>
    <t>16</t>
  </si>
  <si>
    <t>Esošo 10kV iekārtu demontāža</t>
  </si>
  <si>
    <t>17</t>
  </si>
  <si>
    <t>18</t>
  </si>
  <si>
    <t>19</t>
  </si>
  <si>
    <t>20</t>
  </si>
  <si>
    <t>Esošās pašpatēriņa sadalnes demontāža</t>
  </si>
  <si>
    <t>21</t>
  </si>
  <si>
    <t>Esošo zemsprieguma un vājstrāvas iekārtu (telemehānikas sadalnes, apsardzes signalizācijas paneļa, ugunsgrēka signalizācijas paneļa u.c. iekārtu) demontāža</t>
  </si>
  <si>
    <t>22</t>
  </si>
  <si>
    <t>Būvgružu izvēšana</t>
  </si>
  <si>
    <t>m³</t>
  </si>
  <si>
    <t>Kopā</t>
  </si>
  <si>
    <t>Tiešās izmaksas kopā</t>
  </si>
  <si>
    <t>_____________________________________________</t>
  </si>
  <si>
    <t>(paraksts un tā atšifrējums, datums)</t>
  </si>
  <si>
    <t>LOKĀLĀ TĀME Nr.1.1.</t>
  </si>
  <si>
    <t>Iekšējie specializētie darbi - Iekšējie elektrotehniskie darbi - Iekšējie elektrotīkli, apgaismojums, spēka pievadi</t>
  </si>
  <si>
    <t>Materiālu izmaksas</t>
  </si>
  <si>
    <t xml:space="preserve">Transformators 1800 kVA, 10 +4 -2 x 2,5% / 0,516-0,516 kV - Dy11d0 (pasūtītāja aprīkojums) GBE </t>
  </si>
  <si>
    <t xml:space="preserve">Pašpatēriņa transformators 63 kVA (pasūtītāja aprīkojums) </t>
  </si>
  <si>
    <t xml:space="preserve">Slēgiekārta 12kV, 1250А, 20kА/3s, 50Hz (pasūtītāja aprīkojums) Tavrida Electric </t>
  </si>
  <si>
    <t xml:space="preserve">Sadalnes 0.6kV (pasūtītāja aprīkojums) Secheron </t>
  </si>
  <si>
    <t xml:space="preserve">Pašpatēriņa sadalne PPS2  </t>
  </si>
  <si>
    <t>Nepārtrauktās barošanas avots (UPS) Eaton 9SX vai analogs</t>
  </si>
  <si>
    <t xml:space="preserve">DC kabeļu kontroles sadalne  </t>
  </si>
  <si>
    <t>Atejošie "-" sadalne Lucidus vai analogs</t>
  </si>
  <si>
    <t>Atejošie "+" sadalne Lucidus vai analogs</t>
  </si>
  <si>
    <t xml:space="preserve">Kabelis N2XSY 1x70 mm²  </t>
  </si>
  <si>
    <t xml:space="preserve">Kabelis NSGAFOEU 1x300 mm²  </t>
  </si>
  <si>
    <t>Kabelis Cu-4x25 mm²</t>
  </si>
  <si>
    <t xml:space="preserve">Kabelis Cu-4x25 mm² ārējais  </t>
  </si>
  <si>
    <t xml:space="preserve">Kabelis Cu-3x2.5 mm² ārējais  </t>
  </si>
  <si>
    <t>Kabeļu kurpe 1kV presējama 1000mm² HAUPA 290522 vai analogs</t>
  </si>
  <si>
    <t>gab.</t>
  </si>
  <si>
    <t>Kabeļu kurpe 1kV presējama 300mm² HAUPA 290077 vai analogs</t>
  </si>
  <si>
    <t xml:space="preserve">Termonosēdināmā caurulīte  </t>
  </si>
  <si>
    <t>Gala apdare 1x25-95mm² 12kV iekštelpu Cellpack CHE-3F-A vai analogs</t>
  </si>
  <si>
    <t>Apgaismojuma rene  60x75x6000 vai analogs</t>
  </si>
  <si>
    <t>Stiprinājuma kronšteins  MEK PK PG Meka vai analogs</t>
  </si>
  <si>
    <t>23</t>
  </si>
  <si>
    <t xml:space="preserve">Kabelis Cu-3x1.5 mm² (apgaismojumam)  </t>
  </si>
  <si>
    <t>24</t>
  </si>
  <si>
    <t xml:space="preserve">Kabelis Cu-3x1.5 mm² (avārijas apgaismojumam)  </t>
  </si>
  <si>
    <t>25</t>
  </si>
  <si>
    <t xml:space="preserve">Kabelis Cu-3x1.5 mm² (iekārtu elektrobarošanai)  </t>
  </si>
  <si>
    <t>26</t>
  </si>
  <si>
    <t xml:space="preserve">Kabelis Cu-3x2.5 mm² (rozetēm)  </t>
  </si>
  <si>
    <t>27</t>
  </si>
  <si>
    <t xml:space="preserve">Kabelis Cu-3x2.5 mm² (iekārtu elektrobarošanai)  </t>
  </si>
  <si>
    <t>28</t>
  </si>
  <si>
    <t xml:space="preserve">Vads FABER H07V-K 1x6mm² lokans dz./zaļš 0.45/0.75kV  </t>
  </si>
  <si>
    <t>29</t>
  </si>
  <si>
    <t xml:space="preserve">Vads FABER H07V-K 1x25mm² lokans dz./zaļš 0.45/0.75kV  </t>
  </si>
  <si>
    <t>30</t>
  </si>
  <si>
    <t xml:space="preserve">Vads FABER H07V-K 1x50mm² lokans dz./zaļš 0.45/0.75kV  </t>
  </si>
  <si>
    <t>31</t>
  </si>
  <si>
    <t>Arējais gaismeklis LED 87W, IP66. Vizulo vai analogs</t>
  </si>
  <si>
    <t>32</t>
  </si>
  <si>
    <t xml:space="preserve">Virsapmetuma gaismeklis LED 15W, IP44.  </t>
  </si>
  <si>
    <t>33</t>
  </si>
  <si>
    <t xml:space="preserve">Avārijas gaismeklis griestu 140lm 1W  </t>
  </si>
  <si>
    <t>34</t>
  </si>
  <si>
    <t>Evakuācijas gaismeklis griestu-sienas IP44 v/a IZEJA ARN/1W/C/3/SA/X/GR/CD  vai analogs</t>
  </si>
  <si>
    <t>35</t>
  </si>
  <si>
    <t xml:space="preserve">Slēdzis, v/a, 230V, 10A, IP44  </t>
  </si>
  <si>
    <t>36</t>
  </si>
  <si>
    <t xml:space="preserve">Dubultslēdzis, v/a, 230V, 10A, IP44  </t>
  </si>
  <si>
    <t>37</t>
  </si>
  <si>
    <t xml:space="preserve">El. rozete 3-polu, v/a, IP44.   </t>
  </si>
  <si>
    <t>38</t>
  </si>
  <si>
    <t xml:space="preserve">Zemējuma plakandzelzis, cinkots 4x40 mm  </t>
  </si>
  <si>
    <t>39</t>
  </si>
  <si>
    <t xml:space="preserve">Metāla trepes KS20-600 L=6000 PG vai analogs Meka 600x6000 </t>
  </si>
  <si>
    <t>40</t>
  </si>
  <si>
    <t xml:space="preserve">Metāla trepes KS20-400 L=6000 PG vai analogs Meka 400x6000 </t>
  </si>
  <si>
    <t>41</t>
  </si>
  <si>
    <t xml:space="preserve">Metāla trepes KS20-200 L=6000 PG vai analogs Meka 200x6000 </t>
  </si>
  <si>
    <t>42</t>
  </si>
  <si>
    <t xml:space="preserve">Metāla trepes 600mm T-veida atzars KST-600 R=600 HDG vai analogs Meka </t>
  </si>
  <si>
    <t>43</t>
  </si>
  <si>
    <t xml:space="preserve">Metāla trepes 400mm T-veida atzars KST-400 R=300 HDG vai analogs Meka </t>
  </si>
  <si>
    <t>44</t>
  </si>
  <si>
    <t xml:space="preserve">Atbalsta elements metāla trepēm 600mm KSF R=300 vai analogs Meka </t>
  </si>
  <si>
    <t>45</t>
  </si>
  <si>
    <t xml:space="preserve">Atbalsta elements metāla trepēm 400mm KSF R=300 vai analogs Meka </t>
  </si>
  <si>
    <t>46</t>
  </si>
  <si>
    <t xml:space="preserve">Sienas kronšteins VK-200 2KN HDG vai analogs Meka </t>
  </si>
  <si>
    <t>47</t>
  </si>
  <si>
    <t xml:space="preserve">Stiprinājuma materiāli metāla trepēm SSR PG vai analogs Meka </t>
  </si>
  <si>
    <t>48</t>
  </si>
  <si>
    <t xml:space="preserve">Stiprinājuma materiāli metāla trepēm SSC PG vai analogs Meka </t>
  </si>
  <si>
    <t>49</t>
  </si>
  <si>
    <t xml:space="preserve">Stiprinājuma materiāli metāla trepēm TP2-1000 HDG vai analogs Meka </t>
  </si>
  <si>
    <t>50</t>
  </si>
  <si>
    <t>Metāla profils AS L=6030 HDG Meka vai analogs</t>
  </si>
  <si>
    <t>51</t>
  </si>
  <si>
    <t>Stiprinājuma kronšteins KK PG Meka vai analogs</t>
  </si>
  <si>
    <t>52</t>
  </si>
  <si>
    <t xml:space="preserve">Metāla stienis M10  </t>
  </si>
  <si>
    <t>53</t>
  </si>
  <si>
    <t xml:space="preserve">Betona enkurs  </t>
  </si>
  <si>
    <t>54</t>
  </si>
  <si>
    <t xml:space="preserve">Palīgmateriāli  </t>
  </si>
  <si>
    <t>VS kabeļa montāža trepēs</t>
  </si>
  <si>
    <t>ZS kabeļa montāža kabeļu nesošās konstrukcijās (trepēs, caurulēs, renēs)</t>
  </si>
  <si>
    <t>Kabeļu trepes montāža (iekštelpās)</t>
  </si>
  <si>
    <t>Transformatora 1800 kVA, 10 +4 -2 x 2,5% / 0,516-0,516 kV - Dy11d0 piegāde, uzstādīšana un pieslēgšana</t>
  </si>
  <si>
    <t>Slēgiekārtas 12kV, 1250А, 20kА/3s, 50Hz piegāde, uzstādīšana un pieslēgšana</t>
  </si>
  <si>
    <t>Sadalnes 0.6kV piegāde, montāža un pieslēgšana</t>
  </si>
  <si>
    <t>Pašpatēriņa transformatora 63kVA  piegāde, montāža un pieslēgšana</t>
  </si>
  <si>
    <t>Pašpatēriņa sadalnes PPS1 piegāde, montāža un pieslēgšana</t>
  </si>
  <si>
    <t>Pašpatēriņa sadalnes PPS2 montāža un pieslēgšana</t>
  </si>
  <si>
    <t>Nepārtrauktās barošanas avots (UPS) montāža un pieslēgšana</t>
  </si>
  <si>
    <t>DC kabeļu kontroles sadalnes montāža un pieslēgšana</t>
  </si>
  <si>
    <t>Ventilatoru vadības panelis montāža un pieslēgšana</t>
  </si>
  <si>
    <t>Atejošie "-" sadalnes montāža un pieslēgšana</t>
  </si>
  <si>
    <t>Atejošie "+" sadalnes montāža un pieslēgšana</t>
  </si>
  <si>
    <t>Apgaismojuma (gaismekļi, slēdži) montāža un pieslēgšana</t>
  </si>
  <si>
    <t>Avārijas apgaismojuma montāža un pieslēgšana</t>
  </si>
  <si>
    <t>Evakuācijas apgaismojuma montāža un pieslēgšana</t>
  </si>
  <si>
    <t>Rozešu montāža un pieslēgšana</t>
  </si>
  <si>
    <t>Ventilatoru uzstādīšana un pieslēgšana</t>
  </si>
  <si>
    <t>Termostata uzstādīšana un pieslēgšana</t>
  </si>
  <si>
    <t>Konvektora uzstādīšana</t>
  </si>
  <si>
    <t>Citi</t>
  </si>
  <si>
    <t>Tehniskās dokumentācijas (Izpildrasējumi) izgatavošana</t>
  </si>
  <si>
    <t>Objekta sagatavošana nodošanai-pieņemšanai ekspluatācijā</t>
  </si>
  <si>
    <t>LOKĀLĀ TĀME Nr.1.2.</t>
  </si>
  <si>
    <t>Ārējie apdares darbi un inženiertīkli - Ārējie elektrības tīkli - Ārējie elektrotīkli, apgaismojums. Maģistrālās elektrolīnijas</t>
  </si>
  <si>
    <t>10kV kab. Al-1х240/25  vai analogs</t>
  </si>
  <si>
    <t xml:space="preserve">Savienošanas uzmava 10kV trīsdzīslu kabelim kopējā apvalkā uz viendzīslu ar stiepļu ekrānu  </t>
  </si>
  <si>
    <t>k-ts</t>
  </si>
  <si>
    <t>Gala apdare 1x150-240mm² 12kV iekštelpu Cellpack CAESK-I vai analogs</t>
  </si>
  <si>
    <t>3 dzīslu sadales komplekts Hybrid CAESK-I/F, CTS AS-SET 2 vai analogs</t>
  </si>
  <si>
    <t xml:space="preserve">Gofrēta PE160 aizsargcaurule 750N vai analogs Evocab </t>
  </si>
  <si>
    <t>Ugunsdrošs hermētiķis kabeļu ievadu atvērumu hermetizēšanai</t>
  </si>
  <si>
    <t xml:space="preserve">Smiltis  </t>
  </si>
  <si>
    <t>1kV vads YAKYFtly 1x1000 mm²  vai analogs</t>
  </si>
  <si>
    <t>Gofrēta PE125 aizsargcaurule 750N vai analogs Evocab vai analogs</t>
  </si>
  <si>
    <t xml:space="preserve">Gala apdare 1-dzīslu kabelim 1x1000mm² k-tā ar kabeļkurpēm  </t>
  </si>
  <si>
    <t xml:space="preserve">Pārejas uzmava 1x1000 uz 1x800  </t>
  </si>
  <si>
    <t xml:space="preserve">Zemējums atspere EPPA-034-H 50-75mm/30 1100  </t>
  </si>
  <si>
    <t xml:space="preserve">Blīvlente EPPA-206-4-250  </t>
  </si>
  <si>
    <t xml:space="preserve">Savienojuma čaula Al 1000 ALU-ZE  </t>
  </si>
  <si>
    <t xml:space="preserve">Savienojuma uzmava 500-1000mm2  </t>
  </si>
  <si>
    <t xml:space="preserve">Termocaurule 95-25mm L1220mm  </t>
  </si>
  <si>
    <t xml:space="preserve">Kabelis Cu-3x2.5 mm² ārējais (tikai ārējā daļa - pilns garums sk. EL daļā)  </t>
  </si>
  <si>
    <t xml:space="preserve">Kabelis Cu-4x16 mm² ārējais (tikai ārējā daļa - pilns garums sk. EL daļā)  </t>
  </si>
  <si>
    <t>Gofrēta PE110 aizsargcaurule 750N vai analogs Evocab vai analogs</t>
  </si>
  <si>
    <t xml:space="preserve">Zemējuma plakandzelzis/zemētājs savienojuma spaile  </t>
  </si>
  <si>
    <t xml:space="preserve">Vertikālais zemētājs, cinkots tērauds ar iespēju pagarināt, Ø20mm, l=1.5m  </t>
  </si>
  <si>
    <t xml:space="preserve">Ārējā zemējuma kontūra mērspaile  </t>
  </si>
  <si>
    <t xml:space="preserve">Vertikāla zemētāja uzgalis, cinkots tērauds, Ø20mm  </t>
  </si>
  <si>
    <t xml:space="preserve">Pretkorozijas lenta   </t>
  </si>
  <si>
    <t xml:space="preserve">Zemējuma vadītājs alumīnija stieple RD-8  </t>
  </si>
  <si>
    <t>Tranšejas rakšana un aizbēršana viena līdz divu kabeļu (caurules) guldīšanai 0.7m dziļumā</t>
  </si>
  <si>
    <t>Tranšejas rakšana un aizbēršana trīs līdz četru kabeļu (caurules) guldīšanai 0.7m dziļumā</t>
  </si>
  <si>
    <t>Tranšejas rakšana un aizbēršana 12 kabeļu (caurules) guldīšanai 1m dziļumā ar rokām</t>
  </si>
  <si>
    <t>Kabeļu aizsargcaurules PE110 ieguldīšana gatavā tranšejā</t>
  </si>
  <si>
    <t>Kabeļu aizsargcaurules PE125 ieguldīšana gatavā tranšejā</t>
  </si>
  <si>
    <t>Kabeļu aizsargcaurules PE160 ieguldīšana gatavā tranšejā</t>
  </si>
  <si>
    <t>VS kabeļa ieguldīšana gatavā tranšejā</t>
  </si>
  <si>
    <t>VS kabeļa montāža caurulē</t>
  </si>
  <si>
    <t>ZS kabeļa 1000mm² ieguldīšana gatavā tranšejā</t>
  </si>
  <si>
    <t>ZS kabeļa 1000mm² ievēršana caurulē</t>
  </si>
  <si>
    <t>ZS kabeļa 2.5-25mm² ievēršana caurulē</t>
  </si>
  <si>
    <t>Kabeļa gala apdares montāža kabelim 1x1000mm²</t>
  </si>
  <si>
    <t>Pārejas uzmavas montāža</t>
  </si>
  <si>
    <t>Tranšeja horizontālam zemēšanas kontūram</t>
  </si>
  <si>
    <t>Horizontālā zemētāja montāža tranšejā</t>
  </si>
  <si>
    <t>Vertikālā zemētāja montāža</t>
  </si>
  <si>
    <t>Zemēšanas kontūra pretestības mērīšana</t>
  </si>
  <si>
    <t>Vieglais transports</t>
  </si>
  <si>
    <t>objekts</t>
  </si>
  <si>
    <t>Kravas transports ar celtspēju mazāku par 1,6 t</t>
  </si>
  <si>
    <t>Izgāztuves pakalpojumu saņemšana</t>
  </si>
  <si>
    <t>Trases nospraušana</t>
  </si>
  <si>
    <t>Rakšanas atļaujas saņemšana</t>
  </si>
  <si>
    <t>LOKĀLĀ TĀME Nr.1.3.</t>
  </si>
  <si>
    <t>Ārējie apdares darbi un inženiertīkli - Ārējie vājstrāvas tīkli.</t>
  </si>
  <si>
    <t>Gofrēta caurule ø110mm, PE, 1250N, L=6m EVOCAB SUPERHARD N 1250 vai analogs</t>
  </si>
  <si>
    <t>PP gofrēta aka ar pamatni, DN/ID 800 [mm], h=800[mm], izmēri (906 x 800 x 800 mm) TC 906.800 vai analogs</t>
  </si>
  <si>
    <t>Stacionārs tipa vāks ar betonu un betonā iekapsulētu rāmi, 
apkalpes atvērums 610mm, B125 klases, EN124, RAL-GZ692 slēdzams</t>
  </si>
  <si>
    <t>Dzelzsbetona atbalsta gredzens DN 875/615 [mm], h=100 [mm]</t>
  </si>
  <si>
    <t>Tērauda flanči atbalsta gredzena stiprināšanai</t>
  </si>
  <si>
    <t>Virve kabeļa ievilkšanai 6mm/500m</t>
  </si>
  <si>
    <t>Signāllenta lente 80mm sarkanbalta 500m</t>
  </si>
  <si>
    <t>Palīgmateriāli (skrūves, skavas, un citi montāžai nepieciešamie izstrādājumi)</t>
  </si>
  <si>
    <t>Smiltis</t>
  </si>
  <si>
    <r>
      <t>m</t>
    </r>
    <r>
      <rPr>
        <sz val="10"/>
        <rFont val="Calibri"/>
        <family val="2"/>
      </rPr>
      <t>³</t>
    </r>
  </si>
  <si>
    <t xml:space="preserve">Ugunsdrošs caurumu aizpildījums </t>
  </si>
  <si>
    <t>Tranšeja - bedre kabeļa vai citu apakšzemes komunikāciju apsekošanai (šurfēšana)</t>
  </si>
  <si>
    <t>Tranšejas rakšana un aizbēršana, platums 0.5m, dziļums līdz 0.9m, ar rokas instrumentiem</t>
  </si>
  <si>
    <t>Tranšejas rakšana un aizbēršana, platums 0.5m, dziļums līdz 0.9m</t>
  </si>
  <si>
    <t>Kabeļu akas uzstādīšana</t>
  </si>
  <si>
    <t>Gofrētas caurules ø110 ieguldīšana tranšejā</t>
  </si>
  <si>
    <t>Brīdinājuma lentas ieguldīšana</t>
  </si>
  <si>
    <t>Esošā sakaru kabeļu demontāža</t>
  </si>
  <si>
    <t>Esošā sakaru kabeļa atslēgšana, iznešana un ievešana kabeļu akā</t>
  </si>
  <si>
    <t>Trases uzmērīšana</t>
  </si>
  <si>
    <t>LOKĀLĀ TĀME Nr.1.4.</t>
  </si>
  <si>
    <t>Iekšējie specializētie darbi - Iekšējie vājstrāvas darbi - Videonovērošana, ieskaitot teritoriju. Datortīkli, ieskaitot datu pārraides</t>
  </si>
  <si>
    <t>Grīdas komutācijas skapis W600x600x910, 
slēdzamas stikla durvis, noņemamas sānu sienas 18U  vai analogs</t>
  </si>
  <si>
    <t>Zemējuma komplekts</t>
  </si>
  <si>
    <t>1U divu ventilatoru bloks 19" komutācijas skapjiem.  SA.0018.021 vai analogs</t>
  </si>
  <si>
    <t>Termostats 35 x 35 x 60 mm DIN sliede 35 mm 0...+60C, Termostats 95059 vai analogs</t>
  </si>
  <si>
    <t>19" 1U kabeļu organizators</t>
  </si>
  <si>
    <t>19" 1U iekārtu plaukts</t>
  </si>
  <si>
    <t>Barošanas panelis 8 Schuko rozetes 1U 16A C14Plug 3m 8 Schuko rozetes 1U 16A C14Plug 3m vai analogs</t>
  </si>
  <si>
    <t>220V DIN montējas rozetes</t>
  </si>
  <si>
    <t>RJ45 CAT6 patch panelis 24 portu 19" 1U montāžas panelis</t>
  </si>
  <si>
    <t>Optiskais patch panelis 19" Fiksēts Optiskais komutācijas panelis ar kaseti, 24 port LC simplex</t>
  </si>
  <si>
    <t>Komutators/HPE Aruba 6000 24G Class4 PoE 4SFP 370W Switch R8N87A vai analogs</t>
  </si>
  <si>
    <t>SFP modulis1G SFP LC LX 10km SMF Transceiver J4859D vai analogs</t>
  </si>
  <si>
    <t>Rūteris  HPE MSR 3620-DP JM044A vai analogs</t>
  </si>
  <si>
    <t>SFP modulis HPE X120 1G SFP LC LX 10km Transceiver JD119B vai analogs</t>
  </si>
  <si>
    <t>Barošanas bloks HPE Networking X351 150W AC Power Supply JG745B vai analogs</t>
  </si>
  <si>
    <t>Iekštelpu videonovērošanas kamera XNF-8010R 6MP H.265 Fisheye Camera/Hanwha Vision XNF-8010R vai analogs</t>
  </si>
  <si>
    <t>Ārtelpu videonovērošanas kamera QNO-8010R - 5MP IR Bullet IP kamera, fiksēts objektīvs 2,8 mm 
ar montāžas bāzi SBO-100B1/Hanwha Vision QNO-8010R + SBO-100B1 vai analogs</t>
  </si>
  <si>
    <t>Tīkla un PoE pārsprieguma aizsardzība (uzstādīt uz iekārtu plaukta) USP201GE-PoE vai analogs</t>
  </si>
  <si>
    <t>Videonovērošanas ierakstu iekārta NVR Hanwha Vision QRN-830S/Hanwha Vision QRN-830S network video recorder up to 8 channels QRN-830S vai analogs</t>
  </si>
  <si>
    <t>Cietais disks 4TB WD40PURZ vai analogs</t>
  </si>
  <si>
    <t>Kabelis CAT6 iekštelpu  CAT6 4x2x0,5 vai analogs</t>
  </si>
  <si>
    <t>Caurules 16...32mm</t>
  </si>
  <si>
    <t>Sietveida kabeļu rene 100x60mm S=3.9mm 3m DZI 60X100_VEZ vai analogs</t>
  </si>
  <si>
    <t>Patch kabeļi CAT6 1m</t>
  </si>
  <si>
    <t>Optiskais savienotājkabelis LC-LC SM simplex 1m</t>
  </si>
  <si>
    <t>Digifort enterprise DVR/NVR licence vai analogs</t>
  </si>
  <si>
    <t>UPS 3000kW
Eaton 5PX 3000i RT2U Netpack G2 (5PX3000IRTNG2) vai analogs</t>
  </si>
  <si>
    <t>Temperaturas, mitruma sensors un uzraudzības sistēma.  Eaton Environmental Monitoring Probe Gen 2 vai analogs</t>
  </si>
  <si>
    <t>PD-60-UPS 5A 12V DC UPS barošanas bloks ar vietu akumulatoram līdz 17A/h</t>
  </si>
  <si>
    <t>Akumulators 12V DC 17A/h</t>
  </si>
  <si>
    <t>Grīdas komutācijas skapja 18U uzstādīšana</t>
  </si>
  <si>
    <t>RJ45 CAT6 patch paneļa uzstādīšana</t>
  </si>
  <si>
    <t>Optiskā patch paneļa uzstādīšana</t>
  </si>
  <si>
    <t>Komutatora ar SFP moduļiem uzstādīšana</t>
  </si>
  <si>
    <t>Rūtera ar SFP moduļiem uzstādīšana</t>
  </si>
  <si>
    <t>Videonovērošanas kameru uzstādīšana</t>
  </si>
  <si>
    <t>Videonovērošanas ierakstu iekārtas uzstādīšana</t>
  </si>
  <si>
    <t>Kabeļa CAT6 iekštelpu ieklāšana</t>
  </si>
  <si>
    <t>Caurules 16...32mm instalācija</t>
  </si>
  <si>
    <t>Sietveida kabeļu renes 100x60mm S=3.9mm 3m instalācija</t>
  </si>
  <si>
    <t>Patch kabeļu CAT6 1m instalācija</t>
  </si>
  <si>
    <t>Optisko savienotājkabeļu LC-LC SM simplex 1m instalācija</t>
  </si>
  <si>
    <t>UPS uzstādīšana</t>
  </si>
  <si>
    <t>Temperatūras, mitruma sensoru un uzraudzības sistēmas uzstādīšana</t>
  </si>
  <si>
    <t>Kabeļu pieslēgšana</t>
  </si>
  <si>
    <t>Videonovērošanas sistēmas* un datu tīkla konfigurēšana</t>
  </si>
  <si>
    <t>Lietotāju apmācība</t>
  </si>
  <si>
    <t>Mērījumu veikšana un izpilddokumentācijas sagatavošana</t>
  </si>
  <si>
    <t>LOKĀLĀ TĀME Nr.1.5.</t>
  </si>
  <si>
    <t>Iekšējie specializētie darbi - Iekšējie vājstrāvas darbi - Ugunsdzēsības signalizācija</t>
  </si>
  <si>
    <t>UATS adrešu ugunsdrošības panelis ar 2 cilpu platēm  t.sk: Panasonic 4550 EBL128</t>
  </si>
  <si>
    <t>Akumulatori 18Ah, 12V  12V/18Ah vai analogs</t>
  </si>
  <si>
    <t>Vizuālizācijas Programnodrošīnājums Panasonic EBL net licence</t>
  </si>
  <si>
    <t>Vārteja 5088 Gateway 5088</t>
  </si>
  <si>
    <t>Ugunsgrēka dūmu un siltuma detektors, adresējams, komplektā ar montāžas pamatni Panasonic 4402+3312</t>
  </si>
  <si>
    <t>Iznesamais indikators Panasonic 2218</t>
  </si>
  <si>
    <t>Trauksmes poga, kompl. ar aizsargplāksni Panasonic 4439+2347</t>
  </si>
  <si>
    <t>Ārtelpu sirēna IP65 PSC0013 vai analogs</t>
  </si>
  <si>
    <t>Adresējamais releju modulis sirēnai Panasonic 4461 vai analogs</t>
  </si>
  <si>
    <t>Adresējamais releju modulis ventilācijas atslēgšanai Panasonic 4461</t>
  </si>
  <si>
    <t>Iekštelpu sirēna, komplektā ar pamatni Panasonic 4482</t>
  </si>
  <si>
    <t>Detektoru aizsardzības kārba uz būvniecības laiku</t>
  </si>
  <si>
    <t>Kabelis JE-H(St)H FE180/E30 1x2x0.8+0.8mm2 vai analogs</t>
  </si>
  <si>
    <t>Datu tīkla kabelis  CAT5e 4x2x0.5mm2 vai analogs</t>
  </si>
  <si>
    <t>Tehnoloģisko procesu kabelis 3x1.5 180/E30 vai analogs</t>
  </si>
  <si>
    <t>Caurule 16mm ar līkumiem un stiprinājumiem</t>
  </si>
  <si>
    <t xml:space="preserve">Ugunsdroši kabeļu stiprinājumi </t>
  </si>
  <si>
    <t>Ugunsdroši instalācijas materiāli</t>
  </si>
  <si>
    <t>Marķēšanas piederumi - marķieru turētāji 33mm, savilcēm PM20/33 (100gab./iepak.) PARTEXPM-20033AN vai analogs</t>
  </si>
  <si>
    <t>Apzīmējuma uzlīme trauksmes pogai, saskaņā ar MK Nr.238</t>
  </si>
  <si>
    <t>UATS paneļa uzstādīšana</t>
  </si>
  <si>
    <t>Ugunsgrēka dūmu un siltuma detektora uzstādīšana</t>
  </si>
  <si>
    <t>Iznesamo indikatoru uzstādīšana</t>
  </si>
  <si>
    <t>Trauksmes pogas uzstādīšana</t>
  </si>
  <si>
    <t>Ārtelpu sirēnas  uzstādīšana</t>
  </si>
  <si>
    <t>Iekštelpu sirēnas  uzstādīšana</t>
  </si>
  <si>
    <t>Sirēnas adresējamā releju moduļa uzstādīšana</t>
  </si>
  <si>
    <t>Adresējamā releju moduļa ventilācijas atslēgšanai uzstādīšana</t>
  </si>
  <si>
    <t>Kabeļa ieklāšana</t>
  </si>
  <si>
    <t>Datu tīkla kabeļa ieklāšana</t>
  </si>
  <si>
    <t>Tehnoloģisko procesu kabeļa ieklāšana</t>
  </si>
  <si>
    <t>Caurules 16mm ar līkumiem un stiprinājumiem instalācija</t>
  </si>
  <si>
    <t>UATS sistēmas programmēšana un konfigurēšana</t>
  </si>
  <si>
    <t>Grafiska zonu attēlojuma sagatavošana</t>
  </si>
  <si>
    <t>LOKĀLĀ TĀME Nr.1.6.</t>
  </si>
  <si>
    <t>Iekšējie specializētie darbi - Iekšējie vājstrāvas darbi - Apsardzes signalizācija</t>
  </si>
  <si>
    <t>AS/PK centrālais panelis/240 V AC/200 x 200 x 45 INTG-996001 EUPS ISC Integriti kontrolieris, 16z, Inner Range, INTG-996001 EUPS vai analogs</t>
  </si>
  <si>
    <t>Piekļuves kontroles kontrolieris 2 durvīm  INTG-996012PCB&amp;K Integriti SLAM  INTG-996012PCB&amp;K  vai analogs</t>
  </si>
  <si>
    <t>Akumulators 12VDC/7Ah  vai analogs</t>
  </si>
  <si>
    <t>Programmatūras licence INTG-996940 vai analogs</t>
  </si>
  <si>
    <t>Vizualizācija Integriti programmā un integrēšana esošā sistēmā</t>
  </si>
  <si>
    <t>SIFER daudzformātu lasītājs, IP67, Inner Range INTG-994720MF vai analogs</t>
  </si>
  <si>
    <t>Apsardzes signalizācijas sirēna MR-300 vai analogs</t>
  </si>
  <si>
    <t>Magnētiskais kontaktu detektors durvīs ZDD-417M vai analogs</t>
  </si>
  <si>
    <t>Kombinetais IR/GBD detektors, TITAN GB / 31060040, Teletek, 1.5-3.6m, 9-18 VDC TITAN GB /31060040 vai analogs</t>
  </si>
  <si>
    <t>Apsardzes un piekļuves kontroles maģistrāles kabelis CAT5e 4x2x0,5   CAT5e 4x2x0,5  vai analogs</t>
  </si>
  <si>
    <t>Karšu nolasītāja kabelis CAT5e  CAT5e 4x2x0,5   CAT5e 4x2x0,5  vai analogs</t>
  </si>
  <si>
    <t>Apsardzes signalizācijas kabelis CQR 4x0.22  HALOGEN FREE CQR 4x0.22 vai analogs</t>
  </si>
  <si>
    <t>AS/PK centrālā paneļa uzstādīšana</t>
  </si>
  <si>
    <t>Lasītāja uzstādīšana</t>
  </si>
  <si>
    <t>Apsardzes signalizācijas sirēnas uzstādīšana</t>
  </si>
  <si>
    <t>Durvju magnētiskā kontakta detektora uzstādīšana</t>
  </si>
  <si>
    <t>Kombinetā IR/GBD detektora uzstādīšana</t>
  </si>
  <si>
    <t>Apsardzes un piekļuves kontroles maģistrāles kabeļa ieklāšana</t>
  </si>
  <si>
    <t>Karšu lasītāja kabeļa ieklāšana</t>
  </si>
  <si>
    <t>Apsardzes signalizācijas kabeļa ieklāšana</t>
  </si>
  <si>
    <t>Piekļuves kontroles un apsardzes signalizācijas sistēmas konfigurēšana</t>
  </si>
  <si>
    <t>LOKĀLĀ TĀME Nr.1.7.</t>
  </si>
  <si>
    <t>Iekšējie specializētie darbi - Iekšējie vājstrāvas darbi - Vadības un automatizācijas sistēmas</t>
  </si>
  <si>
    <t xml:space="preserve"> Automātikas sadalnes korpuss 1000(W)x2000(H)x400(D)mm, IP55</t>
  </si>
  <si>
    <t xml:space="preserve"> Skārienjutīgs grafiskais operatora panelis Unitronics USP-104-B10 Unistream HMI Panel 10”, 800x600pix vai analogs </t>
  </si>
  <si>
    <t>PLK procesors Unitronics USC-P-B10 vai analogs</t>
  </si>
  <si>
    <t>Ieeju/izeju modulis 16DI Unitronics UID-1600 vai analogs</t>
  </si>
  <si>
    <t>Ieeju/izeju modulis 16DO Unitronics UID-0016T vai analogs</t>
  </si>
  <si>
    <t>Ieeju/izeju modulis 4AI RTD Unitronics UIS-04PTN vai analogs</t>
  </si>
  <si>
    <t>Ieeju/izeju modulis 8AI 4..20mA Unitronics UIA-0800N vai analogs</t>
  </si>
  <si>
    <t>4G tīkla maršrutētājs eWON Flexy 201 komplektā ar antenu, antenas kabeli, vai analogs</t>
  </si>
  <si>
    <t>Maršrutētājs HPE MSR958 1GbE SFP, vai analogs</t>
  </si>
  <si>
    <t xml:space="preserve"> Zemsprieguma komponenšu (automātslēdži, releji, drošinātāji, spaiļu bloki u.c.) komplekts atbilstoši ESS-VAS risinājumiem </t>
  </si>
  <si>
    <t xml:space="preserve"> Montāžas palīgmateriālu (vadi, uzgali, marķējumi, vadu kanāli, DIN-sliedes u.c.) komplekts</t>
  </si>
  <si>
    <t>Kabelis NYM 3x1.5 mm²</t>
  </si>
  <si>
    <t>Kabelis Lapp Milltronics CLASSIC 3x0.75 mm² ekranēts</t>
  </si>
  <si>
    <t>Kabelis Lapp Milltronics CLASSIC 5x0.75 mm² ekranēts</t>
  </si>
  <si>
    <t>Kabelis Lapp Milltronics CLASSIC 12x0.75 mm² ekranēts</t>
  </si>
  <si>
    <t>Kabelis Lapp Milltronics CLASSIC 25x0.75 mm² ekranēts</t>
  </si>
  <si>
    <t>Datu kabelis EXCEL 4x2x0.5mm² Cat5e F UTP LSZH</t>
  </si>
  <si>
    <t>Vads FABER H07V-K 1x16mm² lokans dz./zaļš 0.45/0.75kV</t>
  </si>
  <si>
    <t xml:space="preserve"> Sadalnes TMSS komplektēšana, salikšana un pārbaudes </t>
  </si>
  <si>
    <t xml:space="preserve"> Sadalnes TMSS uzstādīšana un pieslēgšana </t>
  </si>
  <si>
    <t xml:space="preserve"> VAS sistēmas programmēšana </t>
  </si>
  <si>
    <t xml:space="preserve"> obj. </t>
  </si>
  <si>
    <t xml:space="preserve"> Pieslēgšana pie esošas SCADA sistēmas AVEVA </t>
  </si>
  <si>
    <t xml:space="preserve"> Palaišanas un ieregulēšanas darbi </t>
  </si>
  <si>
    <t xml:space="preserve"> Lietotāju apmācība </t>
  </si>
  <si>
    <t xml:space="preserve"> Izpilddokumentācijas sagatavošana </t>
  </si>
  <si>
    <t>LOKĀLĀ TĀME Nr.1.9.</t>
  </si>
  <si>
    <t>KTA ēka</t>
  </si>
  <si>
    <t>Apakšstacijas ēkas rūpnieciski ražotu moduļu komplekts (4 moduļi 3,20×6,60 m; ēkas izmērs 12,80×6,60 m; kopējā platība 82,92 m²), rūpnīcas ārpuses un iekšpuses krāsojums, ar pazemes daļas hidroizolāciju, nokomplektētā ar:</t>
  </si>
  <si>
    <t>1.1</t>
  </si>
  <si>
    <t>Alumīnija divviru durvis (ailes izmērs 2000×2400 mm)
•	Alumīnija profilu sistēma
•	1.5mm ALU/Pašlīmējošais pildiņš STADUR/1.5mm ALU
•	Alumīnija slieksnis 
•	Slēdzene ar elektrosprūdu piekļuves kontroles sistēmai
•	Durvju aizvērēji GEZE5000</t>
  </si>
  <si>
    <t>1.2</t>
  </si>
  <si>
    <t>Alumīnija divviru durvis ar ventilācijas restēm (ailes izmērs 2000×2400 mm)
•	Alumīnija profilu sistēma
•	Ventilācijas reste ar nerūsējošā tērauda sietu, acs izmērs 0,4x0,4mm
•	Alumīnija slieksnis 
•	Slēdzene ar elektrosprūdu piekļuves kontroles sistēmai
•	Durvju aizvērēji GEZE5000</t>
  </si>
  <si>
    <t>1.3</t>
  </si>
  <si>
    <t>Ventilācijas aile ar restēm (PVC bloks vai metāla reste), ailes izmērs 600×600 mm</t>
  </si>
  <si>
    <t>1.4</t>
  </si>
  <si>
    <t>Ventilācijas iekārta ar vadības bloku,  nokomplektētā ar:</t>
  </si>
  <si>
    <t>1.4.1</t>
  </si>
  <si>
    <t xml:space="preserve">Ventilatoru vadības panelis  </t>
  </si>
  <si>
    <t>1.4.2</t>
  </si>
  <si>
    <t>Ventilators HXBR/4-355-A (HXBR sērija) S&amp;P vai analogs, ventilātors ir iestrādāts restēs sienā</t>
  </si>
  <si>
    <t>1.4.3</t>
  </si>
  <si>
    <t>Termostats, RT103, 017-515566 Danfoss vai analogs</t>
  </si>
  <si>
    <t>1.5</t>
  </si>
  <si>
    <t>Elektriskais konvektors 2000W, BETA20-BT-EP, IP21 Ensto vai analogs</t>
  </si>
  <si>
    <t>1.6</t>
  </si>
  <si>
    <t>Paceltās grīdas panelis Lindner Nortec U 36 ST 38mm</t>
  </si>
  <si>
    <t>m²</t>
  </si>
  <si>
    <t>1.7</t>
  </si>
  <si>
    <t>Paceltās grīdas balsts
Weiss CF M20 vai analogs</t>
  </si>
  <si>
    <t>1.8</t>
  </si>
  <si>
    <t>Sijas  RHS 100x50x4, 6,60m</t>
  </si>
  <si>
    <t>1.9</t>
  </si>
  <si>
    <t>Siju L-veida balsts</t>
  </si>
  <si>
    <t>Apakšstacijas ēkas uzstadīšana uz pamatiem</t>
  </si>
  <si>
    <t>Sienu plātņu šuves aizpildījums ar putupolietilēna atduri + elastīgais hermētiķis; ārpusē alumīnija nosegelements-josla</t>
  </si>
  <si>
    <t>Jumta plātņu šuves aizpildījums ar putupolietilēna atduri + elastīgais hermētiķis; ārpusē alumīnija nosegelements-josla</t>
  </si>
  <si>
    <t>Ēkas cokola/pamata salaiduma šuve – hermetizācija pa perimetru</t>
  </si>
  <si>
    <t>Paceltās grīdas konstrukcijas uzstadīšana</t>
  </si>
  <si>
    <t>Iekārtu rāmju (Sijas  RHS) konstrukcijas uzstadīšana</t>
  </si>
  <si>
    <t>LOKĀLĀ TĀME Nr.1.10.</t>
  </si>
  <si>
    <t>Betona un saliekamā dzelzbetona darbi.</t>
  </si>
  <si>
    <t>Ģeotekstils Bontec NW20 (pamatu pamatnē, ar pārlaidumiem)</t>
  </si>
  <si>
    <t>PVC plēve 200 μm (zem pamatu plātnes)</t>
  </si>
  <si>
    <t>Blietētais šķembu maisījums (šķembas fr. 0/63 mm), b≈200 mm</t>
  </si>
  <si>
    <t>Blietētais šķembu maisījums (šķembas fr. 0/45 mm), b≈100 mm</t>
  </si>
  <si>
    <t>Vidēji rupja smilts būvbedres aizbērumam / pamatnes sagatavošanai zem šķembu slāņiem</t>
  </si>
  <si>
    <t>Monolīta dzelzsbetona pamatu plātne 300 mm, betons C30/37, XC2</t>
  </si>
  <si>
    <t>Stiegrojums pamatu plātnei: Ø10 B500B (siets, t.sk. sietu savienojumi)</t>
  </si>
  <si>
    <t>kg</t>
  </si>
  <si>
    <t>Pamatu virsmu apziešana ar bituma mastiku 2 kārtās</t>
  </si>
  <si>
    <t>Dz/b lievenis, kāpnes un panduss – betons C30/37, XC2, XF3</t>
  </si>
  <si>
    <t>Dz/b lievenis, kāpnes un panduss – stiegrojums Ø8 B500B</t>
  </si>
  <si>
    <t>1.10</t>
  </si>
  <si>
    <t>Metāla kāpnes MK-1 – tērauda profils 50×4 S235J2H</t>
  </si>
  <si>
    <t>1.11</t>
  </si>
  <si>
    <t>Metāla kāpnes MK-1 – tērauda plāksnes t=5 S235J2</t>
  </si>
  <si>
    <t>1.12</t>
  </si>
  <si>
    <t>Režģa klājs LS-1 (SP 34×38 / 30×3), cinkots</t>
  </si>
  <si>
    <t>Pamatu plātnes betonēšana ar stiegrošanu (ieskaitot betona sūknēšanu un transportēšanu, veidņu, montāžu, demontāžu, distanceri, deformācijas šuves, ja nepieciešams)</t>
  </si>
  <si>
    <t>Pandusa betonēšana ar stiegrošanu (ieskaitot betona sūknēšanu un transportēšanu, veidņu, montāžu, demontāžu, distanceri, deformācijas šuves, ja nepieciešams)</t>
  </si>
  <si>
    <t xml:space="preserve">Grunts noblietēšana ar šķembām, un pamatnes izveidošana no šķembām </t>
  </si>
  <si>
    <t>Vidēji rupjas smilts pamatnes / aizbēruma izbūve zem pamatu plātnes šķembu slāņiem, slāņveida blietēšana līdz K=0,95</t>
  </si>
  <si>
    <t>LOKĀLĀ TĀME Nr.1.11.</t>
  </si>
  <si>
    <t xml:space="preserve">Ceļi un laukumi. </t>
  </si>
  <si>
    <t>Brauktuves / bruģētais laukums</t>
  </si>
  <si>
    <t>Betona bruģakmens, h=8 cm</t>
  </si>
  <si>
    <t>Šķembu izsijas 2/5, h=5 cm</t>
  </si>
  <si>
    <t>Pamata kārta 0/45, h=14 cm</t>
  </si>
  <si>
    <t>Apakškārta 20/56, h=14 cm</t>
  </si>
  <si>
    <t>Salizturīgā kārta, h=40 cm</t>
  </si>
  <si>
    <t>Ģeotekstils 200 g/m²</t>
  </si>
  <si>
    <t>AC11 surf, h=4 cm</t>
  </si>
  <si>
    <t>AC22 base/bin, h=6 cm</t>
  </si>
  <si>
    <t>Bitumens šuvēm / pieslēgumam</t>
  </si>
  <si>
    <t>Lietus ūdens betona tekne</t>
  </si>
  <si>
    <t>Ietves / ēkas apmale</t>
  </si>
  <si>
    <t>2.1</t>
  </si>
  <si>
    <t>2.2</t>
  </si>
  <si>
    <t>2.3</t>
  </si>
  <si>
    <t>Pamata kārta 0/45, h=15 cm</t>
  </si>
  <si>
    <t>2.4</t>
  </si>
  <si>
    <t>Salizturīgā kārta, h=30 cm</t>
  </si>
  <si>
    <t>Žogs</t>
  </si>
  <si>
    <t>3.1</t>
  </si>
  <si>
    <t>Kvadrātveida žoga rindas stabs.40x60x1.5x2400mm, Cinkots, pulverkrāsojums RAL7016</t>
  </si>
  <si>
    <t>3.2</t>
  </si>
  <si>
    <t>Kvadrātveida žoga stūra stabs.60x60x1.5x2400 mm, Cinkots, pulverkrāsojums RAL7016</t>
  </si>
  <si>
    <t>3.4</t>
  </si>
  <si>
    <t>Žoga panelis ar stiepļu acs izmēru 200x50mm, stieples D=5mm, Nylofor 3d Betafence</t>
  </si>
  <si>
    <t>3.5</t>
  </si>
  <si>
    <t>Vārtiņu / vartu stabs.80x80x10x2400mm, Cinkots, pulverkrāsojums RAL7016</t>
  </si>
  <si>
    <t>3.6</t>
  </si>
  <si>
    <t>Veramie vārtiņi, pēc pasūtījuma izgatavota metināta konstrukcija, t.sk.</t>
  </si>
  <si>
    <t>3.6.1</t>
  </si>
  <si>
    <t>Vārtiņu vērtnes perimetra profīls.40x40x5x1730mm, Cinkots, pulverkrāsojums RAL7016</t>
  </si>
  <si>
    <t>3.6.2</t>
  </si>
  <si>
    <t>Vārtiņu vērtnes vertikāls kvadrātcaurules aizpildījums.25x25x2mm, solis ap 125mm, Cinkots, pulverkrāsojums RAL7016</t>
  </si>
  <si>
    <t>3.7</t>
  </si>
  <si>
    <t>Divviru vārti, aprīkoti ar eņģēm, kas nodrošina 180 grādu atvēršanos, pēc pasūtījuma izgatavota metināta konstrukcija, t.sk.</t>
  </si>
  <si>
    <t>3.7.1</t>
  </si>
  <si>
    <t>Divviru vārtu vērtnes perimetra profīls.40x40x5x1730mm, Cinkots, pulverkrāsojums RAL7016</t>
  </si>
  <si>
    <t>3.7.2</t>
  </si>
  <si>
    <t>Vārtu vērtnes vertikāls kvadrātcaurules aizpildījums.25x25x2mm, solis ap 125mm, Cinkots, pulverkrāsojums RAL7016</t>
  </si>
  <si>
    <t>3.8</t>
  </si>
  <si>
    <t>Automātiskie bīdāmie vārti ae piedziņu RO600 NICE vai analogs, pēc pasūtījuma izgatavota metināta konstrukcija, t.sk.</t>
  </si>
  <si>
    <t>3.8.1</t>
  </si>
  <si>
    <t>Bīdāmo vārtu vērtnes perimetra kvadrātcaurule (atkarībā no vārtu laiduma)70x70x5mm, Cinkots, pulverkrāsojums RAL7016</t>
  </si>
  <si>
    <t>3.8.2</t>
  </si>
  <si>
    <t>Bīdāmo vārtu vērtnes aizpildījuma kvadrātcaurule25x25x2mm, solis ap 125mm, Cinkots, pulverkrāsojums RAL7016</t>
  </si>
  <si>
    <t>3.9</t>
  </si>
  <si>
    <t>Betons stabu pamatiem C20/25</t>
  </si>
  <si>
    <t>3.10</t>
  </si>
  <si>
    <t>Betons pamatiem zem bīdāmā mehānisma C20/25</t>
  </si>
  <si>
    <t>Apzaļumošana / zāliens</t>
  </si>
  <si>
    <t>4.1</t>
  </si>
  <si>
    <t>Mmelnzeme zālienam, h=10 cm</t>
  </si>
  <si>
    <t>4.2</t>
  </si>
  <si>
    <t>Daudzgadīgā zāliena sēklu maisījums</t>
  </si>
  <si>
    <t>Nospraušana un pamatnes sagatavošana brauktuvei / laukumam</t>
  </si>
  <si>
    <t>Ģeotekstila 200 g/m² piegāde un ieklāšana</t>
  </si>
  <si>
    <t>Salizturīgās kārtas izbūve, 40 cm</t>
  </si>
  <si>
    <t>Nesaistītu minerālmateriālu apakškārtas 20/56 izbūve, 14 cm</t>
  </si>
  <si>
    <t>Nesaistītu minerālmateriālu pamata kārtas 0/45 izbūve, 14 cm</t>
  </si>
  <si>
    <t>Šķembu izsiju 2/5 kārtas izbūve, 5 cm</t>
  </si>
  <si>
    <t>Betona bruģakmens ieklāšana, 8 cm</t>
  </si>
  <si>
    <t>Lietus ūdens betona teknes izbūve</t>
  </si>
  <si>
    <t>Esošā asfaltseguma frēzēšana, 10 cm</t>
  </si>
  <si>
    <t>Karstā asfalta apakškārtas AC22 base/bin izbūve, 6 cm</t>
  </si>
  <si>
    <t>Karstā asfalta dilumkārtas AC11 surf izbūve, 4 cm</t>
  </si>
  <si>
    <t>Nospraušana un pamatnes sagatavošana ietvei / apmalei</t>
  </si>
  <si>
    <t>Salizturīgās kārtas izbūve, 30 cm</t>
  </si>
  <si>
    <t>Nesaistītu minerālmateriālu pamata kārtas 0/45 izbūve, 15 cm</t>
  </si>
  <si>
    <t>2.5</t>
  </si>
  <si>
    <t>2.6</t>
  </si>
  <si>
    <t>Dzelzsbetona pandusa pie ieejas izbūve</t>
  </si>
  <si>
    <t>Žoga izbūve</t>
  </si>
  <si>
    <t>Stabu pamatu betona C20/25 izbūve</t>
  </si>
  <si>
    <t>3.3</t>
  </si>
  <si>
    <t>Bīdāmo vārtu mehānisma pamatu betona C20/25 izbūve</t>
  </si>
  <si>
    <t>Ierindas stabu 40x60 uzstādīšana</t>
  </si>
  <si>
    <t>Stūra stabu 60x60 uzstādīšana</t>
  </si>
  <si>
    <t>Veramo vārtu / vārtiņu stabu 80x80 uzstādīšana</t>
  </si>
  <si>
    <t>Bīdāmo vārtu stabu 120x120 uzstādīšana</t>
  </si>
  <si>
    <t>Standarta sētas vairogu 2500x1530 uzstādīšana</t>
  </si>
  <si>
    <t>Nestandarta sētas vairogu (&lt;2500 mm) uzstādīšana</t>
  </si>
  <si>
    <t>t.m.</t>
  </si>
  <si>
    <t>Automātisko bīdāmo vārtu 4000x1530 uzstādīšana</t>
  </si>
  <si>
    <t>3.11</t>
  </si>
  <si>
    <t>Veramo divviru vārtu 4000x1530 uzstādīšana</t>
  </si>
  <si>
    <t>3.12</t>
  </si>
  <si>
    <t>Veramo vārtiņu 1000x1530 uzstādīšana</t>
  </si>
  <si>
    <t>Melnzemes ieklāšana un planēšana, h=10 cm</t>
  </si>
  <si>
    <t>Zāliena ierīkošana / apsēšana ar daudzgadīgu zālāju</t>
  </si>
  <si>
    <t>Kopsavilkuma aprēķins</t>
  </si>
  <si>
    <t>Būves nosaukums:</t>
  </si>
  <si>
    <t>Objekta nosaukums:</t>
  </si>
  <si>
    <t>Objekta adrese:</t>
  </si>
  <si>
    <r>
      <t xml:space="preserve">Par kopējo summu, </t>
    </r>
    <r>
      <rPr>
        <i/>
        <sz val="11"/>
        <rFont val="Times New Roman"/>
        <family val="1"/>
        <charset val="204"/>
      </rPr>
      <t>euro</t>
    </r>
  </si>
  <si>
    <t>Kopējā darbietilpība, c/st</t>
  </si>
  <si>
    <t>Tāme sastādīta:</t>
  </si>
  <si>
    <t>Nr.p.k.</t>
  </si>
  <si>
    <t>Kods, 
tāmes Nr.</t>
  </si>
  <si>
    <r>
      <t>Tāmes izmaksas (</t>
    </r>
    <r>
      <rPr>
        <b/>
        <i/>
        <sz val="11"/>
        <rFont val="Times New Roman"/>
        <family val="1"/>
        <charset val="204"/>
      </rPr>
      <t>euro)</t>
    </r>
  </si>
  <si>
    <t>Tai skaitā</t>
  </si>
  <si>
    <t>Darbietilpība (c/h)</t>
  </si>
  <si>
    <r>
      <t>Darba alga (</t>
    </r>
    <r>
      <rPr>
        <b/>
        <i/>
        <sz val="11"/>
        <rFont val="Times New Roman"/>
        <family val="1"/>
        <charset val="204"/>
      </rPr>
      <t>euro</t>
    </r>
    <r>
      <rPr>
        <b/>
        <sz val="11"/>
        <rFont val="Times New Roman"/>
        <family val="1"/>
        <charset val="204"/>
      </rPr>
      <t>)</t>
    </r>
  </si>
  <si>
    <r>
      <t>Materiāli (</t>
    </r>
    <r>
      <rPr>
        <b/>
        <i/>
        <sz val="11"/>
        <rFont val="Times New Roman"/>
        <family val="1"/>
        <charset val="204"/>
      </rPr>
      <t>euro</t>
    </r>
    <r>
      <rPr>
        <b/>
        <sz val="11"/>
        <rFont val="Times New Roman"/>
        <family val="1"/>
        <charset val="204"/>
      </rPr>
      <t xml:space="preserve">) </t>
    </r>
  </si>
  <si>
    <r>
      <t>Mehānismi (</t>
    </r>
    <r>
      <rPr>
        <b/>
        <i/>
        <sz val="11"/>
        <rFont val="Times New Roman"/>
        <family val="1"/>
        <charset val="204"/>
      </rPr>
      <t>euro</t>
    </r>
    <r>
      <rPr>
        <b/>
        <sz val="11"/>
        <rFont val="Times New Roman"/>
        <family val="1"/>
        <charset val="204"/>
      </rPr>
      <t>)</t>
    </r>
  </si>
  <si>
    <t>t.sk. darba aizsardzībai</t>
  </si>
  <si>
    <t>Darba devēja sociālais nodoklis 24,09%</t>
  </si>
  <si>
    <t>PAVISAM KOPĀ</t>
  </si>
  <si>
    <t>_______________</t>
  </si>
  <si>
    <t>1.0</t>
  </si>
  <si>
    <t>Skaidrojošais apraksts</t>
  </si>
  <si>
    <t xml:space="preserve">Objekta nosaukums </t>
  </si>
  <si>
    <t xml:space="preserve">Objekta adrese   </t>
  </si>
  <si>
    <t>Vispārīgi</t>
  </si>
  <si>
    <t>Tāmju izmaksu aprēķins ir sastādāms pamatojoties uz projektu biroja SIA "Automation Engineering" izstrādāto būvprojektu, norādēm, materiālu un darbu specifikācijām tās saturā. Tāmju aprakstos ietvertais darbu apraksts atspoguļo min būvdarbu tehnoloģiju, konstrukciju raksturlielumus un markas.  Tāmes aprēķins ir sastādāms saskaņā ar LBN 501-17 "Būvizmaksu noteikšanas kārtība" un iesniedzams elektroniskās tabulas Excel formātā ar aktīvām formulām.</t>
  </si>
  <si>
    <t>Konstrukciju un materiālu kopsavilkuma būvdarbu apjomus skatīt kopā ar būvdarbu apjomu sarakstu, būvprojekta dokumentāciju un grafisko daļu.</t>
  </si>
  <si>
    <r>
      <t xml:space="preserve">Izstrādājot piedāvājumu, Būvdarbu veicējam rūpīgi jāpārskata būvprojekts un apjomos  </t>
    </r>
    <r>
      <rPr>
        <u/>
        <sz val="11"/>
        <rFont val="Times New Roman"/>
        <family val="1"/>
        <charset val="186"/>
      </rPr>
      <t>jāiekļauj</t>
    </r>
    <r>
      <rPr>
        <sz val="11"/>
        <rFont val="Times New Roman"/>
        <family val="1"/>
        <charset val="186"/>
      </rPr>
      <t xml:space="preserve"> arī </t>
    </r>
    <r>
      <rPr>
        <u/>
        <sz val="11"/>
        <rFont val="Times New Roman"/>
        <family val="1"/>
        <charset val="186"/>
      </rPr>
      <t>neuzrādītie darbi un materiāli</t>
    </r>
    <r>
      <rPr>
        <sz val="11"/>
        <rFont val="Times New Roman"/>
        <family val="1"/>
        <charset val="186"/>
      </rPr>
      <t xml:space="preserve"> (jārēķinās, ka materiālu apjomi doti nesablīvētā veidā), lai kvalitatīvi veiktu būvniecību atbilstoši konkrētā Būvdarbu veicēja pielietotajai tehnoloģijai, un bez kuriem nebūtu iespējama būvdarbu tehnoloģiski pareiza un spēkā esošajiem normatīviem atbilstoša veikšana pilnā apjomā. Darbu izmaksās jāiekļauj visi ar darba izpildi nepieciešamie izdevumi: tehniskajās specifikācijās prasību izpildei nepieciešamie izdevumi, izdevumi normatīvajos aktos un būvdarbu līgumā norādīto būvtāfeļu un informatīvo plakātu izgatavošanai, uzstādīšanai un demontāžai, izdevumi, ierīkojot pagaidu stiprinājumus (rievsienas) būvdarbu laikā atbilstoši nepieciešamībai, izdevumi visu skarto un bojāto segumu atjaunošanai pēc būvdarbu pabeigšanas.</t>
    </r>
  </si>
  <si>
    <t xml:space="preserve">Materiālu komplektāciju veikt atbilstoši izstrādātājam būvprojektam, ražotāju un LR normatīvo aktu nosacījumiem, jāņemj vērā, ka materiālu daudzums ir dots, neievertējot atgriezumus un stiegrojuma pārlaidumus. </t>
  </si>
  <si>
    <t>Būvprojektā uzrādītos materiālus iespējams aizvietot ar ekvivalentiem (līdzvērtīgiem), Latvijā sertificētiem attiecīgās nozares materiāliem, tos norādot tāmes sadaļā "Ekvivalents".</t>
  </si>
  <si>
    <t>Būvdarbu veicējam jāparedz un jāiekļauj cenās visi ar darba izpildi saistītie izdevumi, to skaitā: uzmērīšana un nospraušana; visi, ar minēto darbu sarakstu saistīti sagatavošanas darbi, nobeiguma, teritorijas sakārtošanas darbi un darbi, kas tāmē nav minēti, kā atsevišķi darbi, bet ir nepieciešami, lai darbu kvalitāte atbilstu līguma, LVS, LR likumu un normatīvu prasībām; mobilizācija un demobilizācija; palīgteritoriju iegūšana un uzturēšana; saskaņojumu un atļauju iegūšana; sanitāro un drošības normu ievērošana; satiksmes organizēšana; nepieciešamās dokumentācijas un atļauju noformēšana; darba izpildes u.c. nepieciešamo projektu izstrāde (mērījumi, aprēķini, rasējumi, apraksti, plāni, grafiki u.tml.); kvalitātes nodrošināšana un kontrole (paraugu ņemšana, testēšana, uzmērījumi, dokumentēšana, kvalitātes procedūras, preventīvās darbības u.tml.); būvmateriālu un būvizstrādājumu sagatavošana, uzglabāšana, piegādēm un iestrādei;  iekārtas un ar tām saistītajiem izdevumiem; pagaidu (papildu darbiem, lai izpildītu pamatdarbu) darbi; darbaspēks; vispārējās saistības, atbildības un risku nodrošinājums; organizācija un administrēšana; tiesību aktos noteikto nodokļu un nodevu nomaksa, izņemot pievienotās vērtības nodokli; izpilddokumentācijas sagatavošanu 1 eksempārā (akti, segto darbu akti, deklarācijas, materiālu sertifikāti, mērījumi, detalizētas izpildshēmas ar augstuma atzīmēm un piesaistēm, tehniskā dokumentācija); jebkuru citu būvprojektā, Tehniskajās specifikācijās minēto darbu pozīciju, kas nav atsevišķi norādītas citviet, izmaksas.</t>
  </si>
  <si>
    <t>Visas atsauces uz iekārtu, materiālu un izstrādājumu ražotājiem, kuri norādīti būvprojektā, liecina tikai par šo izstrādājumu un iekārtu kvalitātes un apkalpošanas līmeni. Norādīto iekārtu un materiālu nomaiņa ir iespējama ar citām ekvivalentām vai labākām.</t>
  </si>
  <si>
    <t>Nepieciešamības gadījumā, zemes darbu izmaksās jāparedz tranšeju sienu nostiprināšana kā arī virsūdens un gruntsūdens atsūknēšana.</t>
  </si>
  <si>
    <t>Segumu atjaunošana veicama saskaņā ar Rīgas domes saistošiem noteikumiem Nr. RD-23-217-sn "Par Rīgas valstspilsētas pašvaldības īpašumā esošo ceļu pārvaldību".</t>
  </si>
  <si>
    <t>Tāmes pozīcijās, ja nav atsevišķi uzrādīts, jāparedz arī materiālu iebūves un montāžas izmaksas.</t>
  </si>
  <si>
    <t>Pirms un pēc veicamo darbu pabeigšanas veikt fotofiksāciju un uzrādīt Pasūtītāja pilnvarotajiem pārstāvjiem.</t>
  </si>
  <si>
    <t>Būvlaukuma  ierīkošanas un uzturēšanas izmaksas visam būvniecības periodam, būvgružu savākšanas un utilizēšanas izmaksas, ja tās nav iekļautas kādā tāmes pozīcijā ir iekļaujamas attiecīgā darba pozīcijā.</t>
  </si>
  <si>
    <t>Būvdarbu izpildes un visu apstākļu (tai skaitā apgrūtinošo) raksturojums vai atbilstoša atsauce uz tehniskajām specifikācijām</t>
  </si>
  <si>
    <t xml:space="preserve">Būvdarbu izpildes nosacījumi aprakstīti būvprojekta DOP daļā.  </t>
  </si>
  <si>
    <t>Ja atsevišķus darbu posmus būs nepieciešams veikt ārpus darba laika vai nakts laikā, tas iepriekš jāsaskaņo ar Pasūtītāju.</t>
  </si>
  <si>
    <t>Veicot būvdarbus nedrīkst ietekmēt un traucēt sabiedriskā transporta kustību un autobusu parka ekspluatāciju. Ja būvdarbi nav izpildāmi bez ierobežojumiem sabiedriskā transporta kustībai, ierobežojumi, pirms to veikšanas, saskaņojami ar Pasūtītāju.</t>
  </si>
  <si>
    <t>Būvdarbi veicami un būvizstrādājumi pielietojami saskaņā ar ražotāju tehnoloģijām, tehnisko specifikāciju.</t>
  </si>
  <si>
    <t>Tāmē dotās atsauces uz konkrētu ražotāju izstrādājumiem ir kā kvalitātes standarts. Būvdarbu veicējs un pasūtītājs būvniecības laikā drīkst izmantot citus izstrādājumus, kuru tehniskie un kvalitātes rādītāji ir ekvivalenti vai augstāki nekā projektā norādītajiem.</t>
  </si>
  <si>
    <t>Palīgmateriālu, palīgierīču, stirpinājumu un citu palīglietu, kā arī izpilddokumentācijas izstrādes izmaksas norādāmas katra attiecīgā darba pozīcijā.</t>
  </si>
  <si>
    <t>Būvdarbu organizācijas īss apraksts</t>
  </si>
  <si>
    <r>
      <t xml:space="preserve">Būvdarbu izpilde nav paredzēta kārtās, prognozējamais būvdarbiem nepieciešamais laiks: darbu veikšanai - </t>
    </r>
    <r>
      <rPr>
        <b/>
        <sz val="11"/>
        <rFont val="Times New Roman"/>
        <family val="1"/>
        <charset val="186"/>
      </rPr>
      <t>6 (seši) mēneši</t>
    </r>
    <r>
      <rPr>
        <sz val="11"/>
        <rFont val="Times New Roman"/>
        <family val="1"/>
        <charset val="186"/>
      </rPr>
      <t xml:space="preserve">, dokumentācijas noformēšanai un nodošanai ekspluatācijā - </t>
    </r>
    <r>
      <rPr>
        <b/>
        <sz val="11"/>
        <rFont val="Times New Roman"/>
        <family val="1"/>
        <charset val="186"/>
      </rPr>
      <t>2 (divi) mēneši.</t>
    </r>
  </si>
  <si>
    <t>Būvdarbu laikā nodrošināt gājēju un transporta līdzekļu drošu pārvietošanos gar būvdarbu zonu.</t>
  </si>
  <si>
    <t>Būvdarbu darbietilpību atspoguļot lokālajā tāmē.</t>
  </si>
  <si>
    <t>Visu pozīciju vienības cenās ievērtēt gan darbu, gan būvizstrādājumu apjomu izmaksas un rezervi ietverot materiālu piegādi, izkraušanu, pacelšanu objektā un tml.</t>
  </si>
  <si>
    <t>Būvgružu savākšanas un utilizācijas izmaksas, kā arī materiālu pārvietošanas (pacelšana uz konkrēto stāvu vai jumtu) iekļaujamas katra attiecīgā darba mehānismu izmaksās (piemēram, demontāžas darbi, konteinera izvešana, jumta seguma montāža), ja tāmē nav paredzētas attiecīgas pozīcijas.</t>
  </si>
  <si>
    <t>DOP daļas izmaksas ievērtēt attiecīgo būvdarbu cenās.</t>
  </si>
  <si>
    <t>Izpilddokumentācija</t>
  </si>
  <si>
    <t>Ja kādiem tāmē norādītiem darbiem nav paredzēti sagatavošanas darbi, būvlaukuma iekārtošana, pagaidu būvju uzstādīšana/izbūve, būvzonas nosegšana/izbūve vai grīdas nosegšana, satiksmes organizēšana (Būvtāfele, Zīme "Bīstama zona", Ceļazīme būvdarba laikā, pārvietojami strādnieku vagoniņš, būvžogs / norobežojums ar vārtiem, prožektori, atkritumu konteiners, BIO tualete, atļauju saņemšana un noslēgšana u.tml.), izpilddokumentācijas sagatavošana, tad visas papildu izmaksas ir iekļaujamas virsizdevumos. Izpilddokumentācija - montāžas un segto darbu akti, būvizstrādājumu deklarācijas, būvizstrādājumu tehniskā informācija/dokumentācija, būvizstrādājumu apstiprināšanas formas, sistēmu pārbaudes un pieņemšanas akti, būvdarbu  izpildshēmas (dwg un pdf formātā), apstiprināti atzinumi saskaņā ar MK noteikumu Nr.238 6. un 7.pielikumu, iekārtu ekspluatācijas dokumentācija, izmaksas par apmācību objekta iekārtu lietošanā, būvizstrādājumu un iekārtu testēšanu, iestatījumu uzstādīšana, salāgošana u.c. dokumentācija atbilstoši normatīvo aktu prasībām.</t>
  </si>
  <si>
    <t>Virsizdevumos iekļaujamas arī visas izmaksas, kas attiecas uz dokumentācijas sagatavošanu, iesniegšanu un atļauju/saskaņojumu/atzinumu saņemšanu darbu procesa uzsākšanai, nodrošināšanai un nodošanai ekspluatācijā, t.sk.:
- atzīmes par būvdarbu uzsākšanas nosacījumu izpildi saņemšana;
- rakšanas atļauju saņemšana;
- izpilduzmērījumu plānu sagatavošana un reģistrēšana;
- ēkas vai telpu grupas kadastrālās uzmērīšanas pasūtīšana (apmaksu veic Pasūtītājs, pamatojoties uz iesniegto VZD rēķinu);
- atzinumu par ēkas vai tās daļas gatavību ekspluatācijai saņemšana;
- ēkas energoefektivitātes pagaidu sertifikāta sagatavošana (ja nepieciešams nodošanai ekspluatācijā);
- objekta nodošana ekspluatācijā;
- zemēšanas kontūra pretestības mērīšana;
- sistēmu palaišanas un regulēšanas darbi, testēšana, lietošanas instrukcijas, Pasūtītāja darbinieku apmacība;
- citi dokumenti un darbības, ka nepieciešamas sekmīgai procesu un būvdarbu noslēgšanai.</t>
  </si>
  <si>
    <t>Peļņa (__%)</t>
  </si>
  <si>
    <t>Virsizdevumi (__%)</t>
  </si>
  <si>
    <t>Vecās vilces apakšstacijas atslēgšanu un demontāžu plānot pēc iespējas saīsinot tās atslēguma periodu, pielāgojot grafiku jaunbūvējamās vilces apakšstacijas ražošanas termiņiem, materiālu un konstruktīvo elementu ražošanas un piegādes termiņiem.</t>
  </si>
  <si>
    <t xml:space="preserve">Pašpatēriņa sadalne PPS1 </t>
  </si>
  <si>
    <t>Esošo 600V iekārtu ligzdu demontāža</t>
  </si>
  <si>
    <t xml:space="preserve">Esošā transformatora 1800kVA demontāža un nogādāšana uz Pasūtītāja novietni Kleistu ielā </t>
  </si>
  <si>
    <t>10kV un 0,6kV sadales iekārtu savstarpējās bloķēšanas shēmas montāža</t>
  </si>
  <si>
    <t>Tehniskās izpilddokumentācijas  un izpildrasējumu izgatavošana</t>
  </si>
  <si>
    <t>55</t>
  </si>
  <si>
    <t>Kabeļa kapes montāža 600V kabelim 1000mm²</t>
  </si>
  <si>
    <t>Kabeļa kapes montāža 10kV kabelim 240mm²</t>
  </si>
  <si>
    <t>1. 10kV materiāli</t>
  </si>
  <si>
    <t>2. 0.6kV materiāli</t>
  </si>
  <si>
    <t>3. 0.4kV materiāli</t>
  </si>
  <si>
    <t>4. Zemējums</t>
  </si>
  <si>
    <t xml:space="preserve">Kabeļa gala apdares montāža 600V kabelim 1000mm² komplektā ar kabeļkurpēm </t>
  </si>
  <si>
    <t>Kabeļa gala apdares montāža 10kV kabelim 240mm² komplektā ar kabeļkurpēm </t>
  </si>
  <si>
    <t>Kabeļa gala apdares montāža 10kV kabelim 70mm² komplektā ar kabeļkurpēm </t>
  </si>
  <si>
    <t xml:space="preserve">Gala apdare 1x150-240mm² 12kV iekštelpu Cellpack CAESK-I vai analogs </t>
  </si>
  <si>
    <t>56</t>
  </si>
  <si>
    <t xml:space="preserve">Gala apdare 1-dzīslu kabelim 1x1000mm² k-tā ar kabeļkurpēm   </t>
  </si>
  <si>
    <t>57</t>
  </si>
  <si>
    <t>Kabeļu kurpes 1000mm² montāža</t>
  </si>
  <si>
    <t>Kabeļu kurpes 300mm² montāža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</si>
</sst>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6">
    <font>
      <sz val="11"/>
      <color theme="1"/>
      <name val="Calibri"/>
      <family val="2"/>
      <scheme val="minor"/>
    </font>
    <font>
      <sz val="11"/>
      <color theme="1"/>
      <name val="Calibri"/>
      <family val="2"/>
      <charset val="186"/>
      <scheme val="minor"/>
    </font>
    <font>
      <sz val="11"/>
      <color theme="1"/>
      <name val="Calibri"/>
      <family val="2"/>
      <scheme val="minor"/>
    </font>
    <font>
      <sz val="11"/>
      <color theme="1"/>
      <name val="Times New Roman"/>
      <family val="1"/>
    </font>
    <font>
      <sz val="11"/>
      <color theme="1"/>
      <name val="Times New Roman"/>
      <family val="1"/>
      <charset val="204"/>
    </font>
    <font>
      <b/>
      <sz val="11"/>
      <name val="Times New Roman"/>
      <family val="1"/>
      <charset val="204"/>
    </font>
    <font>
      <b/>
      <sz val="11"/>
      <color theme="1"/>
      <name val="Times New Roman"/>
      <family val="1"/>
      <charset val="204"/>
    </font>
    <font>
      <sz val="10"/>
      <name val="Arial"/>
      <family val="2"/>
    </font>
    <font>
      <b/>
      <sz val="12"/>
      <color theme="1"/>
      <name val="Times New Roman"/>
      <family val="1"/>
      <charset val="204"/>
    </font>
    <font>
      <i/>
      <sz val="9"/>
      <color theme="1"/>
      <name val="Times New Roman"/>
      <family val="1"/>
      <charset val="204"/>
    </font>
    <font>
      <b/>
      <i/>
      <sz val="11"/>
      <color theme="1"/>
      <name val="Times New Roman"/>
      <family val="1"/>
      <charset val="186"/>
    </font>
    <font>
      <b/>
      <i/>
      <sz val="11"/>
      <name val="Times New Roman"/>
      <family val="1"/>
      <charset val="186"/>
    </font>
    <font>
      <sz val="10"/>
      <name val="Arial"/>
      <family val="2"/>
      <charset val="186"/>
    </font>
    <font>
      <sz val="11"/>
      <color rgb="FF000000"/>
      <name val="Calibri"/>
      <family val="2"/>
      <charset val="186"/>
    </font>
    <font>
      <sz val="8"/>
      <name val="Calibri"/>
      <family val="2"/>
      <scheme val="minor"/>
    </font>
    <font>
      <sz val="10"/>
      <name val="Times New Roman"/>
      <family val="1"/>
    </font>
    <font>
      <b/>
      <sz val="11"/>
      <color theme="1"/>
      <name val="Times New Roman"/>
      <family val="1"/>
    </font>
    <font>
      <sz val="10"/>
      <color theme="1"/>
      <name val="Times New Roman"/>
      <family val="1"/>
    </font>
    <font>
      <b/>
      <i/>
      <sz val="10"/>
      <color theme="1"/>
      <name val="Times New Roman"/>
      <family val="1"/>
    </font>
    <font>
      <b/>
      <i/>
      <sz val="10"/>
      <name val="Times New Roman"/>
      <family val="1"/>
    </font>
    <font>
      <sz val="9"/>
      <name val="Times New Roman"/>
      <family val="1"/>
      <charset val="186"/>
    </font>
    <font>
      <sz val="9"/>
      <name val="Times New Roman"/>
      <family val="1"/>
    </font>
    <font>
      <sz val="10"/>
      <name val="Times New Roman"/>
      <family val="1"/>
      <charset val="186"/>
    </font>
    <font>
      <sz val="10"/>
      <name val="Calibri"/>
      <family val="2"/>
    </font>
    <font>
      <sz val="9"/>
      <color theme="1"/>
      <name val="Times New Roman"/>
      <family val="1"/>
    </font>
    <font>
      <sz val="10"/>
      <name val="Times New Roman"/>
      <family val="1"/>
      <charset val="204"/>
    </font>
    <font>
      <sz val="10"/>
      <color theme="1"/>
      <name val="Times New Roman"/>
      <family val="1"/>
      <charset val="204"/>
    </font>
    <font>
      <sz val="11"/>
      <name val="Times New Roman"/>
      <family val="1"/>
      <charset val="204"/>
    </font>
    <font>
      <i/>
      <sz val="11"/>
      <name val="Times New Roman"/>
      <family val="1"/>
      <charset val="204"/>
    </font>
    <font>
      <b/>
      <i/>
      <sz val="11"/>
      <name val="Times New Roman"/>
      <family val="1"/>
      <charset val="204"/>
    </font>
    <font>
      <sz val="11"/>
      <name val="Times New Roman"/>
      <family val="1"/>
      <charset val="186"/>
    </font>
    <font>
      <b/>
      <i/>
      <u/>
      <sz val="14"/>
      <name val="Times New Roman"/>
      <family val="1"/>
      <charset val="186"/>
    </font>
    <font>
      <sz val="10"/>
      <name val="Helv"/>
    </font>
    <font>
      <u/>
      <sz val="11"/>
      <name val="Times New Roman"/>
      <family val="1"/>
      <charset val="186"/>
    </font>
    <font>
      <sz val="11"/>
      <color indexed="8"/>
      <name val="Calibri"/>
      <family val="2"/>
      <charset val="186"/>
    </font>
    <font>
      <b/>
      <sz val="11"/>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s>
  <borders count="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164" fontId="2" fillId="0" borderId="0" applyFont="0" applyFill="0" applyBorder="0" applyAlignment="0" applyProtection="0"/>
    <xf numFmtId="9" fontId="2" fillId="0" borderId="0" applyFont="0" applyFill="0" applyBorder="0" applyAlignment="0" applyProtection="0"/>
    <xf numFmtId="0" fontId="7" fillId="0" borderId="0"/>
    <xf numFmtId="0" fontId="1" fillId="0" borderId="0"/>
    <xf numFmtId="0" fontId="2" fillId="0" borderId="0"/>
    <xf numFmtId="0" fontId="12" fillId="0" borderId="0"/>
    <xf numFmtId="0" fontId="13" fillId="0" borderId="0"/>
    <xf numFmtId="0" fontId="7" fillId="0" borderId="0"/>
    <xf numFmtId="0" fontId="13" fillId="0" borderId="0"/>
    <xf numFmtId="0" fontId="13" fillId="0" borderId="0"/>
    <xf numFmtId="0" fontId="12" fillId="0" borderId="0"/>
    <xf numFmtId="0" fontId="13" fillId="0" borderId="0"/>
    <xf numFmtId="0" fontId="12" fillId="0" borderId="0"/>
    <xf numFmtId="0" fontId="12" fillId="0" borderId="0"/>
    <xf numFmtId="0" fontId="32" fillId="0" borderId="0"/>
    <xf numFmtId="0" fontId="34" fillId="0" borderId="0"/>
    <xf numFmtId="0" fontId="12" fillId="0" borderId="0"/>
    <xf numFmtId="0" fontId="2" fillId="0" borderId="0"/>
    <xf numFmtId="0" fontId="12" fillId="0" borderId="0"/>
  </cellStyleXfs>
  <cellXfs count="186">
    <xf numFmtId="0" fontId="0" fillId="0" borderId="0" xfId="0"/>
    <xf numFmtId="0" fontId="3" fillId="0" borderId="0" xfId="0" applyFont="1"/>
    <xf numFmtId="0" fontId="0" fillId="0" borderId="0" xfId="0" applyAlignment="1">
      <alignment horizontal="left"/>
    </xf>
    <xf numFmtId="0" fontId="4" fillId="0" borderId="0" xfId="0" applyFont="1"/>
    <xf numFmtId="0" fontId="4" fillId="0" borderId="0" xfId="0" applyFont="1" applyAlignment="1">
      <alignment horizontal="center" vertical="center"/>
    </xf>
    <xf numFmtId="0" fontId="6" fillId="0" borderId="0" xfId="0" applyFont="1" applyAlignment="1">
      <alignment horizontal="right"/>
    </xf>
    <xf numFmtId="164" fontId="6" fillId="0" borderId="1" xfId="1" applyFont="1" applyBorder="1"/>
    <xf numFmtId="14" fontId="4" fillId="0" borderId="0" xfId="0" applyNumberFormat="1" applyFont="1"/>
    <xf numFmtId="2" fontId="6" fillId="0" borderId="3" xfId="0" applyNumberFormat="1" applyFont="1" applyBorder="1"/>
    <xf numFmtId="0" fontId="4" fillId="0" borderId="0" xfId="0" applyFont="1" applyAlignment="1">
      <alignment horizontal="left" indent="2"/>
    </xf>
    <xf numFmtId="49" fontId="4" fillId="0" borderId="4" xfId="0" quotePrefix="1" applyNumberFormat="1" applyFont="1" applyBorder="1" applyAlignment="1">
      <alignment horizontal="center" vertical="center" wrapText="1"/>
    </xf>
    <xf numFmtId="2" fontId="4" fillId="0" borderId="4" xfId="1" applyNumberFormat="1" applyFont="1" applyFill="1" applyBorder="1"/>
    <xf numFmtId="164" fontId="4" fillId="0" borderId="4" xfId="1" applyFont="1" applyFill="1" applyBorder="1"/>
    <xf numFmtId="0" fontId="15" fillId="0" borderId="5" xfId="0" applyFont="1" applyBorder="1" applyAlignment="1">
      <alignment horizontal="left" vertical="center" wrapText="1"/>
    </xf>
    <xf numFmtId="0" fontId="15" fillId="0" borderId="6" xfId="0" applyFont="1" applyBorder="1" applyAlignment="1">
      <alignment wrapText="1"/>
    </xf>
    <xf numFmtId="0" fontId="15" fillId="0" borderId="5" xfId="0" applyFont="1" applyBorder="1" applyAlignment="1">
      <alignment wrapText="1"/>
    </xf>
    <xf numFmtId="0" fontId="15" fillId="0" borderId="4" xfId="0" applyFont="1" applyBorder="1" applyAlignment="1">
      <alignment wrapTex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xf>
    <xf numFmtId="49" fontId="15" fillId="0" borderId="4" xfId="0" applyNumberFormat="1" applyFont="1" applyBorder="1" applyAlignment="1">
      <alignment horizontal="center" vertical="center"/>
    </xf>
    <xf numFmtId="49" fontId="17" fillId="0" borderId="4" xfId="0" quotePrefix="1" applyNumberFormat="1" applyFont="1" applyBorder="1" applyAlignment="1">
      <alignment horizontal="center" vertical="center" wrapText="1"/>
    </xf>
    <xf numFmtId="0" fontId="17" fillId="0" borderId="4" xfId="1" applyNumberFormat="1" applyFont="1" applyFill="1" applyBorder="1" applyAlignment="1">
      <alignment horizontal="center" vertical="center" wrapText="1"/>
    </xf>
    <xf numFmtId="0" fontId="20" fillId="0" borderId="4" xfId="8" applyFont="1" applyBorder="1" applyAlignment="1">
      <alignment vertical="center" wrapText="1"/>
    </xf>
    <xf numFmtId="0" fontId="2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4" xfId="8" applyFont="1" applyBorder="1" applyAlignment="1">
      <alignment vertical="center" wrapText="1"/>
    </xf>
    <xf numFmtId="0" fontId="15" fillId="0" borderId="4" xfId="8" applyFont="1" applyBorder="1" applyAlignment="1">
      <alignment horizontal="right" vertical="center" wrapText="1"/>
    </xf>
    <xf numFmtId="0" fontId="22" fillId="0" borderId="4" xfId="8" applyFont="1" applyBorder="1" applyAlignment="1">
      <alignment vertical="center" wrapText="1"/>
    </xf>
    <xf numFmtId="0" fontId="22" fillId="0" borderId="4" xfId="0" applyFont="1" applyBorder="1" applyAlignment="1">
      <alignment horizontal="center" vertical="center" wrapText="1"/>
    </xf>
    <xf numFmtId="0" fontId="15" fillId="0" borderId="4" xfId="13" applyFont="1" applyBorder="1" applyAlignment="1">
      <alignment horizontal="left" vertical="center" wrapText="1"/>
    </xf>
    <xf numFmtId="0" fontId="15" fillId="0" borderId="4" xfId="13" applyFont="1" applyBorder="1" applyAlignment="1">
      <alignment horizontal="center" vertical="center"/>
    </xf>
    <xf numFmtId="0" fontId="17" fillId="0" borderId="4" xfId="0" applyFont="1" applyBorder="1" applyAlignment="1">
      <alignment horizontal="left" vertical="center" wrapText="1"/>
    </xf>
    <xf numFmtId="0" fontId="15" fillId="0" borderId="4" xfId="13" applyFont="1" applyBorder="1" applyAlignment="1">
      <alignment horizontal="left" vertical="center"/>
    </xf>
    <xf numFmtId="1" fontId="15" fillId="0" borderId="4" xfId="13" applyNumberFormat="1" applyFont="1" applyBorder="1" applyAlignment="1">
      <alignment horizontal="center" vertical="center"/>
    </xf>
    <xf numFmtId="0" fontId="15" fillId="0" borderId="4" xfId="8" applyFont="1" applyBorder="1" applyAlignment="1">
      <alignment horizontal="left" vertical="center" wrapText="1"/>
    </xf>
    <xf numFmtId="0" fontId="15" fillId="0" borderId="4" xfId="5"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0" fontId="21" fillId="0" borderId="4" xfId="0" applyFont="1" applyBorder="1" applyAlignment="1">
      <alignment horizontal="center" vertical="center"/>
    </xf>
    <xf numFmtId="0" fontId="15" fillId="0" borderId="4" xfId="0" applyFont="1" applyBorder="1" applyAlignment="1">
      <alignment horizontal="left" vertical="center"/>
    </xf>
    <xf numFmtId="0" fontId="15" fillId="0" borderId="0" xfId="0" applyFont="1" applyAlignment="1">
      <alignment horizontal="left" vertical="center" wrapText="1"/>
    </xf>
    <xf numFmtId="164" fontId="26" fillId="0" borderId="4" xfId="1" applyFont="1" applyBorder="1" applyAlignment="1">
      <alignment horizontal="center" vertical="center" wrapText="1"/>
    </xf>
    <xf numFmtId="0" fontId="26" fillId="0" borderId="4" xfId="1" applyNumberFormat="1" applyFont="1" applyBorder="1" applyAlignment="1">
      <alignment horizontal="center" vertical="center" wrapText="1"/>
    </xf>
    <xf numFmtId="0" fontId="26" fillId="0" borderId="4" xfId="1" applyNumberFormat="1" applyFont="1" applyFill="1" applyBorder="1" applyAlignment="1">
      <alignment horizontal="center" vertical="center" wrapText="1"/>
    </xf>
    <xf numFmtId="49" fontId="10" fillId="2" borderId="4" xfId="0" quotePrefix="1" applyNumberFormat="1" applyFont="1" applyFill="1" applyBorder="1" applyAlignment="1">
      <alignment horizontal="center" vertical="center" wrapText="1"/>
    </xf>
    <xf numFmtId="164" fontId="11" fillId="2" borderId="4" xfId="1" applyFont="1" applyFill="1" applyBorder="1" applyAlignment="1">
      <alignment horizontal="left" vertical="center" wrapText="1"/>
    </xf>
    <xf numFmtId="164" fontId="10" fillId="2" borderId="4" xfId="1" applyFont="1" applyFill="1" applyBorder="1" applyAlignment="1">
      <alignment horizontal="center" vertical="center" wrapText="1"/>
    </xf>
    <xf numFmtId="0" fontId="10" fillId="2" borderId="4" xfId="1" applyNumberFormat="1" applyFont="1" applyFill="1" applyBorder="1" applyAlignment="1">
      <alignment horizontal="center" vertical="center" wrapText="1"/>
    </xf>
    <xf numFmtId="2" fontId="10" fillId="2" borderId="4" xfId="1" applyNumberFormat="1" applyFont="1" applyFill="1" applyBorder="1"/>
    <xf numFmtId="164" fontId="10" fillId="2" borderId="4" xfId="1" applyFont="1" applyFill="1" applyBorder="1"/>
    <xf numFmtId="164" fontId="25" fillId="0" borderId="4" xfId="1" applyFont="1" applyFill="1" applyBorder="1" applyAlignment="1">
      <alignment horizontal="left" vertical="center" wrapText="1"/>
    </xf>
    <xf numFmtId="164" fontId="26" fillId="0" borderId="4" xfId="1" applyFont="1" applyFill="1" applyBorder="1" applyAlignment="1">
      <alignment horizontal="center" vertical="center" wrapText="1"/>
    </xf>
    <xf numFmtId="0" fontId="22" fillId="0" borderId="5" xfId="8" applyFont="1" applyBorder="1" applyAlignment="1">
      <alignment vertical="center" wrapText="1"/>
    </xf>
    <xf numFmtId="2" fontId="5" fillId="0" borderId="4" xfId="1" applyNumberFormat="1" applyFont="1" applyBorder="1" applyAlignment="1">
      <alignment horizontal="center" vertical="center" textRotation="90" wrapText="1"/>
    </xf>
    <xf numFmtId="164" fontId="5" fillId="0" borderId="4" xfId="1" applyFont="1" applyBorder="1" applyAlignment="1">
      <alignment horizontal="center" vertical="center" textRotation="90" wrapText="1"/>
    </xf>
    <xf numFmtId="2" fontId="5" fillId="0" borderId="4" xfId="3" applyNumberFormat="1" applyFont="1" applyBorder="1" applyAlignment="1">
      <alignment horizontal="center" vertical="center" textRotation="90" wrapText="1"/>
    </xf>
    <xf numFmtId="0" fontId="5" fillId="0" borderId="4" xfId="3" applyFont="1" applyBorder="1" applyAlignment="1">
      <alignment horizontal="center" vertical="center" textRotation="90" wrapText="1"/>
    </xf>
    <xf numFmtId="164" fontId="17" fillId="0" borderId="4" xfId="1" applyFont="1" applyFill="1" applyBorder="1" applyAlignment="1">
      <alignment horizontal="center" vertical="center" wrapText="1"/>
    </xf>
    <xf numFmtId="49" fontId="18" fillId="2" borderId="4" xfId="0" quotePrefix="1" applyNumberFormat="1" applyFont="1" applyFill="1" applyBorder="1" applyAlignment="1">
      <alignment horizontal="center" vertical="center" wrapText="1"/>
    </xf>
    <xf numFmtId="164" fontId="19" fillId="2" borderId="4" xfId="1" applyFont="1" applyFill="1" applyBorder="1" applyAlignment="1">
      <alignment horizontal="left" vertical="center" wrapText="1"/>
    </xf>
    <xf numFmtId="164" fontId="18" fillId="2" borderId="4" xfId="1" applyFont="1" applyFill="1" applyBorder="1" applyAlignment="1">
      <alignment horizontal="center" vertical="center" wrapText="1"/>
    </xf>
    <xf numFmtId="0" fontId="18" fillId="2" borderId="4" xfId="1" applyNumberFormat="1" applyFont="1" applyFill="1" applyBorder="1" applyAlignment="1">
      <alignment horizontal="center" vertical="center" wrapText="1"/>
    </xf>
    <xf numFmtId="164" fontId="17" fillId="0" borderId="4" xfId="1" applyFont="1" applyBorder="1" applyAlignment="1">
      <alignment horizontal="center" vertical="center" wrapText="1"/>
    </xf>
    <xf numFmtId="0" fontId="17" fillId="0" borderId="4" xfId="1" applyNumberFormat="1" applyFont="1" applyBorder="1" applyAlignment="1">
      <alignment horizontal="center" vertical="center" wrapText="1"/>
    </xf>
    <xf numFmtId="0" fontId="4" fillId="0" borderId="4" xfId="0" applyFont="1" applyBorder="1"/>
    <xf numFmtId="164" fontId="16" fillId="0" borderId="4" xfId="1" applyFont="1" applyFill="1" applyBorder="1" applyAlignment="1">
      <alignment horizontal="left" vertical="center" wrapText="1"/>
    </xf>
    <xf numFmtId="164" fontId="3" fillId="0" borderId="4" xfId="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2" fontId="4" fillId="0" borderId="4" xfId="1" applyNumberFormat="1" applyFont="1" applyFill="1" applyBorder="1" applyAlignment="1">
      <alignment horizontal="left" vertical="center" wrapText="1"/>
    </xf>
    <xf numFmtId="164" fontId="4" fillId="0" borderId="4" xfId="1" applyFont="1" applyFill="1" applyBorder="1" applyAlignment="1">
      <alignment horizontal="left" vertical="center" wrapText="1"/>
    </xf>
    <xf numFmtId="2" fontId="6" fillId="0" borderId="4" xfId="1" applyNumberFormat="1" applyFont="1" applyFill="1" applyBorder="1"/>
    <xf numFmtId="164" fontId="6" fillId="0" borderId="4" xfId="1" applyFont="1" applyFill="1" applyBorder="1"/>
    <xf numFmtId="2" fontId="6" fillId="0" borderId="4" xfId="1" applyNumberFormat="1" applyFont="1" applyFill="1" applyBorder="1" applyAlignment="1">
      <alignment horizontal="right"/>
    </xf>
    <xf numFmtId="164" fontId="6" fillId="0" borderId="4" xfId="1" applyFont="1" applyFill="1" applyBorder="1" applyAlignment="1">
      <alignment horizontal="right"/>
    </xf>
    <xf numFmtId="0" fontId="6" fillId="0" borderId="4" xfId="1" applyNumberFormat="1" applyFont="1" applyFill="1" applyBorder="1" applyAlignment="1">
      <alignment horizontal="right"/>
    </xf>
    <xf numFmtId="2" fontId="4" fillId="0" borderId="4" xfId="0" applyNumberFormat="1" applyFont="1" applyBorder="1"/>
    <xf numFmtId="0" fontId="6" fillId="0" borderId="4" xfId="0" applyFont="1" applyBorder="1"/>
    <xf numFmtId="2" fontId="4" fillId="0" borderId="4" xfId="1" applyNumberFormat="1" applyFont="1" applyBorder="1"/>
    <xf numFmtId="164" fontId="4" fillId="0" borderId="4" xfId="1" applyFont="1" applyBorder="1"/>
    <xf numFmtId="164" fontId="6" fillId="0" borderId="4" xfId="1" applyFont="1" applyFill="1" applyBorder="1" applyAlignment="1">
      <alignment horizontal="left" vertical="center" wrapText="1"/>
    </xf>
    <xf numFmtId="164" fontId="4" fillId="0" borderId="4" xfId="1" applyFont="1" applyFill="1" applyBorder="1" applyAlignment="1">
      <alignment horizontal="center" vertical="center" wrapText="1"/>
    </xf>
    <xf numFmtId="0" fontId="4" fillId="0" borderId="4" xfId="1" applyNumberFormat="1" applyFont="1" applyFill="1" applyBorder="1" applyAlignment="1">
      <alignment horizontal="center" vertical="center" wrapText="1"/>
    </xf>
    <xf numFmtId="0" fontId="8" fillId="0" borderId="0" xfId="0" applyFont="1"/>
    <xf numFmtId="0" fontId="27" fillId="0" borderId="0" xfId="0" applyFont="1" applyAlignment="1">
      <alignment horizontal="left" vertical="top"/>
    </xf>
    <xf numFmtId="0" fontId="4" fillId="0" borderId="0" xfId="0" applyFont="1" applyAlignment="1">
      <alignment wrapText="1"/>
    </xf>
    <xf numFmtId="164" fontId="5" fillId="0" borderId="0" xfId="1" applyFont="1" applyFill="1" applyAlignment="1">
      <alignment horizontal="right" vertical="top" wrapText="1"/>
    </xf>
    <xf numFmtId="0" fontId="27" fillId="0" borderId="0" xfId="0" applyFont="1" applyAlignment="1">
      <alignment horizontal="center" vertical="top"/>
    </xf>
    <xf numFmtId="0" fontId="27" fillId="0" borderId="0" xfId="0" applyFont="1" applyAlignment="1">
      <alignment vertical="top"/>
    </xf>
    <xf numFmtId="2" fontId="27" fillId="0" borderId="0" xfId="0" applyNumberFormat="1" applyFont="1" applyAlignment="1">
      <alignment vertical="top"/>
    </xf>
    <xf numFmtId="1" fontId="5" fillId="0" borderId="0" xfId="1" applyNumberFormat="1" applyFont="1" applyFill="1" applyAlignment="1">
      <alignment horizontal="right" vertical="top" wrapText="1"/>
    </xf>
    <xf numFmtId="0" fontId="27" fillId="3" borderId="0" xfId="0" applyFont="1" applyFill="1" applyAlignment="1">
      <alignment horizontal="left" vertical="top"/>
    </xf>
    <xf numFmtId="14" fontId="4" fillId="0" borderId="0" xfId="0" applyNumberFormat="1" applyFont="1" applyAlignment="1">
      <alignment horizontal="left"/>
    </xf>
    <xf numFmtId="0" fontId="27" fillId="0" borderId="0" xfId="0" applyFont="1" applyAlignment="1">
      <alignment vertical="top" wrapText="1"/>
    </xf>
    <xf numFmtId="0" fontId="27" fillId="0" borderId="0" xfId="0" applyFont="1" applyAlignment="1">
      <alignment horizontal="center" vertical="top" wrapText="1"/>
    </xf>
    <xf numFmtId="2" fontId="5" fillId="0" borderId="4" xfId="0" applyNumberFormat="1" applyFont="1" applyBorder="1" applyAlignment="1">
      <alignment horizontal="center" vertical="center" wrapText="1"/>
    </xf>
    <xf numFmtId="0" fontId="4" fillId="0" borderId="4" xfId="0" applyFont="1" applyBorder="1" applyAlignment="1">
      <alignment horizontal="left" vertical="center" wrapText="1"/>
    </xf>
    <xf numFmtId="164" fontId="27" fillId="0" borderId="4" xfId="1" applyFont="1" applyBorder="1" applyAlignment="1">
      <alignment horizontal="right" vertical="top" wrapText="1"/>
    </xf>
    <xf numFmtId="164" fontId="27" fillId="0" borderId="4" xfId="1" applyFont="1" applyFill="1" applyBorder="1" applyAlignment="1">
      <alignment horizontal="right" vertical="top" wrapText="1"/>
    </xf>
    <xf numFmtId="1" fontId="27" fillId="0" borderId="4" xfId="1" applyNumberFormat="1" applyFont="1" applyFill="1" applyBorder="1" applyAlignment="1">
      <alignment horizontal="right" vertical="top" wrapText="1"/>
    </xf>
    <xf numFmtId="16" fontId="27" fillId="0" borderId="4" xfId="0" quotePrefix="1" applyNumberFormat="1" applyFont="1" applyBorder="1" applyAlignment="1">
      <alignment horizontal="center" vertical="center"/>
    </xf>
    <xf numFmtId="0" fontId="27" fillId="0" borderId="4" xfId="0" applyFont="1" applyBorder="1" applyAlignment="1">
      <alignment horizontal="left" vertical="top" wrapText="1"/>
    </xf>
    <xf numFmtId="0" fontId="27" fillId="0" borderId="4" xfId="0" quotePrefix="1" applyFont="1" applyBorder="1" applyAlignment="1">
      <alignment horizontal="center" vertical="center"/>
    </xf>
    <xf numFmtId="164" fontId="5" fillId="0" borderId="4" xfId="1" applyFont="1" applyBorder="1" applyAlignment="1">
      <alignment horizontal="right" vertical="top" wrapText="1"/>
    </xf>
    <xf numFmtId="1" fontId="5" fillId="0" borderId="4" xfId="1" applyNumberFormat="1" applyFont="1" applyFill="1" applyBorder="1" applyAlignment="1">
      <alignment horizontal="right" vertical="top" wrapText="1"/>
    </xf>
    <xf numFmtId="9" fontId="4" fillId="0" borderId="0" xfId="2" applyFont="1"/>
    <xf numFmtId="164" fontId="27" fillId="0" borderId="4" xfId="1" applyFont="1" applyBorder="1" applyAlignment="1">
      <alignment vertical="top" wrapText="1"/>
    </xf>
    <xf numFmtId="164" fontId="27" fillId="0" borderId="0" xfId="1" applyFont="1" applyFill="1" applyAlignment="1">
      <alignment horizontal="center" vertical="top"/>
    </xf>
    <xf numFmtId="164" fontId="27" fillId="0" borderId="0" xfId="1" applyFont="1" applyFill="1" applyAlignment="1">
      <alignment vertical="top"/>
    </xf>
    <xf numFmtId="164" fontId="27" fillId="0" borderId="4" xfId="1" applyFont="1" applyBorder="1" applyAlignment="1">
      <alignment vertical="center" wrapText="1"/>
    </xf>
    <xf numFmtId="164" fontId="5" fillId="0" borderId="4" xfId="1" applyFont="1" applyBorder="1" applyAlignment="1">
      <alignment vertical="top" wrapText="1"/>
    </xf>
    <xf numFmtId="0" fontId="27" fillId="0" borderId="0" xfId="0" applyFont="1" applyAlignment="1">
      <alignment horizontal="left" vertical="top" wrapText="1"/>
    </xf>
    <xf numFmtId="0" fontId="30" fillId="0" borderId="0" xfId="14" applyFont="1"/>
    <xf numFmtId="0" fontId="30" fillId="0" borderId="0" xfId="14" applyFont="1" applyAlignment="1">
      <alignment vertical="center"/>
    </xf>
    <xf numFmtId="0" fontId="11" fillId="0" borderId="4" xfId="14" applyFont="1" applyBorder="1" applyAlignment="1">
      <alignment vertical="top" wrapText="1"/>
    </xf>
    <xf numFmtId="0" fontId="11" fillId="0" borderId="4" xfId="15" applyFont="1" applyBorder="1" applyAlignment="1">
      <alignment vertical="center" wrapText="1"/>
    </xf>
    <xf numFmtId="0" fontId="30" fillId="0" borderId="4" xfId="14" applyFont="1" applyBorder="1" applyAlignment="1">
      <alignment horizontal="center" vertical="center"/>
    </xf>
    <xf numFmtId="0" fontId="30" fillId="0" borderId="4" xfId="16" applyFont="1" applyBorder="1" applyAlignment="1">
      <alignment horizontal="center" vertical="center"/>
    </xf>
    <xf numFmtId="0" fontId="3" fillId="0" borderId="0" xfId="0" applyFont="1" applyFill="1" applyAlignment="1">
      <alignment horizontal="left" wrapText="1"/>
    </xf>
    <xf numFmtId="0" fontId="3" fillId="0" borderId="0" xfId="0" applyFont="1" applyFill="1" applyAlignment="1">
      <alignment horizontal="left"/>
    </xf>
    <xf numFmtId="14" fontId="3" fillId="0" borderId="0" xfId="0" applyNumberFormat="1" applyFont="1" applyFill="1" applyAlignment="1">
      <alignment horizontal="left"/>
    </xf>
    <xf numFmtId="0" fontId="0" fillId="0" borderId="0" xfId="0" applyFill="1" applyAlignment="1">
      <alignment horizontal="left"/>
    </xf>
    <xf numFmtId="49" fontId="17" fillId="0" borderId="4" xfId="0" quotePrefix="1"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49" fontId="15" fillId="0" borderId="4" xfId="0" applyNumberFormat="1" applyFont="1" applyFill="1" applyBorder="1" applyAlignment="1">
      <alignment horizontal="center" vertical="center"/>
    </xf>
    <xf numFmtId="49" fontId="4" fillId="0" borderId="4" xfId="0" quotePrefix="1" applyNumberFormat="1" applyFont="1" applyFill="1" applyBorder="1" applyAlignment="1">
      <alignment horizontal="center" vertical="center" wrapText="1"/>
    </xf>
    <xf numFmtId="0" fontId="15" fillId="0" borderId="5" xfId="0" applyFont="1" applyFill="1" applyBorder="1" applyAlignment="1">
      <alignment wrapText="1"/>
    </xf>
    <xf numFmtId="0" fontId="15" fillId="0" borderId="4" xfId="0" applyFont="1" applyFill="1" applyBorder="1" applyAlignment="1">
      <alignment horizontal="left" vertical="center" wrapText="1"/>
    </xf>
    <xf numFmtId="0" fontId="15" fillId="0" borderId="4" xfId="8" applyFont="1" applyFill="1" applyBorder="1" applyAlignment="1">
      <alignment vertical="center" wrapText="1"/>
    </xf>
    <xf numFmtId="164" fontId="4" fillId="0" borderId="8" xfId="1" applyFont="1" applyFill="1" applyBorder="1"/>
    <xf numFmtId="0" fontId="5" fillId="0" borderId="4" xfId="0" applyFont="1" applyBorder="1" applyAlignment="1">
      <alignment horizontal="right" vertical="top" wrapText="1"/>
    </xf>
    <xf numFmtId="2" fontId="5" fillId="0" borderId="4" xfId="0" applyNumberFormat="1" applyFont="1" applyBorder="1" applyAlignment="1">
      <alignment horizontal="center" vertical="center" textRotation="90" wrapText="1"/>
    </xf>
    <xf numFmtId="0" fontId="28" fillId="0" borderId="4" xfId="0" applyFont="1" applyBorder="1" applyAlignment="1">
      <alignment horizontal="right" vertical="top" wrapText="1"/>
    </xf>
    <xf numFmtId="0" fontId="5" fillId="0" borderId="4" xfId="0" applyFont="1" applyBorder="1" applyAlignment="1">
      <alignment horizontal="center" vertical="center" textRotation="90"/>
    </xf>
    <xf numFmtId="0" fontId="5" fillId="3" borderId="4" xfId="0" applyFont="1" applyFill="1" applyBorder="1" applyAlignment="1">
      <alignment horizontal="center" vertical="center" textRotation="90" wrapText="1"/>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8" fillId="0" borderId="0" xfId="0" applyFont="1" applyAlignment="1">
      <alignment horizontal="center"/>
    </xf>
    <xf numFmtId="0" fontId="4" fillId="0" borderId="0" xfId="0" applyFont="1" applyAlignment="1">
      <alignment horizontal="left" vertical="top" wrapText="1"/>
    </xf>
    <xf numFmtId="0" fontId="9" fillId="0" borderId="0" xfId="0" applyFont="1" applyAlignment="1">
      <alignment horizontal="center" vertical="top"/>
    </xf>
    <xf numFmtId="0" fontId="4" fillId="0" borderId="0" xfId="0" applyFont="1" applyAlignment="1">
      <alignment horizontal="left"/>
    </xf>
    <xf numFmtId="14" fontId="4" fillId="0" borderId="0" xfId="0" applyNumberFormat="1" applyFont="1" applyAlignment="1">
      <alignment horizontal="center"/>
    </xf>
    <xf numFmtId="0" fontId="4" fillId="0" borderId="0" xfId="0" applyFont="1" applyAlignment="1">
      <alignment horizontal="center"/>
    </xf>
    <xf numFmtId="0" fontId="6" fillId="0" borderId="4" xfId="0" applyFont="1" applyBorder="1" applyAlignment="1">
      <alignment horizontal="center" vertical="center" wrapText="1"/>
    </xf>
    <xf numFmtId="2" fontId="5" fillId="0" borderId="4" xfId="1" applyNumberFormat="1" applyFont="1" applyBorder="1" applyAlignment="1">
      <alignment horizontal="center" wrapText="1"/>
    </xf>
    <xf numFmtId="0" fontId="5" fillId="0" borderId="4" xfId="3" applyFont="1" applyBorder="1" applyAlignment="1">
      <alignment horizontal="center" wrapText="1"/>
    </xf>
    <xf numFmtId="0" fontId="4" fillId="0" borderId="0" xfId="0" applyFont="1" applyAlignment="1">
      <alignment horizontal="right"/>
    </xf>
    <xf numFmtId="0" fontId="4" fillId="0" borderId="0" xfId="0" applyFont="1" applyAlignment="1">
      <alignment horizontal="left" indent="2"/>
    </xf>
    <xf numFmtId="0" fontId="4" fillId="0" borderId="1"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wrapText="1"/>
    </xf>
    <xf numFmtId="0" fontId="4" fillId="0" borderId="1" xfId="0" applyFont="1" applyBorder="1" applyAlignment="1">
      <alignment horizontal="center"/>
    </xf>
    <xf numFmtId="0" fontId="30" fillId="5" borderId="4" xfId="17" applyFont="1" applyFill="1" applyBorder="1" applyAlignment="1">
      <alignment horizontal="left" vertical="top" wrapText="1"/>
    </xf>
    <xf numFmtId="0" fontId="30" fillId="0" borderId="4" xfId="19" applyFont="1" applyBorder="1" applyAlignment="1">
      <alignment horizontal="left" vertical="top" wrapText="1"/>
    </xf>
    <xf numFmtId="0" fontId="11" fillId="4" borderId="4" xfId="17" applyFont="1" applyFill="1" applyBorder="1" applyAlignment="1">
      <alignment horizontal="center" wrapText="1"/>
    </xf>
    <xf numFmtId="0" fontId="30" fillId="5" borderId="4" xfId="18" applyFont="1" applyFill="1" applyBorder="1" applyAlignment="1">
      <alignment horizontal="left" vertical="top" wrapText="1"/>
    </xf>
    <xf numFmtId="0" fontId="30" fillId="0" borderId="4" xfId="18" applyFont="1" applyBorder="1" applyAlignment="1">
      <alignment horizontal="left" vertical="top" wrapText="1"/>
    </xf>
    <xf numFmtId="0" fontId="30" fillId="5" borderId="4" xfId="17" applyFont="1" applyFill="1" applyBorder="1" applyAlignment="1">
      <alignment horizontal="left" wrapText="1"/>
    </xf>
    <xf numFmtId="0" fontId="30" fillId="5" borderId="7" xfId="17" applyFont="1" applyFill="1" applyBorder="1" applyAlignment="1">
      <alignment horizontal="left" wrapText="1"/>
    </xf>
    <xf numFmtId="0" fontId="30" fillId="5" borderId="8" xfId="17" applyFont="1" applyFill="1" applyBorder="1" applyAlignment="1">
      <alignment horizontal="left" wrapText="1"/>
    </xf>
    <xf numFmtId="0" fontId="30" fillId="5" borderId="7" xfId="17" applyFont="1" applyFill="1" applyBorder="1" applyAlignment="1">
      <alignment horizontal="left" vertical="top" wrapText="1"/>
    </xf>
    <xf numFmtId="0" fontId="30" fillId="5" borderId="8" xfId="17" applyFont="1" applyFill="1" applyBorder="1" applyAlignment="1">
      <alignment horizontal="left" vertical="top" wrapText="1"/>
    </xf>
    <xf numFmtId="0" fontId="30" fillId="5" borderId="7" xfId="18" applyFont="1" applyFill="1" applyBorder="1" applyAlignment="1">
      <alignment horizontal="left" wrapText="1"/>
    </xf>
    <xf numFmtId="0" fontId="30" fillId="5" borderId="8" xfId="18" applyFont="1" applyFill="1" applyBorder="1" applyAlignment="1">
      <alignment horizontal="left" wrapText="1"/>
    </xf>
    <xf numFmtId="0" fontId="30" fillId="0" borderId="7" xfId="18" applyFont="1" applyBorder="1" applyAlignment="1">
      <alignment horizontal="left" wrapText="1"/>
    </xf>
    <xf numFmtId="0" fontId="30" fillId="0" borderId="8" xfId="18" applyFont="1" applyBorder="1" applyAlignment="1">
      <alignment horizontal="left" wrapText="1"/>
    </xf>
    <xf numFmtId="0" fontId="11" fillId="4" borderId="7" xfId="17" applyFont="1" applyFill="1" applyBorder="1" applyAlignment="1">
      <alignment horizontal="center" vertical="center" wrapText="1"/>
    </xf>
    <xf numFmtId="0" fontId="11" fillId="4" borderId="3" xfId="17" applyFont="1" applyFill="1" applyBorder="1" applyAlignment="1">
      <alignment horizontal="center" vertical="center" wrapText="1"/>
    </xf>
    <xf numFmtId="0" fontId="11" fillId="4" borderId="8" xfId="17" applyFont="1" applyFill="1" applyBorder="1" applyAlignment="1">
      <alignment horizontal="center" vertical="center" wrapText="1"/>
    </xf>
    <xf numFmtId="0" fontId="30" fillId="0" borderId="4" xfId="17" applyFont="1" applyBorder="1" applyAlignment="1">
      <alignment horizontal="left" wrapText="1"/>
    </xf>
    <xf numFmtId="0" fontId="30" fillId="0" borderId="4" xfId="14" applyFont="1" applyBorder="1" applyAlignment="1">
      <alignment horizontal="left" vertical="top" wrapText="1"/>
    </xf>
    <xf numFmtId="0" fontId="30" fillId="0" borderId="4" xfId="16" applyFont="1" applyBorder="1" applyAlignment="1">
      <alignment horizontal="left" vertical="top" wrapText="1"/>
    </xf>
    <xf numFmtId="0" fontId="30" fillId="0" borderId="4" xfId="14" applyFont="1" applyBorder="1" applyAlignment="1">
      <alignment horizontal="left" wrapText="1"/>
    </xf>
    <xf numFmtId="0" fontId="31" fillId="4" borderId="7" xfId="14" applyFont="1" applyFill="1" applyBorder="1" applyAlignment="1">
      <alignment horizontal="center" vertical="center"/>
    </xf>
    <xf numFmtId="0" fontId="31" fillId="4" borderId="3" xfId="14" applyFont="1" applyFill="1" applyBorder="1" applyAlignment="1">
      <alignment horizontal="center" vertical="center"/>
    </xf>
    <xf numFmtId="0" fontId="31" fillId="4" borderId="8" xfId="14" applyFont="1" applyFill="1" applyBorder="1" applyAlignment="1">
      <alignment horizontal="center" vertical="center"/>
    </xf>
    <xf numFmtId="0" fontId="11" fillId="0" borderId="4" xfId="15" applyFont="1" applyBorder="1" applyAlignment="1">
      <alignment horizontal="center" vertical="center" wrapText="1"/>
    </xf>
    <xf numFmtId="0" fontId="11" fillId="4" borderId="7" xfId="15" applyFont="1" applyFill="1" applyBorder="1" applyAlignment="1">
      <alignment horizontal="center" vertical="center" wrapText="1"/>
    </xf>
    <xf numFmtId="0" fontId="11" fillId="4" borderId="3" xfId="15" applyFont="1" applyFill="1" applyBorder="1" applyAlignment="1">
      <alignment horizontal="center" vertical="center" wrapText="1"/>
    </xf>
    <xf numFmtId="0" fontId="11" fillId="4" borderId="8" xfId="15" applyFont="1" applyFill="1" applyBorder="1" applyAlignment="1">
      <alignment horizontal="center" vertical="center" wrapText="1"/>
    </xf>
    <xf numFmtId="0" fontId="30" fillId="0" borderId="7" xfId="14" applyFont="1" applyBorder="1" applyAlignment="1">
      <alignment horizontal="left" vertical="center" wrapText="1"/>
    </xf>
    <xf numFmtId="0" fontId="30" fillId="0" borderId="8" xfId="14" applyFont="1" applyBorder="1" applyAlignment="1">
      <alignment horizontal="left" vertical="center" wrapText="1"/>
    </xf>
    <xf numFmtId="0" fontId="30" fillId="0" borderId="4" xfId="14" applyFont="1" applyBorder="1" applyAlignment="1">
      <alignment horizontal="left" vertical="center" wrapText="1"/>
    </xf>
    <xf numFmtId="0" fontId="30" fillId="5" borderId="4" xfId="14" applyFont="1" applyFill="1" applyBorder="1" applyAlignment="1">
      <alignment horizontal="left" vertical="top" wrapText="1"/>
    </xf>
  </cellXfs>
  <cellStyles count="20">
    <cellStyle name="Currency" xfId="1" builtinId="4"/>
    <cellStyle name="Normal" xfId="0" builtinId="0"/>
    <cellStyle name="Normal 10" xfId="14" xr:uid="{E9D4FF6C-F776-49D4-8ECD-3CA908BF7377}"/>
    <cellStyle name="Normal 10 10" xfId="17" xr:uid="{CCE9C22F-992C-4E80-A28D-53292B97FC3A}"/>
    <cellStyle name="Normal 10 2 2" xfId="12" xr:uid="{DFE6FFCF-07B9-4E78-AD97-8D3865635382}"/>
    <cellStyle name="Normal 19 2" xfId="18" xr:uid="{683D7A41-D9D9-4D14-910B-1BE66941DB46}"/>
    <cellStyle name="Normal 2" xfId="5" xr:uid="{3F2937CB-A62F-452B-8826-B8A705281914}"/>
    <cellStyle name="Normal 2 10 2" xfId="19" xr:uid="{1D3CF57B-85A5-431A-84D3-62E6A83E797C}"/>
    <cellStyle name="Normal 2 2" xfId="3" xr:uid="{6DD77EFB-109A-4AD8-AE59-009D55F66783}"/>
    <cellStyle name="Normal 25" xfId="9" xr:uid="{477E81A3-F1F7-4247-8E43-207D42D31121}"/>
    <cellStyle name="Normal 3" xfId="4" xr:uid="{262D56FD-D5A9-4FA8-AB45-F02A4C621C94}"/>
    <cellStyle name="Normal 3 4" xfId="10" xr:uid="{23E08EE0-076B-405D-98DA-95853C2BA29A}"/>
    <cellStyle name="Normal 4" xfId="16" xr:uid="{148984FA-5D4A-4328-9707-3AF49CCC4F09}"/>
    <cellStyle name="Normal 4 3" xfId="7" xr:uid="{E341D274-9276-49DE-9FCF-D4B880994295}"/>
    <cellStyle name="Normal_Sheet1 2" xfId="15" xr:uid="{2DC9AB53-5E8C-4401-8068-EDB487DB7B9B}"/>
    <cellStyle name="Parasts 5" xfId="13" xr:uid="{F6DF7410-7E03-401D-BA80-E5CCB812F149}"/>
    <cellStyle name="Percent" xfId="2" builtinId="5"/>
    <cellStyle name="Style 1" xfId="8" xr:uid="{1EB46D5A-3310-4552-BF71-2D5473F17F87}"/>
    <cellStyle name="Style 1 2 3" xfId="11" xr:uid="{CC6C7197-B282-4382-9046-85FD114C93DC}"/>
    <cellStyle name="Обычный_2009-04-27_PED IESN" xfId="6" xr:uid="{1009C835-C686-4855-B9E9-A63D3CFAADAD}"/>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ltaemlv.sharepoint.com/Users/sandr/Dropbox/TAMES/Priv&#257;tm&#257;jas/2021/M&#257;ris%20Skromanis%20Birznieki/T&#257;me/file:/G:/Kesko%20Agro,%20Riga/target%20price%20blan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Kesko%20Agro,%20Riga\target%20price%20blan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Ekodienests\Madonas_kulturas_nams\Madona_AK_28_08_2006_ST_klient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PROJEKTU_VADIBA\Projekti\21.korpuss_NMPON%20un%20AVA\5_Iepirkumi\Buvdarbu%20Cenu%20aptauja\Uzaicinajums%201\Tames%20forma_BA_21.korpuss_25.04.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TAMESANA\Sandras%20dokumenti\Users\Laptop\Desktop\Documents%20and%20Settings\user\My%20Documents\tamesana2\KK\dampeli\tames\ABC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ARPLAN\ALFA2\Tames\arhivsVKBMS\AB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ul1"/>
      <sheetName val="Taul2"/>
      <sheetName val="Taul3"/>
      <sheetName val="Taul4"/>
      <sheetName val="2"/>
      <sheetName val="kopt. kopsav."/>
      <sheetName val="ProdKodi"/>
    </sheetNames>
    <sheetDataSet>
      <sheetData sheetId="0"/>
      <sheetData sheetId="1"/>
      <sheetData sheetId="2"/>
      <sheetData sheetId="3"/>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ul1"/>
      <sheetName val="Taul2"/>
      <sheetName val="Taul3"/>
      <sheetName val="Taul4"/>
      <sheetName val="2"/>
      <sheetName val="kopt. kopsav."/>
      <sheetName val="ProdKodi"/>
    </sheetNames>
    <sheetDataSet>
      <sheetData sheetId="0"/>
      <sheetData sheetId="1"/>
      <sheetData sheetId="2"/>
      <sheetData sheetId="3"/>
      <sheetData sheetId="4"/>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 val="Taul4"/>
      <sheetName val="Sat,rād_12"/>
      <sheetName val="_veids211"/>
      <sheetName val="Sat,rād_13"/>
      <sheetName val="_veids212"/>
      <sheetName val="Sat,rād_14"/>
      <sheetName val="_veids213"/>
      <sheetName val="Sat,rād_15"/>
      <sheetName val="_veids214"/>
      <sheetName val="kops2"/>
      <sheetName val="2,2"/>
      <sheetName val="3-1"/>
      <sheetName val="3-2"/>
      <sheetName val="3-3"/>
      <sheetName val="3-4"/>
      <sheetName val="3-5"/>
      <sheetName val="3-6"/>
      <sheetName val="3-7"/>
      <sheetName val="3-8"/>
      <sheetName val="3-9"/>
      <sheetName val="5-1"/>
      <sheetName val="5-5"/>
      <sheetName val="2k.1-1"/>
      <sheetName val="2k.1-2"/>
      <sheetName val="Sat,rād_16"/>
      <sheetName val="_veids215"/>
      <sheetName val="Sat,rād_17"/>
      <sheetName val="_veids216"/>
      <sheetName val="Sat,rād_18"/>
      <sheetName val="_veids217"/>
      <sheetName val="Sat,rād_19"/>
      <sheetName val="_veids218"/>
      <sheetName val="Sat,rād_20"/>
      <sheetName val="_veids219"/>
      <sheetName val="2k_1-1"/>
      <sheetName val="2k_1-2"/>
      <sheetName val="Sat,rād_22"/>
      <sheetName val="_veids221"/>
      <sheetName val="Sat,rād_21"/>
      <sheetName val="_veids220"/>
      <sheetName val="Sat,rād_23"/>
      <sheetName val="_veids222"/>
      <sheetName val="Sat,rād_24"/>
      <sheetName val="_veids223"/>
      <sheetName val="Sat,rād_25"/>
      <sheetName val="_veids224"/>
      <sheetName val="Sat,rād_32"/>
      <sheetName val="_veids231"/>
      <sheetName val="Sat,rād_27"/>
      <sheetName val="_veids226"/>
      <sheetName val="Sat,rād_26"/>
      <sheetName val="_veids225"/>
      <sheetName val="Sat,rād_30"/>
      <sheetName val="_veids229"/>
      <sheetName val="Sat,rād_29"/>
      <sheetName val="_veids228"/>
      <sheetName val="Sat,rād_28"/>
      <sheetName val="_veids227"/>
      <sheetName val="Sat,rād_31"/>
      <sheetName val="_veids230"/>
      <sheetName val="Sat,rād_33"/>
      <sheetName val="_veids232"/>
      <sheetName val="2k_1-11"/>
      <sheetName val="2k_1-21"/>
      <sheetName val="Sat,rād_34"/>
      <sheetName val="_veids233"/>
      <sheetName val="2k_1-12"/>
      <sheetName val="2k_1-22"/>
      <sheetName val="2k_1-13"/>
      <sheetName val="2k_1-23"/>
      <sheetName val="2k_1-14"/>
      <sheetName val="2k_1-24"/>
      <sheetName val="2k_1-15"/>
      <sheetName val="2k_1-25"/>
      <sheetName val="2k_1-16"/>
      <sheetName val="2k_1-26"/>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ks"/>
      <sheetName val="Paskaidrojums"/>
      <sheetName val="Koptāme"/>
      <sheetName val="Tāme Nr.1"/>
      <sheetName val="Tāme Nr.2"/>
      <sheetName val="Tāme Nr.3"/>
      <sheetName val="Tāme N.4"/>
      <sheetName val="M"/>
      <sheetName val="Tāme Nr.5"/>
      <sheetName val="Tāme Nr.6"/>
      <sheetName val="Tāme Nr.7"/>
      <sheetName val="Z"/>
      <sheetName val="Tāme Nr.8"/>
      <sheetName val="Tāme Nr.9"/>
      <sheetName val="Tāme Nr.10"/>
      <sheetName val="Tāme Nr.11"/>
      <sheetName val="Tāme Nr.12"/>
      <sheetName val="Tāme Nr.13"/>
      <sheetName val="Tāme Nr.14"/>
      <sheetName val="Tāme Nr_11"/>
      <sheetName val="Tāme_Nr_11"/>
      <sheetName val="Tāme_Nr_1"/>
      <sheetName val="Tāme_Nr_2"/>
      <sheetName val="Tāme_Nr_3"/>
      <sheetName val="Tāme_N_4"/>
      <sheetName val="Tāme_Nr_5"/>
      <sheetName val="Tāme_Nr_6"/>
      <sheetName val="Tāme_Nr_7"/>
      <sheetName val="Tāme_Nr_8"/>
      <sheetName val="Tāme_Nr_9"/>
      <sheetName val="Tāme_Nr_10"/>
      <sheetName val="Tāme_Nr_111"/>
      <sheetName val="Tāme_Nr_12"/>
      <sheetName val="Tāme_Nr_13"/>
      <sheetName val="Tāme_Nr_14"/>
      <sheetName val="Tāme_Nr_112"/>
      <sheetName val="Tāme_Nr_15"/>
      <sheetName val="Tāme_Nr_21"/>
      <sheetName val="Tāme_Nr_31"/>
      <sheetName val="Tāme_N_41"/>
      <sheetName val="Tāme_Nr_51"/>
      <sheetName val="Tāme_Nr_61"/>
      <sheetName val="Tāme_Nr_71"/>
      <sheetName val="Tāme_Nr_81"/>
      <sheetName val="Tāme_Nr_91"/>
      <sheetName val="Tāme_Nr_101"/>
      <sheetName val="Tāme_Nr_113"/>
      <sheetName val="Tāme_Nr_121"/>
      <sheetName val="Tāme_Nr_131"/>
      <sheetName val="Tāme_Nr_141"/>
      <sheetName val="Tāme_Nr_118"/>
      <sheetName val="Tāme_Nr_18"/>
      <sheetName val="Tāme_Nr_24"/>
      <sheetName val="Tāme_Nr_34"/>
      <sheetName val="Tāme_N_44"/>
      <sheetName val="Tāme_Nr_54"/>
      <sheetName val="Tāme_Nr_64"/>
      <sheetName val="Tāme_Nr_74"/>
      <sheetName val="Tāme_Nr_84"/>
      <sheetName val="Tāme_Nr_94"/>
      <sheetName val="Tāme_Nr_104"/>
      <sheetName val="Tāme_Nr_119"/>
      <sheetName val="Tāme_Nr_124"/>
      <sheetName val="Tāme_Nr_134"/>
      <sheetName val="Tāme_Nr_144"/>
      <sheetName val="Tāme_Nr_116"/>
      <sheetName val="Tāme_Nr_17"/>
      <sheetName val="Tāme_Nr_23"/>
      <sheetName val="Tāme_Nr_33"/>
      <sheetName val="Tāme_N_43"/>
      <sheetName val="Tāme_Nr_53"/>
      <sheetName val="Tāme_Nr_63"/>
      <sheetName val="Tāme_Nr_73"/>
      <sheetName val="Tāme_Nr_83"/>
      <sheetName val="Tāme_Nr_93"/>
      <sheetName val="Tāme_Nr_103"/>
      <sheetName val="Tāme_Nr_117"/>
      <sheetName val="Tāme_Nr_123"/>
      <sheetName val="Tāme_Nr_133"/>
      <sheetName val="Tāme_Nr_143"/>
      <sheetName val="Tāme_Nr_114"/>
      <sheetName val="Tāme_Nr_16"/>
      <sheetName val="Tāme_Nr_22"/>
      <sheetName val="Tāme_Nr_32"/>
      <sheetName val="Tāme_N_42"/>
      <sheetName val="Tāme_Nr_52"/>
      <sheetName val="Tāme_Nr_62"/>
      <sheetName val="Tāme_Nr_72"/>
      <sheetName val="Tāme_Nr_82"/>
      <sheetName val="Tāme_Nr_92"/>
      <sheetName val="Tāme_Nr_102"/>
      <sheetName val="Tāme_Nr_115"/>
      <sheetName val="Tāme_Nr_122"/>
      <sheetName val="Tāme_Nr_132"/>
      <sheetName val="Tāme_Nr_142"/>
      <sheetName val="Tāme_Nr_1110"/>
      <sheetName val="Tāme_Nr_19"/>
      <sheetName val="Tāme_Nr_25"/>
      <sheetName val="Tāme_Nr_35"/>
      <sheetName val="Tāme_N_45"/>
      <sheetName val="Tāme_Nr_55"/>
      <sheetName val="Tāme_Nr_65"/>
      <sheetName val="Tāme_Nr_75"/>
      <sheetName val="Tāme_Nr_85"/>
      <sheetName val="Tāme_Nr_95"/>
      <sheetName val="Tāme_Nr_105"/>
      <sheetName val="Tāme_Nr_1111"/>
      <sheetName val="Tāme_Nr_125"/>
      <sheetName val="Tāme_Nr_135"/>
      <sheetName val="Tāme_Nr_145"/>
      <sheetName val="Tāme_Nr_1112"/>
      <sheetName val="Tāme_Nr_110"/>
      <sheetName val="Tāme_Nr_26"/>
      <sheetName val="Tāme_Nr_36"/>
      <sheetName val="Tāme_N_46"/>
      <sheetName val="Tāme_Nr_56"/>
      <sheetName val="Tāme_Nr_66"/>
      <sheetName val="Tāme_Nr_76"/>
      <sheetName val="Tāme_Nr_86"/>
      <sheetName val="Tāme_Nr_96"/>
      <sheetName val="Tāme_Nr_106"/>
      <sheetName val="Tāme_Nr_1113"/>
      <sheetName val="Tāme_Nr_126"/>
      <sheetName val="Tāme_Nr_136"/>
      <sheetName val="Tāme_Nr_146"/>
      <sheetName val="Tāme_Nr_1118"/>
      <sheetName val="Tāme_Nr_130"/>
      <sheetName val="Tāme_Nr_29"/>
      <sheetName val="Tāme_Nr_39"/>
      <sheetName val="Tāme_N_49"/>
      <sheetName val="Tāme_Nr_59"/>
      <sheetName val="Tāme_Nr_69"/>
      <sheetName val="Tāme_Nr_79"/>
      <sheetName val="Tāme_Nr_89"/>
      <sheetName val="Tāme_Nr_99"/>
      <sheetName val="Tāme_Nr_109"/>
      <sheetName val="Tāme_Nr_1119"/>
      <sheetName val="Tāme_Nr_1210"/>
      <sheetName val="Tāme_Nr_139"/>
      <sheetName val="Tāme_Nr_149"/>
      <sheetName val="Tāme_Nr_1116"/>
      <sheetName val="Tāme_Nr_128"/>
      <sheetName val="Tāme_Nr_28"/>
      <sheetName val="Tāme_Nr_38"/>
      <sheetName val="Tāme_N_48"/>
      <sheetName val="Tāme_Nr_58"/>
      <sheetName val="Tāme_Nr_68"/>
      <sheetName val="Tāme_Nr_78"/>
      <sheetName val="Tāme_Nr_88"/>
      <sheetName val="Tāme_Nr_98"/>
      <sheetName val="Tāme_Nr_108"/>
      <sheetName val="Tāme_Nr_1117"/>
      <sheetName val="Tāme_Nr_129"/>
      <sheetName val="Tāme_Nr_138"/>
      <sheetName val="Tāme_Nr_148"/>
      <sheetName val="Tāme_Nr_1114"/>
      <sheetName val="Tāme_Nr_120"/>
      <sheetName val="Tāme_Nr_27"/>
      <sheetName val="Tāme_Nr_37"/>
      <sheetName val="Tāme_N_47"/>
      <sheetName val="Tāme_Nr_57"/>
      <sheetName val="Tāme_Nr_67"/>
      <sheetName val="Tāme_Nr_77"/>
      <sheetName val="Tāme_Nr_87"/>
      <sheetName val="Tāme_Nr_97"/>
      <sheetName val="Tāme_Nr_107"/>
      <sheetName val="Tāme_Nr_1115"/>
      <sheetName val="Tāme_Nr_127"/>
      <sheetName val="Tāme_Nr_137"/>
      <sheetName val="Tāme_Nr_147"/>
      <sheetName val="Tāme_Nr_1120"/>
      <sheetName val="Tāme_Nr_140"/>
      <sheetName val="Tāme_Nr_210"/>
      <sheetName val="Tāme_Nr_310"/>
      <sheetName val="Tāme_N_410"/>
      <sheetName val="Tāme_Nr_510"/>
      <sheetName val="Tāme_Nr_610"/>
      <sheetName val="Tāme_Nr_710"/>
      <sheetName val="Tāme_Nr_810"/>
      <sheetName val="Tāme_Nr_910"/>
      <sheetName val="Tāme_Nr_1010"/>
      <sheetName val="Tāme_Nr_1121"/>
      <sheetName val="Tāme_Nr_1211"/>
      <sheetName val="Tāme_Nr_1310"/>
      <sheetName val="Tāme_Nr_1410"/>
      <sheetName val="T?me Nr.11"/>
      <sheetName val="Tāme_Nr_150"/>
      <sheetName val="Tāme_Nr_211"/>
      <sheetName val="Tāme_Nr_311"/>
      <sheetName val="Tāme_N_411"/>
      <sheetName val="Tāme_Nr_511"/>
      <sheetName val="Tāme_Nr_611"/>
      <sheetName val="Tāme_Nr_711"/>
      <sheetName val="Tāme_Nr_811"/>
      <sheetName val="Tāme_Nr_911"/>
      <sheetName val="Tāme_Nr_1011"/>
      <sheetName val="Tāme_Nr_1122"/>
      <sheetName val="Tāme_Nr_1212"/>
      <sheetName val="Tāme_Nr_1311"/>
      <sheetName val="Tāme_Nr_1411"/>
      <sheetName val="Tāme_Nr_1123"/>
      <sheetName val="T?me_Nr_11"/>
      <sheetName val="Tāme_Nr_151"/>
      <sheetName val="Tāme_Nr_212"/>
      <sheetName val="Tāme_Nr_312"/>
      <sheetName val="Tāme_N_412"/>
      <sheetName val="Tāme_Nr_512"/>
      <sheetName val="Tāme_Nr_612"/>
      <sheetName val="Tāme_Nr_712"/>
      <sheetName val="Tāme_Nr_812"/>
      <sheetName val="Tāme_Nr_912"/>
      <sheetName val="Tāme_Nr_1012"/>
      <sheetName val="Tāme_Nr_1124"/>
      <sheetName val="Tāme_Nr_1213"/>
      <sheetName val="Tāme_Nr_1312"/>
      <sheetName val="Tāme_Nr_1412"/>
      <sheetName val="Tāme_Nr_1125"/>
      <sheetName val="T?me_Nr_111"/>
      <sheetName val="Tāme_Nr_152"/>
      <sheetName val="Tāme_Nr_213"/>
      <sheetName val="Tāme_Nr_313"/>
      <sheetName val="Tāme_N_413"/>
      <sheetName val="Tāme_Nr_513"/>
      <sheetName val="Tāme_Nr_613"/>
      <sheetName val="Tāme_Nr_713"/>
      <sheetName val="Tāme_Nr_813"/>
      <sheetName val="Tāme_Nr_913"/>
      <sheetName val="Tāme_Nr_1013"/>
      <sheetName val="Tāme_Nr_1126"/>
      <sheetName val="Tāme_Nr_1214"/>
      <sheetName val="Tāme_Nr_1313"/>
      <sheetName val="Tāme_Nr_1413"/>
      <sheetName val="Tāme_Nr_1127"/>
      <sheetName val="T?me_Nr_112"/>
      <sheetName val="Tāme_Nr_153"/>
      <sheetName val="Tāme_Nr_214"/>
      <sheetName val="Tāme_Nr_314"/>
      <sheetName val="Tāme_N_414"/>
      <sheetName val="Tāme_Nr_514"/>
      <sheetName val="Tāme_Nr_614"/>
      <sheetName val="Tāme_Nr_714"/>
      <sheetName val="Tāme_Nr_814"/>
      <sheetName val="Tāme_Nr_914"/>
      <sheetName val="Tāme_Nr_1014"/>
      <sheetName val="Tāme_Nr_1128"/>
      <sheetName val="Tāme_Nr_1215"/>
      <sheetName val="Tāme_Nr_1314"/>
      <sheetName val="Tāme_Nr_1414"/>
      <sheetName val="Tāme_Nr_1129"/>
      <sheetName val="T?me_Nr_113"/>
      <sheetName val="Tāme_Nr_154"/>
      <sheetName val="Tāme_Nr_215"/>
      <sheetName val="Tāme_Nr_315"/>
      <sheetName val="Tāme_N_415"/>
      <sheetName val="Tāme_Nr_515"/>
      <sheetName val="Tāme_Nr_615"/>
      <sheetName val="Tāme_Nr_715"/>
      <sheetName val="Tāme_Nr_815"/>
      <sheetName val="Tāme_Nr_915"/>
      <sheetName val="Tāme_Nr_1015"/>
      <sheetName val="Tāme_Nr_1130"/>
      <sheetName val="Tāme_Nr_1216"/>
      <sheetName val="Tāme_Nr_1315"/>
      <sheetName val="Tāme_Nr_1415"/>
      <sheetName val="Tāme_Nr_1131"/>
      <sheetName val="T?me_Nr_114"/>
      <sheetName val="T_me Nr.11"/>
      <sheetName val="T_me_Nr_11"/>
      <sheetName val="T_me_Nr_111"/>
      <sheetName val="T_me_Nr_112"/>
      <sheetName val="T_me_Nr_113"/>
      <sheetName val="T_me_Nr_114"/>
      <sheetName val="Tāme_Nr_156"/>
      <sheetName val="Tāme_Nr_217"/>
      <sheetName val="Tāme_Nr_317"/>
      <sheetName val="Tāme_N_417"/>
      <sheetName val="Tāme_Nr_517"/>
      <sheetName val="Tāme_Nr_617"/>
      <sheetName val="Tāme_Nr_717"/>
      <sheetName val="Tāme_Nr_817"/>
      <sheetName val="Tāme_Nr_917"/>
      <sheetName val="Tāme_Nr_1017"/>
      <sheetName val="Tāme_Nr_1134"/>
      <sheetName val="Tāme_Nr_1218"/>
      <sheetName val="Tāme_Nr_1317"/>
      <sheetName val="Tāme_Nr_1417"/>
      <sheetName val="Tāme_Nr_1135"/>
      <sheetName val="T?me_Nr_116"/>
      <sheetName val="Tāme_Nr_155"/>
      <sheetName val="Tāme_Nr_216"/>
      <sheetName val="Tāme_Nr_316"/>
      <sheetName val="Tāme_N_416"/>
      <sheetName val="Tāme_Nr_516"/>
      <sheetName val="Tāme_Nr_616"/>
      <sheetName val="Tāme_Nr_716"/>
      <sheetName val="Tāme_Nr_816"/>
      <sheetName val="Tāme_Nr_916"/>
      <sheetName val="Tāme_Nr_1016"/>
      <sheetName val="Tāme_Nr_1132"/>
      <sheetName val="Tāme_Nr_1217"/>
      <sheetName val="Tāme_Nr_1316"/>
      <sheetName val="Tāme_Nr_1416"/>
      <sheetName val="Tāme_Nr_1133"/>
      <sheetName val="T?me_Nr_115"/>
      <sheetName val="T_me_Nr_115"/>
      <sheetName val="Tāme_Nr_157"/>
      <sheetName val="Tāme_Nr_218"/>
      <sheetName val="Tāme_Nr_318"/>
      <sheetName val="Tāme_N_418"/>
      <sheetName val="Tāme_Nr_518"/>
      <sheetName val="Tāme_Nr_618"/>
      <sheetName val="Tāme_Nr_718"/>
      <sheetName val="Tāme_Nr_818"/>
      <sheetName val="Tāme_Nr_918"/>
      <sheetName val="Tāme_Nr_1018"/>
      <sheetName val="Tāme_Nr_1136"/>
      <sheetName val="Tāme_Nr_1219"/>
      <sheetName val="Tāme_Nr_1318"/>
      <sheetName val="Tāme_Nr_1418"/>
      <sheetName val="Tāme_Nr_1137"/>
      <sheetName val="T?me_Nr_117"/>
      <sheetName val="T_me_Nr_116"/>
      <sheetName val="Tāme_Nr_1138"/>
      <sheetName val="Tāme_Nr_158"/>
      <sheetName val="Tāme_Nr_219"/>
      <sheetName val="Tāme_Nr_319"/>
      <sheetName val="Tāme_N_419"/>
      <sheetName val="Tāme_Nr_519"/>
      <sheetName val="Tāme_Nr_619"/>
      <sheetName val="Tāme_Nr_719"/>
      <sheetName val="Tāme_Nr_819"/>
      <sheetName val="Tāme_Nr_919"/>
      <sheetName val="Tāme_Nr_1019"/>
      <sheetName val="Tāme_Nr_1139"/>
      <sheetName val="Tāme_Nr_1220"/>
      <sheetName val="Tāme_Nr_1319"/>
      <sheetName val="Tāme_Nr_1419"/>
      <sheetName val="T?me_Nr_118"/>
      <sheetName val="T_me_Nr_117"/>
      <sheetName val="Tāme_Nr_15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urs"/>
      <sheetName val="P. Kopt."/>
      <sheetName val="KA-1"/>
      <sheetName val="1-1"/>
      <sheetName val="1-2"/>
      <sheetName val="1-3"/>
      <sheetName val="1-4"/>
      <sheetName val="1-5"/>
      <sheetName val="1-6"/>
      <sheetName val="1-7"/>
      <sheetName val="1-8"/>
      <sheetName val="1-9"/>
      <sheetName val="1-10"/>
      <sheetName val="1-11"/>
      <sheetName val="1-12"/>
      <sheetName val="KA-2"/>
      <sheetName val="2-1"/>
      <sheetName val="2-2"/>
      <sheetName val="2-3"/>
      <sheetName val="2-4"/>
      <sheetName val="2-5"/>
      <sheetName val="2-6"/>
      <sheetName val="2-7"/>
      <sheetName val="2-8"/>
      <sheetName val="2-10"/>
      <sheetName val="2-9"/>
      <sheetName val="2-11"/>
      <sheetName val="2-12"/>
      <sheetName val="2-13"/>
      <sheetName val="2-14"/>
      <sheetName val="2-15"/>
      <sheetName val="2-16"/>
      <sheetName val="2-17"/>
      <sheetName val="2-19"/>
      <sheetName val="KA-3"/>
      <sheetName val="3-1"/>
      <sheetName val="3-2.1"/>
      <sheetName val="3-2.2"/>
      <sheetName val="3-2.3"/>
      <sheetName val="3-3"/>
      <sheetName val="3-4"/>
      <sheetName val="KA-4"/>
      <sheetName val="4-1"/>
      <sheetName val="4-2"/>
    </sheetNames>
    <sheetDataSet>
      <sheetData sheetId="0">
        <row r="7">
          <cell r="C7" t="str">
            <v xml:space="preserve">Vispārējie būvdarbi </v>
          </cell>
        </row>
      </sheetData>
      <sheetData sheetId="1"/>
      <sheetData sheetId="2"/>
      <sheetData sheetId="3"/>
      <sheetData sheetId="4"/>
      <sheetData sheetId="5">
        <row r="83">
          <cell r="K83">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3">
          <cell r="C33" t="str">
            <v xml:space="preserve">Sastādīja:                                                     </v>
          </cell>
        </row>
      </sheetData>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 val="Summary_ABC"/>
      <sheetName val="Summary_ABC1"/>
      <sheetName val="Summary_ABC2"/>
      <sheetName val="Summary_ABC3"/>
      <sheetName val="Summary_ABC4"/>
      <sheetName val="Summary_ABC5"/>
      <sheetName val="Summary_ABC6"/>
      <sheetName val="Summary_ABC9"/>
      <sheetName val="Summary_ABC8"/>
      <sheetName val="Summary_ABC7"/>
      <sheetName val="Summary_ABC10"/>
      <sheetName val="B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 val="Summary_ABC"/>
      <sheetName val="Summary_ABC1"/>
      <sheetName val="Summary_ABC4"/>
      <sheetName val="Summary_ABC3"/>
      <sheetName val="Summary_ABC2"/>
      <sheetName val="Summary_ABC5"/>
      <sheetName val="Summary_ABC6"/>
      <sheetName val="Summary_ABC9"/>
      <sheetName val="Summary_ABC8"/>
      <sheetName val="Summary_ABC7"/>
      <sheetName val="Summary_ABC10"/>
      <sheetName val="Summary_ABC12"/>
      <sheetName val="Summary_ABC11"/>
      <sheetName val="BK"/>
      <sheetName val="Summary_ABC13"/>
      <sheetName val="Summary_ABC14"/>
      <sheetName val="Summary_ABC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9318-E935-4D81-83E7-802E456125B9}">
  <dimension ref="A3:C11"/>
  <sheetViews>
    <sheetView workbookViewId="0">
      <selection activeCell="B16" sqref="B16"/>
    </sheetView>
  </sheetViews>
  <sheetFormatPr defaultRowHeight="14.5"/>
  <cols>
    <col min="1" max="1" width="16.26953125" bestFit="1" customWidth="1"/>
    <col min="2" max="2" width="117.81640625" style="2" customWidth="1"/>
  </cols>
  <sheetData>
    <row r="3" spans="1:3">
      <c r="A3" s="1" t="s">
        <v>0</v>
      </c>
      <c r="B3" s="117" t="s">
        <v>1</v>
      </c>
      <c r="C3" s="1"/>
    </row>
    <row r="4" spans="1:3">
      <c r="A4" s="1" t="s">
        <v>2</v>
      </c>
      <c r="B4" s="117" t="s">
        <v>1</v>
      </c>
      <c r="C4" s="1"/>
    </row>
    <row r="5" spans="1:3">
      <c r="A5" s="1" t="s">
        <v>3</v>
      </c>
      <c r="B5" s="117" t="s">
        <v>4</v>
      </c>
      <c r="C5" s="1"/>
    </row>
    <row r="6" spans="1:3">
      <c r="A6" s="1" t="s">
        <v>5</v>
      </c>
      <c r="B6" s="118"/>
      <c r="C6" s="1"/>
    </row>
    <row r="7" spans="1:3">
      <c r="A7" s="1" t="s">
        <v>6</v>
      </c>
      <c r="B7" s="119"/>
    </row>
    <row r="8" spans="1:3">
      <c r="B8" s="120"/>
    </row>
    <row r="9" spans="1:3">
      <c r="A9" s="1" t="s">
        <v>7</v>
      </c>
      <c r="B9" s="118"/>
    </row>
    <row r="10" spans="1:3">
      <c r="A10" s="1" t="s">
        <v>8</v>
      </c>
      <c r="B10" s="118"/>
    </row>
    <row r="11" spans="1:3">
      <c r="B11" s="12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CCE2-EADC-44D8-BCFA-9C2F8FE1A751}">
  <sheetPr>
    <pageSetUpPr fitToPage="1"/>
  </sheetPr>
  <dimension ref="A1:O50"/>
  <sheetViews>
    <sheetView topLeftCell="A29" zoomScaleNormal="100" zoomScalePageLayoutView="55" workbookViewId="0">
      <selection activeCell="O44" sqref="O44"/>
    </sheetView>
  </sheetViews>
  <sheetFormatPr defaultColWidth="8.7265625" defaultRowHeight="14.5"/>
  <cols>
    <col min="1" max="1" width="7.1796875" bestFit="1" customWidth="1"/>
    <col min="2" max="2" width="92" bestFit="1"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370</v>
      </c>
      <c r="B2" s="139"/>
      <c r="C2" s="139"/>
      <c r="D2" s="139"/>
      <c r="E2" s="139"/>
      <c r="F2" s="139"/>
      <c r="G2" s="139"/>
      <c r="H2" s="139"/>
      <c r="I2" s="139"/>
      <c r="J2" s="139"/>
      <c r="K2" s="139"/>
      <c r="L2" s="139"/>
      <c r="M2" s="139"/>
      <c r="N2" s="139"/>
      <c r="O2" s="139"/>
    </row>
    <row r="3" spans="1:15" s="3" customFormat="1" ht="14">
      <c r="A3" s="4"/>
      <c r="C3" s="153" t="s">
        <v>371</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O45</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c r="A14" s="10" t="s">
        <v>30</v>
      </c>
      <c r="B14" s="39" t="s">
        <v>372</v>
      </c>
      <c r="C14" s="18" t="s">
        <v>45</v>
      </c>
      <c r="D14" s="18">
        <v>1</v>
      </c>
      <c r="E14" s="11"/>
      <c r="F14" s="12"/>
      <c r="G14" s="12">
        <f t="shared" ref="G14:G31" si="0">E14*F14</f>
        <v>0</v>
      </c>
      <c r="H14" s="12"/>
      <c r="I14" s="12"/>
      <c r="J14" s="12">
        <f>SUM(G14:I14)</f>
        <v>0</v>
      </c>
      <c r="K14" s="11">
        <f t="shared" ref="K14:K31" si="1">D14*E14</f>
        <v>0</v>
      </c>
      <c r="L14" s="12">
        <f t="shared" ref="L14:L31" si="2">G14*D14</f>
        <v>0</v>
      </c>
      <c r="M14" s="12">
        <f t="shared" ref="M14:M31" si="3">D14*H14</f>
        <v>0</v>
      </c>
      <c r="N14" s="12">
        <f t="shared" ref="N14:N31" si="4">D14*I14</f>
        <v>0</v>
      </c>
      <c r="O14" s="12">
        <f t="shared" ref="O14:O31" si="5">SUM(L14:N14)</f>
        <v>0</v>
      </c>
    </row>
    <row r="15" spans="1:15">
      <c r="A15" s="10" t="s">
        <v>33</v>
      </c>
      <c r="B15" s="39" t="s">
        <v>373</v>
      </c>
      <c r="C15" s="18" t="s">
        <v>45</v>
      </c>
      <c r="D15" s="18">
        <v>1</v>
      </c>
      <c r="E15" s="11"/>
      <c r="F15" s="12"/>
      <c r="G15" s="12">
        <f t="shared" si="0"/>
        <v>0</v>
      </c>
      <c r="H15" s="12"/>
      <c r="I15" s="12"/>
      <c r="J15" s="12">
        <f>SUM(G15:I15)</f>
        <v>0</v>
      </c>
      <c r="K15" s="11">
        <f t="shared" si="1"/>
        <v>0</v>
      </c>
      <c r="L15" s="12">
        <f t="shared" si="2"/>
        <v>0</v>
      </c>
      <c r="M15" s="12">
        <f t="shared" si="3"/>
        <v>0</v>
      </c>
      <c r="N15" s="12">
        <f t="shared" si="4"/>
        <v>0</v>
      </c>
      <c r="O15" s="12">
        <f t="shared" si="5"/>
        <v>0</v>
      </c>
    </row>
    <row r="16" spans="1:15">
      <c r="A16" s="10" t="s">
        <v>35</v>
      </c>
      <c r="B16" s="39" t="s">
        <v>374</v>
      </c>
      <c r="C16" s="18" t="s">
        <v>45</v>
      </c>
      <c r="D16" s="18">
        <v>1</v>
      </c>
      <c r="E16" s="11"/>
      <c r="F16" s="12"/>
      <c r="G16" s="12">
        <f t="shared" si="0"/>
        <v>0</v>
      </c>
      <c r="H16" s="12"/>
      <c r="I16" s="12"/>
      <c r="J16" s="12">
        <f>SUM(G16:I16)</f>
        <v>0</v>
      </c>
      <c r="K16" s="11">
        <f t="shared" si="1"/>
        <v>0</v>
      </c>
      <c r="L16" s="12">
        <f t="shared" si="2"/>
        <v>0</v>
      </c>
      <c r="M16" s="12">
        <f t="shared" si="3"/>
        <v>0</v>
      </c>
      <c r="N16" s="12">
        <f t="shared" si="4"/>
        <v>0</v>
      </c>
      <c r="O16" s="12">
        <f t="shared" si="5"/>
        <v>0</v>
      </c>
    </row>
    <row r="17" spans="1:15">
      <c r="A17" s="10" t="s">
        <v>37</v>
      </c>
      <c r="B17" s="39" t="s">
        <v>375</v>
      </c>
      <c r="C17" s="18" t="s">
        <v>45</v>
      </c>
      <c r="D17" s="18">
        <v>10</v>
      </c>
      <c r="E17" s="11"/>
      <c r="F17" s="12"/>
      <c r="G17" s="12">
        <f t="shared" si="0"/>
        <v>0</v>
      </c>
      <c r="H17" s="12"/>
      <c r="I17" s="12"/>
      <c r="J17" s="12">
        <f>SUM(G17:I17)</f>
        <v>0</v>
      </c>
      <c r="K17" s="11">
        <f t="shared" si="1"/>
        <v>0</v>
      </c>
      <c r="L17" s="12">
        <f t="shared" si="2"/>
        <v>0</v>
      </c>
      <c r="M17" s="12">
        <f t="shared" si="3"/>
        <v>0</v>
      </c>
      <c r="N17" s="12">
        <f t="shared" si="4"/>
        <v>0</v>
      </c>
      <c r="O17" s="12">
        <f t="shared" si="5"/>
        <v>0</v>
      </c>
    </row>
    <row r="18" spans="1:15">
      <c r="A18" s="10" t="s">
        <v>39</v>
      </c>
      <c r="B18" s="25" t="s">
        <v>376</v>
      </c>
      <c r="C18" s="18" t="s">
        <v>45</v>
      </c>
      <c r="D18" s="18">
        <v>2</v>
      </c>
      <c r="E18" s="11"/>
      <c r="F18" s="12"/>
      <c r="G18" s="12">
        <f t="shared" si="0"/>
        <v>0</v>
      </c>
      <c r="H18" s="12"/>
      <c r="I18" s="12"/>
      <c r="J18" s="12">
        <f t="shared" ref="J18:J31" si="6">SUM(G18:I18)</f>
        <v>0</v>
      </c>
      <c r="K18" s="11">
        <f t="shared" si="1"/>
        <v>0</v>
      </c>
      <c r="L18" s="12">
        <f t="shared" si="2"/>
        <v>0</v>
      </c>
      <c r="M18" s="12">
        <f t="shared" si="3"/>
        <v>0</v>
      </c>
      <c r="N18" s="12">
        <f t="shared" si="4"/>
        <v>0</v>
      </c>
      <c r="O18" s="12">
        <f t="shared" si="5"/>
        <v>0</v>
      </c>
    </row>
    <row r="19" spans="1:15">
      <c r="A19" s="10" t="s">
        <v>41</v>
      </c>
      <c r="B19" s="25" t="s">
        <v>377</v>
      </c>
      <c r="C19" s="18" t="s">
        <v>45</v>
      </c>
      <c r="D19" s="18">
        <v>1</v>
      </c>
      <c r="E19" s="11"/>
      <c r="F19" s="12"/>
      <c r="G19" s="12">
        <f t="shared" si="0"/>
        <v>0</v>
      </c>
      <c r="H19" s="12"/>
      <c r="I19" s="12"/>
      <c r="J19" s="12">
        <f t="shared" si="6"/>
        <v>0</v>
      </c>
      <c r="K19" s="11">
        <f t="shared" si="1"/>
        <v>0</v>
      </c>
      <c r="L19" s="12">
        <f t="shared" si="2"/>
        <v>0</v>
      </c>
      <c r="M19" s="12">
        <f t="shared" si="3"/>
        <v>0</v>
      </c>
      <c r="N19" s="12">
        <f t="shared" si="4"/>
        <v>0</v>
      </c>
      <c r="O19" s="12">
        <f t="shared" si="5"/>
        <v>0</v>
      </c>
    </row>
    <row r="20" spans="1:15">
      <c r="A20" s="10" t="s">
        <v>43</v>
      </c>
      <c r="B20" s="25" t="s">
        <v>378</v>
      </c>
      <c r="C20" s="18" t="s">
        <v>45</v>
      </c>
      <c r="D20" s="18">
        <v>1</v>
      </c>
      <c r="E20" s="11"/>
      <c r="F20" s="12"/>
      <c r="G20" s="12">
        <f t="shared" si="0"/>
        <v>0</v>
      </c>
      <c r="H20" s="12"/>
      <c r="I20" s="12"/>
      <c r="J20" s="12">
        <f t="shared" si="6"/>
        <v>0</v>
      </c>
      <c r="K20" s="11">
        <f t="shared" si="1"/>
        <v>0</v>
      </c>
      <c r="L20" s="12">
        <f t="shared" si="2"/>
        <v>0</v>
      </c>
      <c r="M20" s="12">
        <f t="shared" si="3"/>
        <v>0</v>
      </c>
      <c r="N20" s="12">
        <f t="shared" si="4"/>
        <v>0</v>
      </c>
      <c r="O20" s="12">
        <f t="shared" si="5"/>
        <v>0</v>
      </c>
    </row>
    <row r="21" spans="1:15">
      <c r="A21" s="10" t="s">
        <v>46</v>
      </c>
      <c r="B21" s="25" t="s">
        <v>379</v>
      </c>
      <c r="C21" s="18" t="s">
        <v>45</v>
      </c>
      <c r="D21" s="18">
        <v>1</v>
      </c>
      <c r="E21" s="11"/>
      <c r="F21" s="12"/>
      <c r="G21" s="12">
        <f t="shared" si="0"/>
        <v>0</v>
      </c>
      <c r="H21" s="12"/>
      <c r="I21" s="12"/>
      <c r="J21" s="12">
        <f t="shared" si="6"/>
        <v>0</v>
      </c>
      <c r="K21" s="11">
        <f t="shared" si="1"/>
        <v>0</v>
      </c>
      <c r="L21" s="12">
        <f t="shared" si="2"/>
        <v>0</v>
      </c>
      <c r="M21" s="12">
        <f t="shared" si="3"/>
        <v>0</v>
      </c>
      <c r="N21" s="12">
        <f t="shared" si="4"/>
        <v>0</v>
      </c>
      <c r="O21" s="12">
        <f t="shared" si="5"/>
        <v>0</v>
      </c>
    </row>
    <row r="22" spans="1:15">
      <c r="A22" s="10" t="s">
        <v>49</v>
      </c>
      <c r="B22" s="25" t="s">
        <v>380</v>
      </c>
      <c r="C22" s="18" t="s">
        <v>45</v>
      </c>
      <c r="D22" s="18">
        <v>1</v>
      </c>
      <c r="E22" s="11"/>
      <c r="F22" s="12"/>
      <c r="G22" s="12">
        <f t="shared" si="0"/>
        <v>0</v>
      </c>
      <c r="H22" s="12"/>
      <c r="I22" s="12"/>
      <c r="J22" s="12">
        <f t="shared" si="6"/>
        <v>0</v>
      </c>
      <c r="K22" s="11">
        <f t="shared" si="1"/>
        <v>0</v>
      </c>
      <c r="L22" s="12">
        <f t="shared" si="2"/>
        <v>0</v>
      </c>
      <c r="M22" s="12">
        <f t="shared" si="3"/>
        <v>0</v>
      </c>
      <c r="N22" s="12">
        <f t="shared" si="4"/>
        <v>0</v>
      </c>
      <c r="O22" s="12">
        <f t="shared" si="5"/>
        <v>0</v>
      </c>
    </row>
    <row r="23" spans="1:15" ht="26">
      <c r="A23" s="10" t="s">
        <v>51</v>
      </c>
      <c r="B23" s="25" t="s">
        <v>381</v>
      </c>
      <c r="C23" s="18" t="s">
        <v>45</v>
      </c>
      <c r="D23" s="18">
        <v>1</v>
      </c>
      <c r="E23" s="11"/>
      <c r="F23" s="12"/>
      <c r="G23" s="12">
        <f t="shared" si="0"/>
        <v>0</v>
      </c>
      <c r="H23" s="12"/>
      <c r="I23" s="12"/>
      <c r="J23" s="12">
        <f t="shared" si="6"/>
        <v>0</v>
      </c>
      <c r="K23" s="11">
        <f t="shared" si="1"/>
        <v>0</v>
      </c>
      <c r="L23" s="12">
        <f t="shared" si="2"/>
        <v>0</v>
      </c>
      <c r="M23" s="12">
        <f t="shared" si="3"/>
        <v>0</v>
      </c>
      <c r="N23" s="12">
        <f t="shared" si="4"/>
        <v>0</v>
      </c>
      <c r="O23" s="12">
        <f t="shared" si="5"/>
        <v>0</v>
      </c>
    </row>
    <row r="24" spans="1:15">
      <c r="A24" s="10" t="s">
        <v>53</v>
      </c>
      <c r="B24" s="25" t="s">
        <v>382</v>
      </c>
      <c r="C24" s="18" t="s">
        <v>45</v>
      </c>
      <c r="D24" s="18">
        <v>1</v>
      </c>
      <c r="E24" s="11"/>
      <c r="F24" s="12"/>
      <c r="G24" s="12">
        <f t="shared" si="0"/>
        <v>0</v>
      </c>
      <c r="H24" s="12"/>
      <c r="I24" s="12"/>
      <c r="J24" s="12">
        <f t="shared" si="6"/>
        <v>0</v>
      </c>
      <c r="K24" s="11">
        <f t="shared" si="1"/>
        <v>0</v>
      </c>
      <c r="L24" s="12">
        <f t="shared" si="2"/>
        <v>0</v>
      </c>
      <c r="M24" s="12">
        <f t="shared" si="3"/>
        <v>0</v>
      </c>
      <c r="N24" s="12">
        <f t="shared" si="4"/>
        <v>0</v>
      </c>
      <c r="O24" s="12">
        <f t="shared" si="5"/>
        <v>0</v>
      </c>
    </row>
    <row r="25" spans="1:15">
      <c r="A25" s="10" t="s">
        <v>55</v>
      </c>
      <c r="B25" s="25" t="s">
        <v>383</v>
      </c>
      <c r="C25" s="18" t="s">
        <v>48</v>
      </c>
      <c r="D25" s="18">
        <v>10</v>
      </c>
      <c r="E25" s="11"/>
      <c r="F25" s="12"/>
      <c r="G25" s="12">
        <f t="shared" si="0"/>
        <v>0</v>
      </c>
      <c r="H25" s="12"/>
      <c r="I25" s="12"/>
      <c r="J25" s="12">
        <f t="shared" si="6"/>
        <v>0</v>
      </c>
      <c r="K25" s="11">
        <f t="shared" si="1"/>
        <v>0</v>
      </c>
      <c r="L25" s="12">
        <f t="shared" si="2"/>
        <v>0</v>
      </c>
      <c r="M25" s="12">
        <f t="shared" si="3"/>
        <v>0</v>
      </c>
      <c r="N25" s="12">
        <f t="shared" si="4"/>
        <v>0</v>
      </c>
      <c r="O25" s="12">
        <f t="shared" si="5"/>
        <v>0</v>
      </c>
    </row>
    <row r="26" spans="1:15">
      <c r="A26" s="10" t="s">
        <v>57</v>
      </c>
      <c r="B26" s="25" t="s">
        <v>384</v>
      </c>
      <c r="C26" s="18" t="s">
        <v>48</v>
      </c>
      <c r="D26" s="18">
        <v>35</v>
      </c>
      <c r="E26" s="11"/>
      <c r="F26" s="12"/>
      <c r="G26" s="12">
        <f t="shared" si="0"/>
        <v>0</v>
      </c>
      <c r="H26" s="12"/>
      <c r="I26" s="12"/>
      <c r="J26" s="12">
        <f t="shared" si="6"/>
        <v>0</v>
      </c>
      <c r="K26" s="11">
        <f t="shared" si="1"/>
        <v>0</v>
      </c>
      <c r="L26" s="12">
        <f t="shared" si="2"/>
        <v>0</v>
      </c>
      <c r="M26" s="12">
        <f t="shared" si="3"/>
        <v>0</v>
      </c>
      <c r="N26" s="12">
        <f t="shared" si="4"/>
        <v>0</v>
      </c>
      <c r="O26" s="12">
        <f t="shared" si="5"/>
        <v>0</v>
      </c>
    </row>
    <row r="27" spans="1:15">
      <c r="A27" s="10" t="s">
        <v>58</v>
      </c>
      <c r="B27" s="25" t="s">
        <v>385</v>
      </c>
      <c r="C27" s="18" t="s">
        <v>48</v>
      </c>
      <c r="D27" s="18">
        <v>253</v>
      </c>
      <c r="E27" s="11"/>
      <c r="F27" s="12"/>
      <c r="G27" s="12">
        <f t="shared" si="0"/>
        <v>0</v>
      </c>
      <c r="H27" s="12"/>
      <c r="I27" s="12"/>
      <c r="J27" s="12">
        <f t="shared" si="6"/>
        <v>0</v>
      </c>
      <c r="K27" s="11">
        <f t="shared" si="1"/>
        <v>0</v>
      </c>
      <c r="L27" s="12">
        <f t="shared" si="2"/>
        <v>0</v>
      </c>
      <c r="M27" s="12">
        <f t="shared" si="3"/>
        <v>0</v>
      </c>
      <c r="N27" s="12">
        <f t="shared" si="4"/>
        <v>0</v>
      </c>
      <c r="O27" s="12">
        <f t="shared" si="5"/>
        <v>0</v>
      </c>
    </row>
    <row r="28" spans="1:15">
      <c r="A28" s="10" t="s">
        <v>59</v>
      </c>
      <c r="B28" s="25" t="s">
        <v>386</v>
      </c>
      <c r="C28" s="18" t="s">
        <v>48</v>
      </c>
      <c r="D28" s="18">
        <v>185</v>
      </c>
      <c r="E28" s="11"/>
      <c r="F28" s="12"/>
      <c r="G28" s="12">
        <f t="shared" si="0"/>
        <v>0</v>
      </c>
      <c r="H28" s="12"/>
      <c r="I28" s="12"/>
      <c r="J28" s="12">
        <f t="shared" si="6"/>
        <v>0</v>
      </c>
      <c r="K28" s="11">
        <f t="shared" si="1"/>
        <v>0</v>
      </c>
      <c r="L28" s="12">
        <f t="shared" si="2"/>
        <v>0</v>
      </c>
      <c r="M28" s="12">
        <f t="shared" si="3"/>
        <v>0</v>
      </c>
      <c r="N28" s="12">
        <f t="shared" si="4"/>
        <v>0</v>
      </c>
      <c r="O28" s="12">
        <f t="shared" si="5"/>
        <v>0</v>
      </c>
    </row>
    <row r="29" spans="1:15">
      <c r="A29" s="10" t="s">
        <v>60</v>
      </c>
      <c r="B29" s="25" t="s">
        <v>387</v>
      </c>
      <c r="C29" s="18" t="s">
        <v>48</v>
      </c>
      <c r="D29" s="18">
        <v>85</v>
      </c>
      <c r="E29" s="11"/>
      <c r="F29" s="12"/>
      <c r="G29" s="12">
        <f t="shared" si="0"/>
        <v>0</v>
      </c>
      <c r="H29" s="12"/>
      <c r="I29" s="12"/>
      <c r="J29" s="12">
        <f t="shared" si="6"/>
        <v>0</v>
      </c>
      <c r="K29" s="11">
        <f t="shared" si="1"/>
        <v>0</v>
      </c>
      <c r="L29" s="12">
        <f t="shared" si="2"/>
        <v>0</v>
      </c>
      <c r="M29" s="12">
        <f t="shared" si="3"/>
        <v>0</v>
      </c>
      <c r="N29" s="12">
        <f t="shared" si="4"/>
        <v>0</v>
      </c>
      <c r="O29" s="12">
        <f t="shared" si="5"/>
        <v>0</v>
      </c>
    </row>
    <row r="30" spans="1:15">
      <c r="A30" s="10" t="s">
        <v>62</v>
      </c>
      <c r="B30" s="25" t="s">
        <v>388</v>
      </c>
      <c r="C30" s="18" t="s">
        <v>48</v>
      </c>
      <c r="D30" s="18">
        <v>70</v>
      </c>
      <c r="E30" s="11"/>
      <c r="F30" s="12"/>
      <c r="G30" s="12">
        <f t="shared" si="0"/>
        <v>0</v>
      </c>
      <c r="H30" s="12"/>
      <c r="I30" s="12"/>
      <c r="J30" s="12">
        <f t="shared" si="6"/>
        <v>0</v>
      </c>
      <c r="K30" s="11">
        <f t="shared" si="1"/>
        <v>0</v>
      </c>
      <c r="L30" s="12">
        <f t="shared" si="2"/>
        <v>0</v>
      </c>
      <c r="M30" s="12">
        <f t="shared" si="3"/>
        <v>0</v>
      </c>
      <c r="N30" s="12">
        <f t="shared" si="4"/>
        <v>0</v>
      </c>
      <c r="O30" s="12">
        <f t="shared" si="5"/>
        <v>0</v>
      </c>
    </row>
    <row r="31" spans="1:15">
      <c r="A31" s="10" t="s">
        <v>63</v>
      </c>
      <c r="B31" s="25" t="s">
        <v>389</v>
      </c>
      <c r="C31" s="18" t="s">
        <v>48</v>
      </c>
      <c r="D31" s="18">
        <v>2</v>
      </c>
      <c r="E31" s="11"/>
      <c r="F31" s="12"/>
      <c r="G31" s="12">
        <f t="shared" si="0"/>
        <v>0</v>
      </c>
      <c r="H31" s="12"/>
      <c r="I31" s="12"/>
      <c r="J31" s="12">
        <f t="shared" si="6"/>
        <v>0</v>
      </c>
      <c r="K31" s="11">
        <f t="shared" si="1"/>
        <v>0</v>
      </c>
      <c r="L31" s="12">
        <f t="shared" si="2"/>
        <v>0</v>
      </c>
      <c r="M31" s="12">
        <f t="shared" si="3"/>
        <v>0</v>
      </c>
      <c r="N31" s="12">
        <f t="shared" si="4"/>
        <v>0</v>
      </c>
      <c r="O31" s="12">
        <f t="shared" si="5"/>
        <v>0</v>
      </c>
    </row>
    <row r="32" spans="1:15">
      <c r="A32" s="44"/>
      <c r="B32" s="45" t="s">
        <v>29</v>
      </c>
      <c r="C32" s="46"/>
      <c r="D32" s="47"/>
      <c r="E32" s="48"/>
      <c r="F32" s="49"/>
      <c r="G32" s="49"/>
      <c r="H32" s="49"/>
      <c r="I32" s="49"/>
      <c r="J32" s="49"/>
      <c r="K32" s="48"/>
      <c r="L32" s="49"/>
      <c r="M32" s="49"/>
      <c r="N32" s="49"/>
      <c r="O32" s="49"/>
    </row>
    <row r="33" spans="1:15">
      <c r="A33" s="10" t="s">
        <v>30</v>
      </c>
      <c r="B33" s="27" t="s">
        <v>390</v>
      </c>
      <c r="C33" s="18" t="s">
        <v>45</v>
      </c>
      <c r="D33" s="28">
        <v>1</v>
      </c>
      <c r="E33" s="11"/>
      <c r="F33" s="12"/>
      <c r="G33" s="12">
        <f t="shared" ref="G33:G35" si="7">E33*F33</f>
        <v>0</v>
      </c>
      <c r="H33" s="12"/>
      <c r="I33" s="12"/>
      <c r="J33" s="12">
        <f>SUM(G33:I33)</f>
        <v>0</v>
      </c>
      <c r="K33" s="11">
        <f t="shared" ref="K33:K35" si="8">D33*E33</f>
        <v>0</v>
      </c>
      <c r="L33" s="12">
        <f t="shared" ref="L33:L35" si="9">G33*D33</f>
        <v>0</v>
      </c>
      <c r="M33" s="12">
        <f t="shared" ref="M33:M35" si="10">D33*H33</f>
        <v>0</v>
      </c>
      <c r="N33" s="12">
        <f t="shared" ref="N33:N35" si="11">D33*I33</f>
        <v>0</v>
      </c>
      <c r="O33" s="12">
        <f t="shared" ref="O33:O35" si="12">SUM(L33:N33)</f>
        <v>0</v>
      </c>
    </row>
    <row r="34" spans="1:15">
      <c r="A34" s="10" t="s">
        <v>33</v>
      </c>
      <c r="B34" s="27" t="s">
        <v>391</v>
      </c>
      <c r="C34" s="18" t="s">
        <v>45</v>
      </c>
      <c r="D34" s="28">
        <v>1</v>
      </c>
      <c r="E34" s="11"/>
      <c r="F34" s="12"/>
      <c r="G34" s="12">
        <f t="shared" si="7"/>
        <v>0</v>
      </c>
      <c r="H34" s="12"/>
      <c r="I34" s="12"/>
      <c r="J34" s="12">
        <f t="shared" ref="J34:J35" si="13">SUM(G34:I34)</f>
        <v>0</v>
      </c>
      <c r="K34" s="11">
        <f t="shared" si="8"/>
        <v>0</v>
      </c>
      <c r="L34" s="12">
        <f t="shared" si="9"/>
        <v>0</v>
      </c>
      <c r="M34" s="12">
        <f t="shared" si="10"/>
        <v>0</v>
      </c>
      <c r="N34" s="12">
        <f t="shared" si="11"/>
        <v>0</v>
      </c>
      <c r="O34" s="12">
        <f t="shared" si="12"/>
        <v>0</v>
      </c>
    </row>
    <row r="35" spans="1:15">
      <c r="A35" s="10" t="s">
        <v>35</v>
      </c>
      <c r="B35" s="13" t="s">
        <v>165</v>
      </c>
      <c r="C35" s="28" t="s">
        <v>48</v>
      </c>
      <c r="D35" s="28">
        <v>640</v>
      </c>
      <c r="E35" s="11"/>
      <c r="F35" s="12"/>
      <c r="G35" s="12">
        <f t="shared" si="7"/>
        <v>0</v>
      </c>
      <c r="H35" s="12"/>
      <c r="I35" s="12"/>
      <c r="J35" s="12">
        <f t="shared" si="13"/>
        <v>0</v>
      </c>
      <c r="K35" s="11">
        <f t="shared" si="8"/>
        <v>0</v>
      </c>
      <c r="L35" s="12">
        <f t="shared" si="9"/>
        <v>0</v>
      </c>
      <c r="M35" s="12">
        <f t="shared" si="10"/>
        <v>0</v>
      </c>
      <c r="N35" s="12">
        <f t="shared" si="11"/>
        <v>0</v>
      </c>
      <c r="O35" s="12">
        <f t="shared" si="12"/>
        <v>0</v>
      </c>
    </row>
    <row r="36" spans="1:15">
      <c r="A36" s="44"/>
      <c r="B36" s="45" t="s">
        <v>185</v>
      </c>
      <c r="C36" s="46"/>
      <c r="D36" s="47"/>
      <c r="E36" s="48"/>
      <c r="F36" s="49"/>
      <c r="G36" s="49"/>
      <c r="H36" s="49"/>
      <c r="I36" s="49"/>
      <c r="J36" s="49"/>
      <c r="K36" s="48"/>
      <c r="L36" s="49"/>
      <c r="M36" s="49"/>
      <c r="N36" s="49"/>
      <c r="O36" s="49"/>
    </row>
    <row r="37" spans="1:15">
      <c r="A37" s="10" t="s">
        <v>30</v>
      </c>
      <c r="B37" s="25" t="s">
        <v>392</v>
      </c>
      <c r="C37" s="18" t="s">
        <v>393</v>
      </c>
      <c r="D37" s="18">
        <v>1</v>
      </c>
      <c r="E37" s="11"/>
      <c r="F37" s="12"/>
      <c r="G37" s="12">
        <f t="shared" ref="G37:G38" si="14">E37*F37</f>
        <v>0</v>
      </c>
      <c r="H37" s="12"/>
      <c r="I37" s="12"/>
      <c r="J37" s="12">
        <f t="shared" ref="J37:J38" si="15">SUM(G37:I37)</f>
        <v>0</v>
      </c>
      <c r="K37" s="11">
        <f t="shared" ref="K37:K38" si="16">D37*E37</f>
        <v>0</v>
      </c>
      <c r="L37" s="12">
        <f t="shared" ref="L37:L38" si="17">G37*D37</f>
        <v>0</v>
      </c>
      <c r="M37" s="12">
        <f t="shared" ref="M37:M38" si="18">D37*H37</f>
        <v>0</v>
      </c>
      <c r="N37" s="12">
        <f t="shared" ref="N37:N38" si="19">D37*I37</f>
        <v>0</v>
      </c>
      <c r="O37" s="12">
        <f t="shared" ref="O37:O38" si="20">SUM(L37:N37)</f>
        <v>0</v>
      </c>
    </row>
    <row r="38" spans="1:15">
      <c r="A38" s="10" t="s">
        <v>33</v>
      </c>
      <c r="B38" s="25" t="s">
        <v>394</v>
      </c>
      <c r="C38" s="18" t="s">
        <v>393</v>
      </c>
      <c r="D38" s="18">
        <v>1</v>
      </c>
      <c r="E38" s="11"/>
      <c r="F38" s="12"/>
      <c r="G38" s="12">
        <f t="shared" si="14"/>
        <v>0</v>
      </c>
      <c r="H38" s="12"/>
      <c r="I38" s="12"/>
      <c r="J38" s="12">
        <f t="shared" si="15"/>
        <v>0</v>
      </c>
      <c r="K38" s="11">
        <f t="shared" si="16"/>
        <v>0</v>
      </c>
      <c r="L38" s="12">
        <f t="shared" si="17"/>
        <v>0</v>
      </c>
      <c r="M38" s="12">
        <f t="shared" si="18"/>
        <v>0</v>
      </c>
      <c r="N38" s="12">
        <f t="shared" si="19"/>
        <v>0</v>
      </c>
      <c r="O38" s="12">
        <f t="shared" si="20"/>
        <v>0</v>
      </c>
    </row>
    <row r="39" spans="1:15">
      <c r="A39" s="10" t="s">
        <v>35</v>
      </c>
      <c r="B39" s="25" t="s">
        <v>395</v>
      </c>
      <c r="C39" s="18" t="s">
        <v>393</v>
      </c>
      <c r="D39" s="18">
        <v>1</v>
      </c>
      <c r="E39" s="11"/>
      <c r="F39" s="12"/>
      <c r="G39" s="12"/>
      <c r="H39" s="12"/>
      <c r="I39" s="12"/>
      <c r="J39" s="12"/>
      <c r="K39" s="11"/>
      <c r="L39" s="12"/>
      <c r="M39" s="12"/>
      <c r="N39" s="12"/>
      <c r="O39" s="12"/>
    </row>
    <row r="40" spans="1:15">
      <c r="A40" s="10" t="s">
        <v>37</v>
      </c>
      <c r="B40" s="25" t="s">
        <v>396</v>
      </c>
      <c r="C40" s="18" t="s">
        <v>393</v>
      </c>
      <c r="D40" s="18">
        <v>1</v>
      </c>
      <c r="E40" s="11"/>
      <c r="F40" s="12"/>
      <c r="G40" s="12">
        <f t="shared" ref="G40:G41" si="21">E40*F40</f>
        <v>0</v>
      </c>
      <c r="H40" s="12"/>
      <c r="I40" s="12"/>
      <c r="J40" s="12">
        <f t="shared" ref="J40:J41" si="22">SUM(G40:I40)</f>
        <v>0</v>
      </c>
      <c r="K40" s="11">
        <f t="shared" ref="K40:K41" si="23">D40*E40</f>
        <v>0</v>
      </c>
      <c r="L40" s="12">
        <f t="shared" ref="L40:L41" si="24">G40*D40</f>
        <v>0</v>
      </c>
      <c r="M40" s="12">
        <f t="shared" ref="M40:M41" si="25">D40*H40</f>
        <v>0</v>
      </c>
      <c r="N40" s="12">
        <f t="shared" ref="N40:N41" si="26">D40*I40</f>
        <v>0</v>
      </c>
      <c r="O40" s="12">
        <f t="shared" ref="O40:O41" si="27">SUM(L40:N40)</f>
        <v>0</v>
      </c>
    </row>
    <row r="41" spans="1:15">
      <c r="A41" s="10" t="s">
        <v>39</v>
      </c>
      <c r="B41" s="25" t="s">
        <v>397</v>
      </c>
      <c r="C41" s="18" t="s">
        <v>393</v>
      </c>
      <c r="D41" s="18">
        <v>1</v>
      </c>
      <c r="E41" s="11"/>
      <c r="F41" s="12"/>
      <c r="G41" s="12">
        <f t="shared" si="21"/>
        <v>0</v>
      </c>
      <c r="H41" s="12"/>
      <c r="I41" s="12"/>
      <c r="J41" s="12">
        <f t="shared" si="22"/>
        <v>0</v>
      </c>
      <c r="K41" s="11">
        <f t="shared" si="23"/>
        <v>0</v>
      </c>
      <c r="L41" s="12">
        <f t="shared" si="24"/>
        <v>0</v>
      </c>
      <c r="M41" s="12">
        <f t="shared" si="25"/>
        <v>0</v>
      </c>
      <c r="N41" s="12">
        <f t="shared" si="26"/>
        <v>0</v>
      </c>
      <c r="O41" s="12">
        <f t="shared" si="27"/>
        <v>0</v>
      </c>
    </row>
    <row r="42" spans="1:15">
      <c r="A42" s="64"/>
      <c r="B42" s="79" t="s">
        <v>72</v>
      </c>
      <c r="C42" s="80"/>
      <c r="D42" s="81"/>
      <c r="E42" s="68"/>
      <c r="F42" s="69"/>
      <c r="G42" s="69"/>
      <c r="H42" s="69"/>
      <c r="I42" s="69"/>
      <c r="J42" s="69"/>
      <c r="K42" s="70">
        <f>SUBTOTAL(9,K13:K41)</f>
        <v>0</v>
      </c>
      <c r="L42" s="71">
        <f>SUBTOTAL(9,L13:L41)</f>
        <v>0</v>
      </c>
      <c r="M42" s="71">
        <f>SUBTOTAL(9,M13:M41)</f>
        <v>0</v>
      </c>
      <c r="N42" s="71">
        <f>SUBTOTAL(9,N14:N41)</f>
        <v>0</v>
      </c>
      <c r="O42" s="71">
        <f>SUBTOTAL(9,O13:O41)</f>
        <v>0</v>
      </c>
    </row>
    <row r="43" spans="1:15">
      <c r="A43" s="64"/>
      <c r="B43" s="73" t="s">
        <v>73</v>
      </c>
      <c r="C43" s="73"/>
      <c r="D43" s="74"/>
      <c r="E43" s="72"/>
      <c r="F43" s="73"/>
      <c r="G43" s="73"/>
      <c r="H43" s="73"/>
      <c r="I43" s="73"/>
      <c r="J43" s="73"/>
      <c r="K43" s="75"/>
      <c r="L43" s="76"/>
      <c r="M43" s="76"/>
      <c r="N43" s="76"/>
      <c r="O43" s="71">
        <f>O42</f>
        <v>0</v>
      </c>
    </row>
    <row r="44" spans="1:15" s="3" customFormat="1" ht="14">
      <c r="A44" s="4"/>
    </row>
    <row r="45" spans="1:15" s="3" customFormat="1" ht="14">
      <c r="A45" s="4"/>
      <c r="N45" s="5" t="s">
        <v>72</v>
      </c>
      <c r="O45" s="6">
        <f>O43</f>
        <v>0</v>
      </c>
    </row>
    <row r="46" spans="1:15" s="3" customFormat="1" ht="14">
      <c r="A46" s="148" t="s">
        <v>7</v>
      </c>
      <c r="B46" s="148"/>
      <c r="C46" s="144" t="s">
        <v>74</v>
      </c>
      <c r="D46" s="144"/>
      <c r="E46" s="144"/>
      <c r="F46" s="144"/>
      <c r="G46" s="3">
        <f>Info!B11</f>
        <v>0</v>
      </c>
    </row>
    <row r="47" spans="1:15" s="3" customFormat="1" ht="14">
      <c r="A47" s="4"/>
      <c r="C47" s="141" t="s">
        <v>75</v>
      </c>
      <c r="D47" s="141"/>
      <c r="E47" s="141"/>
      <c r="F47" s="141"/>
      <c r="G47" s="7"/>
    </row>
    <row r="48" spans="1:15" s="3" customFormat="1" ht="14">
      <c r="A48" s="4"/>
    </row>
    <row r="49" spans="1:7" s="3" customFormat="1" ht="14">
      <c r="A49" s="148" t="s">
        <v>8</v>
      </c>
      <c r="B49" s="148"/>
      <c r="C49" s="144" t="s">
        <v>74</v>
      </c>
      <c r="D49" s="144"/>
      <c r="E49" s="144"/>
      <c r="F49" s="144"/>
      <c r="G49" s="3">
        <f>Info!B10</f>
        <v>0</v>
      </c>
    </row>
    <row r="50" spans="1:7" s="3" customFormat="1" ht="14">
      <c r="A50" s="4"/>
      <c r="C50" s="141" t="s">
        <v>75</v>
      </c>
      <c r="D50" s="141"/>
      <c r="E50" s="141"/>
      <c r="F50" s="141"/>
      <c r="G50" s="7"/>
    </row>
  </sheetData>
  <mergeCells count="27">
    <mergeCell ref="C50:F50"/>
    <mergeCell ref="L10:M10"/>
    <mergeCell ref="N10:O10"/>
    <mergeCell ref="A11:A12"/>
    <mergeCell ref="B11:B12"/>
    <mergeCell ref="C11:C12"/>
    <mergeCell ref="D11:D12"/>
    <mergeCell ref="E11:J11"/>
    <mergeCell ref="K11:O11"/>
    <mergeCell ref="A46:B46"/>
    <mergeCell ref="C46:F46"/>
    <mergeCell ref="C47:F47"/>
    <mergeCell ref="A49:B49"/>
    <mergeCell ref="C49:F49"/>
    <mergeCell ref="A7:C7"/>
    <mergeCell ref="D7:O7"/>
    <mergeCell ref="A8:C8"/>
    <mergeCell ref="D8:O8"/>
    <mergeCell ref="A9:I9"/>
    <mergeCell ref="L9:M9"/>
    <mergeCell ref="A6:C6"/>
    <mergeCell ref="D6:O6"/>
    <mergeCell ref="A2:O2"/>
    <mergeCell ref="C3:N3"/>
    <mergeCell ref="A4:O4"/>
    <mergeCell ref="A5:C5"/>
    <mergeCell ref="D5:O5"/>
  </mergeCells>
  <phoneticPr fontId="14" type="noConversion"/>
  <conditionalFormatting sqref="D14:D31">
    <cfRule type="cellIs" dxfId="2" priority="3" operator="notEqual">
      <formula>#REF!</formula>
    </cfRule>
  </conditionalFormatting>
  <conditionalFormatting sqref="D33:D35">
    <cfRule type="cellIs" dxfId="1" priority="1" operator="notEqual">
      <formula>#REF!</formula>
    </cfRule>
  </conditionalFormatting>
  <conditionalFormatting sqref="D37:D41">
    <cfRule type="cellIs" dxfId="0" priority="2" operator="notEqual">
      <formula>#REF!</formula>
    </cfRule>
  </conditionalFormatting>
  <printOptions horizontalCentered="1"/>
  <pageMargins left="0.70866141732283472" right="0.70866141732283472" top="0.62992125984251968" bottom="0.39370078740157483" header="0" footer="0"/>
  <pageSetup paperSize="9" scale="53" fitToHeight="2"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F2492-9866-4B1E-A9F1-CE00753F7460}">
  <sheetPr>
    <pageSetUpPr fitToPage="1"/>
  </sheetPr>
  <dimension ref="A1:O45"/>
  <sheetViews>
    <sheetView topLeftCell="A14" zoomScaleNormal="100" zoomScalePageLayoutView="70" workbookViewId="0">
      <selection activeCell="G33" sqref="G33"/>
    </sheetView>
  </sheetViews>
  <sheetFormatPr defaultColWidth="8.7265625" defaultRowHeight="14.5"/>
  <cols>
    <col min="1" max="1" width="7.1796875" bestFit="1" customWidth="1"/>
    <col min="2" max="2" width="71.81640625"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398</v>
      </c>
      <c r="B2" s="139"/>
      <c r="C2" s="139"/>
      <c r="D2" s="139"/>
      <c r="E2" s="139"/>
      <c r="F2" s="139"/>
      <c r="G2" s="139"/>
      <c r="H2" s="139"/>
      <c r="I2" s="139"/>
      <c r="J2" s="139"/>
      <c r="K2" s="139"/>
      <c r="L2" s="139"/>
      <c r="M2" s="139"/>
      <c r="N2" s="139"/>
      <c r="O2" s="139"/>
    </row>
    <row r="3" spans="1:15" s="3" customFormat="1" ht="14">
      <c r="A3" s="4"/>
      <c r="C3" s="153" t="s">
        <v>399</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
        <v>1</v>
      </c>
      <c r="E5" s="150"/>
      <c r="F5" s="150"/>
      <c r="G5" s="150"/>
      <c r="H5" s="150"/>
      <c r="I5" s="150"/>
      <c r="J5" s="150"/>
      <c r="K5" s="150"/>
      <c r="L5" s="150"/>
      <c r="M5" s="150"/>
      <c r="N5" s="150"/>
      <c r="O5" s="150"/>
    </row>
    <row r="6" spans="1:15" s="3" customFormat="1" ht="13.9" customHeight="1">
      <c r="A6" s="149" t="s">
        <v>2</v>
      </c>
      <c r="B6" s="149"/>
      <c r="C6" s="149"/>
      <c r="D6" s="152" t="s">
        <v>1</v>
      </c>
      <c r="E6" s="152"/>
      <c r="F6" s="152"/>
      <c r="G6" s="152"/>
      <c r="H6" s="152"/>
      <c r="I6" s="152"/>
      <c r="J6" s="152"/>
      <c r="K6" s="152"/>
      <c r="L6" s="152"/>
      <c r="M6" s="152"/>
      <c r="N6" s="152"/>
      <c r="O6" s="152"/>
    </row>
    <row r="7" spans="1:15" s="3" customFormat="1" ht="14">
      <c r="A7" s="149" t="s">
        <v>3</v>
      </c>
      <c r="B7" s="149"/>
      <c r="C7" s="149"/>
      <c r="D7" s="150" t="s">
        <v>4</v>
      </c>
      <c r="E7" s="150"/>
      <c r="F7" s="150"/>
      <c r="G7" s="150"/>
      <c r="H7" s="150"/>
      <c r="I7" s="150"/>
      <c r="J7" s="150"/>
      <c r="K7" s="150"/>
      <c r="L7" s="150"/>
      <c r="M7" s="150"/>
      <c r="N7" s="150"/>
      <c r="O7" s="150"/>
    </row>
    <row r="8" spans="1:15" s="3" customFormat="1" ht="14">
      <c r="A8" s="149" t="s">
        <v>5</v>
      </c>
      <c r="B8" s="149"/>
      <c r="C8" s="149"/>
      <c r="D8" s="150"/>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O40</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ht="39">
      <c r="A14" s="121" t="s">
        <v>30</v>
      </c>
      <c r="B14" s="122" t="s">
        <v>400</v>
      </c>
      <c r="C14" s="57" t="s">
        <v>45</v>
      </c>
      <c r="D14" s="21">
        <v>1</v>
      </c>
      <c r="E14" s="11"/>
      <c r="F14" s="12"/>
      <c r="G14" s="12">
        <f t="shared" ref="G14:G26" si="0">E14*F14</f>
        <v>0</v>
      </c>
      <c r="H14" s="12"/>
      <c r="I14" s="12"/>
      <c r="J14" s="12">
        <f>SUM(G14:I14)</f>
        <v>0</v>
      </c>
      <c r="K14" s="11">
        <f t="shared" ref="K14:K26" si="1">D14*E14</f>
        <v>0</v>
      </c>
      <c r="L14" s="12">
        <f t="shared" ref="L14:L26" si="2">G14*D14</f>
        <v>0</v>
      </c>
      <c r="M14" s="12">
        <f t="shared" ref="M14:M26" si="3">D14*H14</f>
        <v>0</v>
      </c>
      <c r="N14" s="12">
        <f t="shared" ref="N14:N26" si="4">D14*I14</f>
        <v>0</v>
      </c>
      <c r="O14" s="12">
        <f t="shared" ref="O14:O26" si="5">SUM(L14:N14)</f>
        <v>0</v>
      </c>
    </row>
    <row r="15" spans="1:15" ht="78">
      <c r="A15" s="121" t="s">
        <v>401</v>
      </c>
      <c r="B15" s="128" t="s">
        <v>402</v>
      </c>
      <c r="C15" s="123" t="s">
        <v>94</v>
      </c>
      <c r="D15" s="123">
        <v>1</v>
      </c>
      <c r="E15" s="11"/>
      <c r="F15" s="12"/>
      <c r="G15" s="12">
        <f t="shared" si="0"/>
        <v>0</v>
      </c>
      <c r="H15" s="12"/>
      <c r="I15" s="12"/>
      <c r="J15" s="12">
        <f t="shared" ref="J15:J26" si="6">SUM(G15:I15)</f>
        <v>0</v>
      </c>
      <c r="K15" s="11">
        <f t="shared" si="1"/>
        <v>0</v>
      </c>
      <c r="L15" s="12">
        <f t="shared" si="2"/>
        <v>0</v>
      </c>
      <c r="M15" s="12">
        <f t="shared" si="3"/>
        <v>0</v>
      </c>
      <c r="N15" s="12">
        <f t="shared" si="4"/>
        <v>0</v>
      </c>
      <c r="O15" s="12">
        <f t="shared" si="5"/>
        <v>0</v>
      </c>
    </row>
    <row r="16" spans="1:15" ht="78">
      <c r="A16" s="121" t="s">
        <v>403</v>
      </c>
      <c r="B16" s="129" t="s">
        <v>404</v>
      </c>
      <c r="C16" s="123" t="s">
        <v>94</v>
      </c>
      <c r="D16" s="123">
        <v>1</v>
      </c>
      <c r="E16" s="11"/>
      <c r="F16" s="12"/>
      <c r="G16" s="12">
        <f t="shared" si="0"/>
        <v>0</v>
      </c>
      <c r="H16" s="12"/>
      <c r="I16" s="12"/>
      <c r="J16" s="12">
        <f t="shared" si="6"/>
        <v>0</v>
      </c>
      <c r="K16" s="11">
        <f t="shared" si="1"/>
        <v>0</v>
      </c>
      <c r="L16" s="12">
        <f t="shared" si="2"/>
        <v>0</v>
      </c>
      <c r="M16" s="12">
        <f t="shared" si="3"/>
        <v>0</v>
      </c>
      <c r="N16" s="12">
        <f t="shared" si="4"/>
        <v>0</v>
      </c>
      <c r="O16" s="12">
        <f t="shared" si="5"/>
        <v>0</v>
      </c>
    </row>
    <row r="17" spans="1:15">
      <c r="A17" s="121" t="s">
        <v>405</v>
      </c>
      <c r="B17" s="129" t="s">
        <v>406</v>
      </c>
      <c r="C17" s="123" t="s">
        <v>94</v>
      </c>
      <c r="D17" s="123">
        <v>2</v>
      </c>
      <c r="E17" s="11"/>
      <c r="F17" s="12"/>
      <c r="G17" s="12">
        <f t="shared" si="0"/>
        <v>0</v>
      </c>
      <c r="H17" s="12"/>
      <c r="I17" s="12"/>
      <c r="J17" s="12">
        <f t="shared" si="6"/>
        <v>0</v>
      </c>
      <c r="K17" s="11">
        <f t="shared" si="1"/>
        <v>0</v>
      </c>
      <c r="L17" s="12">
        <f t="shared" si="2"/>
        <v>0</v>
      </c>
      <c r="M17" s="12">
        <f t="shared" si="3"/>
        <v>0</v>
      </c>
      <c r="N17" s="12">
        <f t="shared" si="4"/>
        <v>0</v>
      </c>
      <c r="O17" s="12">
        <f t="shared" si="5"/>
        <v>0</v>
      </c>
    </row>
    <row r="18" spans="1:15">
      <c r="A18" s="121" t="s">
        <v>407</v>
      </c>
      <c r="B18" s="129" t="s">
        <v>408</v>
      </c>
      <c r="C18" s="57" t="s">
        <v>45</v>
      </c>
      <c r="D18" s="123">
        <v>1</v>
      </c>
      <c r="E18" s="11"/>
      <c r="F18" s="12"/>
      <c r="G18" s="12">
        <f t="shared" si="0"/>
        <v>0</v>
      </c>
      <c r="H18" s="12"/>
      <c r="I18" s="12"/>
      <c r="J18" s="12">
        <f t="shared" si="6"/>
        <v>0</v>
      </c>
      <c r="K18" s="11">
        <f t="shared" si="1"/>
        <v>0</v>
      </c>
      <c r="L18" s="12">
        <f t="shared" si="2"/>
        <v>0</v>
      </c>
      <c r="M18" s="12">
        <f t="shared" si="3"/>
        <v>0</v>
      </c>
      <c r="N18" s="12">
        <f t="shared" si="4"/>
        <v>0</v>
      </c>
      <c r="O18" s="12">
        <f t="shared" si="5"/>
        <v>0</v>
      </c>
    </row>
    <row r="19" spans="1:15">
      <c r="A19" s="121" t="s">
        <v>409</v>
      </c>
      <c r="B19" s="122" t="s">
        <v>410</v>
      </c>
      <c r="C19" s="57" t="s">
        <v>45</v>
      </c>
      <c r="D19" s="21">
        <v>1</v>
      </c>
      <c r="E19" s="11"/>
      <c r="F19" s="12"/>
      <c r="G19" s="12">
        <f>E19*F19</f>
        <v>0</v>
      </c>
      <c r="H19" s="12"/>
      <c r="I19" s="12"/>
      <c r="J19" s="12">
        <f>SUM(G19:I19)</f>
        <v>0</v>
      </c>
      <c r="K19" s="11">
        <f>D19*E19</f>
        <v>0</v>
      </c>
      <c r="L19" s="12">
        <f>G19*D19</f>
        <v>0</v>
      </c>
      <c r="M19" s="12">
        <f>D19*H19</f>
        <v>0</v>
      </c>
      <c r="N19" s="12">
        <f>D19*I19</f>
        <v>0</v>
      </c>
      <c r="O19" s="12">
        <f>SUM(L19:N19)</f>
        <v>0</v>
      </c>
    </row>
    <row r="20" spans="1:15" ht="26">
      <c r="A20" s="121" t="s">
        <v>411</v>
      </c>
      <c r="B20" s="122" t="s">
        <v>412</v>
      </c>
      <c r="C20" s="57" t="s">
        <v>94</v>
      </c>
      <c r="D20" s="21">
        <v>2</v>
      </c>
      <c r="E20" s="11"/>
      <c r="F20" s="12"/>
      <c r="G20" s="12">
        <f>E20*F20</f>
        <v>0</v>
      </c>
      <c r="H20" s="12"/>
      <c r="I20" s="12"/>
      <c r="J20" s="12">
        <f>SUM(G20:I20)</f>
        <v>0</v>
      </c>
      <c r="K20" s="11">
        <f>D20*E20</f>
        <v>0</v>
      </c>
      <c r="L20" s="12">
        <f>G20*D20</f>
        <v>0</v>
      </c>
      <c r="M20" s="12">
        <f>D20*H20</f>
        <v>0</v>
      </c>
      <c r="N20" s="12">
        <f>D20*I20</f>
        <v>0</v>
      </c>
      <c r="O20" s="12">
        <f>SUM(L20:N20)</f>
        <v>0</v>
      </c>
    </row>
    <row r="21" spans="1:15">
      <c r="A21" s="121" t="s">
        <v>413</v>
      </c>
      <c r="B21" s="122" t="s">
        <v>414</v>
      </c>
      <c r="C21" s="57" t="s">
        <v>94</v>
      </c>
      <c r="D21" s="21">
        <v>1</v>
      </c>
      <c r="E21" s="11"/>
      <c r="F21" s="12"/>
      <c r="G21" s="12">
        <f>E21*F21</f>
        <v>0</v>
      </c>
      <c r="H21" s="12"/>
      <c r="I21" s="12"/>
      <c r="J21" s="12">
        <f>SUM(G21:I21)</f>
        <v>0</v>
      </c>
      <c r="K21" s="11">
        <f>D21*E21</f>
        <v>0</v>
      </c>
      <c r="L21" s="12">
        <f>G21*D21</f>
        <v>0</v>
      </c>
      <c r="M21" s="12">
        <f>D21*H21</f>
        <v>0</v>
      </c>
      <c r="N21" s="12">
        <f>D21*I21</f>
        <v>0</v>
      </c>
      <c r="O21" s="12">
        <f>SUM(L21:N21)</f>
        <v>0</v>
      </c>
    </row>
    <row r="22" spans="1:15">
      <c r="A22" s="121" t="s">
        <v>415</v>
      </c>
      <c r="B22" s="122" t="s">
        <v>416</v>
      </c>
      <c r="C22" s="57" t="s">
        <v>94</v>
      </c>
      <c r="D22" s="21">
        <v>5</v>
      </c>
      <c r="E22" s="11"/>
      <c r="F22" s="12"/>
      <c r="G22" s="12">
        <f>E22*F22</f>
        <v>0</v>
      </c>
      <c r="H22" s="12"/>
      <c r="I22" s="12"/>
      <c r="J22" s="12">
        <f>SUM(G22:I22)</f>
        <v>0</v>
      </c>
      <c r="K22" s="11">
        <f>D22*E22</f>
        <v>0</v>
      </c>
      <c r="L22" s="12">
        <f>G22*D22</f>
        <v>0</v>
      </c>
      <c r="M22" s="12">
        <f>D22*H22</f>
        <v>0</v>
      </c>
      <c r="N22" s="12">
        <f>D22*I22</f>
        <v>0</v>
      </c>
      <c r="O22" s="12">
        <f>SUM(L22:N22)</f>
        <v>0</v>
      </c>
    </row>
    <row r="23" spans="1:15">
      <c r="A23" s="121" t="s">
        <v>417</v>
      </c>
      <c r="B23" s="129" t="s">
        <v>418</v>
      </c>
      <c r="C23" s="57" t="s">
        <v>419</v>
      </c>
      <c r="D23" s="21">
        <v>82.92</v>
      </c>
      <c r="E23" s="11"/>
      <c r="F23" s="12"/>
      <c r="G23" s="12">
        <f t="shared" si="0"/>
        <v>0</v>
      </c>
      <c r="H23" s="12"/>
      <c r="I23" s="12"/>
      <c r="J23" s="12">
        <f t="shared" si="6"/>
        <v>0</v>
      </c>
      <c r="K23" s="11">
        <f t="shared" si="1"/>
        <v>0</v>
      </c>
      <c r="L23" s="12">
        <f t="shared" si="2"/>
        <v>0</v>
      </c>
      <c r="M23" s="12">
        <f t="shared" si="3"/>
        <v>0</v>
      </c>
      <c r="N23" s="12">
        <f t="shared" si="4"/>
        <v>0</v>
      </c>
      <c r="O23" s="12">
        <f t="shared" si="5"/>
        <v>0</v>
      </c>
    </row>
    <row r="24" spans="1:15" ht="26">
      <c r="A24" s="20" t="s">
        <v>420</v>
      </c>
      <c r="B24" s="25" t="s">
        <v>421</v>
      </c>
      <c r="C24" s="18" t="s">
        <v>94</v>
      </c>
      <c r="D24" s="21">
        <v>276</v>
      </c>
      <c r="E24" s="11"/>
      <c r="F24" s="12"/>
      <c r="G24" s="12">
        <f t="shared" si="0"/>
        <v>0</v>
      </c>
      <c r="H24" s="12"/>
      <c r="I24" s="12"/>
      <c r="J24" s="12">
        <f t="shared" si="6"/>
        <v>0</v>
      </c>
      <c r="K24" s="11">
        <f t="shared" si="1"/>
        <v>0</v>
      </c>
      <c r="L24" s="12">
        <f t="shared" si="2"/>
        <v>0</v>
      </c>
      <c r="M24" s="12">
        <f t="shared" si="3"/>
        <v>0</v>
      </c>
      <c r="N24" s="12">
        <f t="shared" si="4"/>
        <v>0</v>
      </c>
      <c r="O24" s="12">
        <f t="shared" si="5"/>
        <v>0</v>
      </c>
    </row>
    <row r="25" spans="1:15">
      <c r="A25" s="20" t="s">
        <v>422</v>
      </c>
      <c r="B25" s="13" t="s">
        <v>423</v>
      </c>
      <c r="C25" s="57" t="s">
        <v>45</v>
      </c>
      <c r="D25" s="21">
        <v>23</v>
      </c>
      <c r="E25" s="11"/>
      <c r="F25" s="12"/>
      <c r="G25" s="12">
        <f t="shared" si="0"/>
        <v>0</v>
      </c>
      <c r="H25" s="12"/>
      <c r="I25" s="12"/>
      <c r="J25" s="12">
        <f t="shared" si="6"/>
        <v>0</v>
      </c>
      <c r="K25" s="11">
        <f t="shared" si="1"/>
        <v>0</v>
      </c>
      <c r="L25" s="12">
        <f t="shared" si="2"/>
        <v>0</v>
      </c>
      <c r="M25" s="12">
        <f t="shared" si="3"/>
        <v>0</v>
      </c>
      <c r="N25" s="12">
        <f t="shared" si="4"/>
        <v>0</v>
      </c>
      <c r="O25" s="12">
        <f t="shared" si="5"/>
        <v>0</v>
      </c>
    </row>
    <row r="26" spans="1:15">
      <c r="A26" s="20" t="s">
        <v>424</v>
      </c>
      <c r="B26" s="13" t="s">
        <v>425</v>
      </c>
      <c r="C26" s="57" t="s">
        <v>45</v>
      </c>
      <c r="D26" s="21">
        <v>46</v>
      </c>
      <c r="E26" s="11"/>
      <c r="F26" s="12"/>
      <c r="G26" s="12">
        <f t="shared" si="0"/>
        <v>0</v>
      </c>
      <c r="H26" s="12"/>
      <c r="I26" s="12"/>
      <c r="J26" s="12">
        <f t="shared" si="6"/>
        <v>0</v>
      </c>
      <c r="K26" s="11">
        <f t="shared" si="1"/>
        <v>0</v>
      </c>
      <c r="L26" s="12">
        <f t="shared" si="2"/>
        <v>0</v>
      </c>
      <c r="M26" s="12">
        <f t="shared" si="3"/>
        <v>0</v>
      </c>
      <c r="N26" s="12">
        <f t="shared" si="4"/>
        <v>0</v>
      </c>
      <c r="O26" s="12">
        <f t="shared" si="5"/>
        <v>0</v>
      </c>
    </row>
    <row r="27" spans="1:15">
      <c r="A27" s="58"/>
      <c r="B27" s="59" t="s">
        <v>29</v>
      </c>
      <c r="C27" s="60"/>
      <c r="D27" s="61"/>
      <c r="E27" s="48"/>
      <c r="F27" s="49"/>
      <c r="G27" s="49"/>
      <c r="H27" s="49"/>
      <c r="I27" s="49"/>
      <c r="J27" s="49"/>
      <c r="K27" s="48"/>
      <c r="L27" s="49"/>
      <c r="M27" s="49"/>
      <c r="N27" s="49"/>
      <c r="O27" s="49"/>
    </row>
    <row r="28" spans="1:15">
      <c r="A28" s="20" t="s">
        <v>30</v>
      </c>
      <c r="B28" s="17" t="s">
        <v>426</v>
      </c>
      <c r="C28" s="18" t="s">
        <v>45</v>
      </c>
      <c r="D28" s="18">
        <v>1</v>
      </c>
      <c r="E28" s="11"/>
      <c r="F28" s="12"/>
      <c r="G28" s="12">
        <f t="shared" ref="G28:G31" si="7">E28*F28</f>
        <v>0</v>
      </c>
      <c r="H28" s="12"/>
      <c r="I28" s="12"/>
      <c r="J28" s="12">
        <f>SUM(G28:I28)</f>
        <v>0</v>
      </c>
      <c r="K28" s="11">
        <f t="shared" ref="K28:K31" si="8">D28*E28</f>
        <v>0</v>
      </c>
      <c r="L28" s="12">
        <f t="shared" ref="L28:L31" si="9">G28*D28</f>
        <v>0</v>
      </c>
      <c r="M28" s="12">
        <f t="shared" ref="M28:M31" si="10">D28*H28</f>
        <v>0</v>
      </c>
      <c r="N28" s="12">
        <f t="shared" ref="N28:N31" si="11">D28*I28</f>
        <v>0</v>
      </c>
      <c r="O28" s="12">
        <f t="shared" ref="O28:O31" si="12">SUM(L28:N28)</f>
        <v>0</v>
      </c>
    </row>
    <row r="29" spans="1:15" ht="26">
      <c r="A29" s="121" t="s">
        <v>33</v>
      </c>
      <c r="B29" s="129" t="s">
        <v>427</v>
      </c>
      <c r="C29" s="123" t="s">
        <v>48</v>
      </c>
      <c r="D29" s="123">
        <v>18</v>
      </c>
      <c r="E29" s="11"/>
      <c r="F29" s="12"/>
      <c r="G29" s="12">
        <f t="shared" si="7"/>
        <v>0</v>
      </c>
      <c r="H29" s="12"/>
      <c r="I29" s="12"/>
      <c r="J29" s="12">
        <f t="shared" ref="J29:J31" si="13">SUM(G29:I29)</f>
        <v>0</v>
      </c>
      <c r="K29" s="11">
        <f t="shared" si="8"/>
        <v>0</v>
      </c>
      <c r="L29" s="12">
        <f t="shared" si="9"/>
        <v>0</v>
      </c>
      <c r="M29" s="12">
        <f t="shared" si="10"/>
        <v>0</v>
      </c>
      <c r="N29" s="12">
        <f t="shared" si="11"/>
        <v>0</v>
      </c>
      <c r="O29" s="12">
        <f t="shared" si="12"/>
        <v>0</v>
      </c>
    </row>
    <row r="30" spans="1:15" ht="26">
      <c r="A30" s="121" t="s">
        <v>35</v>
      </c>
      <c r="B30" s="129" t="s">
        <v>428</v>
      </c>
      <c r="C30" s="123" t="s">
        <v>48</v>
      </c>
      <c r="D30" s="123">
        <v>19.8</v>
      </c>
      <c r="E30" s="11"/>
      <c r="F30" s="12"/>
      <c r="G30" s="12">
        <f t="shared" si="7"/>
        <v>0</v>
      </c>
      <c r="H30" s="12"/>
      <c r="I30" s="12"/>
      <c r="J30" s="12">
        <f t="shared" si="13"/>
        <v>0</v>
      </c>
      <c r="K30" s="11">
        <f t="shared" si="8"/>
        <v>0</v>
      </c>
      <c r="L30" s="12">
        <f t="shared" si="9"/>
        <v>0</v>
      </c>
      <c r="M30" s="12">
        <f t="shared" si="10"/>
        <v>0</v>
      </c>
      <c r="N30" s="12">
        <f t="shared" si="11"/>
        <v>0</v>
      </c>
      <c r="O30" s="12">
        <f t="shared" si="12"/>
        <v>0</v>
      </c>
    </row>
    <row r="31" spans="1:15">
      <c r="A31" s="20" t="s">
        <v>37</v>
      </c>
      <c r="B31" s="25" t="s">
        <v>429</v>
      </c>
      <c r="C31" s="18" t="s">
        <v>48</v>
      </c>
      <c r="D31" s="18">
        <v>38.799999999999997</v>
      </c>
      <c r="E31" s="11"/>
      <c r="F31" s="12"/>
      <c r="G31" s="12">
        <f t="shared" si="7"/>
        <v>0</v>
      </c>
      <c r="H31" s="12"/>
      <c r="I31" s="12"/>
      <c r="J31" s="12">
        <f t="shared" si="13"/>
        <v>0</v>
      </c>
      <c r="K31" s="11">
        <f t="shared" si="8"/>
        <v>0</v>
      </c>
      <c r="L31" s="12">
        <f t="shared" si="9"/>
        <v>0</v>
      </c>
      <c r="M31" s="12">
        <f t="shared" si="10"/>
        <v>0</v>
      </c>
      <c r="N31" s="12">
        <f t="shared" si="11"/>
        <v>0</v>
      </c>
      <c r="O31" s="12">
        <f t="shared" si="12"/>
        <v>0</v>
      </c>
    </row>
    <row r="32" spans="1:15">
      <c r="A32" s="20" t="s">
        <v>39</v>
      </c>
      <c r="B32" s="25" t="s">
        <v>430</v>
      </c>
      <c r="C32" s="18" t="s">
        <v>45</v>
      </c>
      <c r="D32" s="18">
        <v>1</v>
      </c>
      <c r="E32" s="11"/>
      <c r="F32" s="12"/>
      <c r="G32" s="12"/>
      <c r="H32" s="12"/>
      <c r="I32" s="12"/>
      <c r="J32" s="12"/>
      <c r="K32" s="11"/>
      <c r="L32" s="12"/>
      <c r="M32" s="12"/>
      <c r="N32" s="12"/>
      <c r="O32" s="12"/>
    </row>
    <row r="33" spans="1:15">
      <c r="A33" s="20" t="s">
        <v>41</v>
      </c>
      <c r="B33" s="25" t="s">
        <v>431</v>
      </c>
      <c r="C33" s="18" t="s">
        <v>45</v>
      </c>
      <c r="D33" s="18">
        <v>1</v>
      </c>
      <c r="E33" s="11"/>
      <c r="F33" s="12"/>
      <c r="G33" s="12"/>
      <c r="H33" s="12"/>
      <c r="I33" s="12"/>
      <c r="J33" s="12"/>
      <c r="K33" s="11"/>
      <c r="L33" s="12"/>
      <c r="M33" s="12"/>
      <c r="N33" s="12"/>
      <c r="O33" s="12"/>
    </row>
    <row r="34" spans="1:15">
      <c r="A34" s="58"/>
      <c r="B34" s="59" t="s">
        <v>185</v>
      </c>
      <c r="C34" s="60"/>
      <c r="D34" s="61"/>
      <c r="E34" s="48"/>
      <c r="F34" s="49"/>
      <c r="G34" s="49"/>
      <c r="H34" s="49"/>
      <c r="I34" s="49"/>
      <c r="J34" s="49"/>
      <c r="K34" s="48"/>
      <c r="L34" s="49"/>
      <c r="M34" s="49"/>
      <c r="N34" s="49"/>
      <c r="O34" s="49"/>
    </row>
    <row r="35" spans="1:15">
      <c r="A35" s="20" t="s">
        <v>30</v>
      </c>
      <c r="B35" s="13" t="s">
        <v>186</v>
      </c>
      <c r="C35" s="62" t="s">
        <v>32</v>
      </c>
      <c r="D35" s="63">
        <v>1</v>
      </c>
      <c r="E35" s="11"/>
      <c r="F35" s="12"/>
      <c r="G35" s="12">
        <f t="shared" ref="G35:G36" si="14">E35*F35</f>
        <v>0</v>
      </c>
      <c r="H35" s="12"/>
      <c r="I35" s="12"/>
      <c r="J35" s="12">
        <f t="shared" ref="J35:J36" si="15">SUM(G35:I35)</f>
        <v>0</v>
      </c>
      <c r="K35" s="11">
        <f t="shared" ref="K35:K36" si="16">D35*E35</f>
        <v>0</v>
      </c>
      <c r="L35" s="12">
        <f t="shared" ref="L35:L36" si="17">G35*D35</f>
        <v>0</v>
      </c>
      <c r="M35" s="12">
        <f t="shared" ref="M35:M36" si="18">D35*H35</f>
        <v>0</v>
      </c>
      <c r="N35" s="12">
        <f t="shared" ref="N35:N36" si="19">D35*I35</f>
        <v>0</v>
      </c>
      <c r="O35" s="12">
        <f t="shared" ref="O35:O36" si="20">SUM(L35:N35)</f>
        <v>0</v>
      </c>
    </row>
    <row r="36" spans="1:15" ht="15" thickBot="1">
      <c r="A36" s="20" t="s">
        <v>33</v>
      </c>
      <c r="B36" s="14" t="s">
        <v>187</v>
      </c>
      <c r="C36" s="57" t="s">
        <v>32</v>
      </c>
      <c r="D36" s="21">
        <v>1</v>
      </c>
      <c r="E36" s="11"/>
      <c r="F36" s="12"/>
      <c r="G36" s="12">
        <f t="shared" si="14"/>
        <v>0</v>
      </c>
      <c r="H36" s="12"/>
      <c r="I36" s="12"/>
      <c r="J36" s="12">
        <f t="shared" si="15"/>
        <v>0</v>
      </c>
      <c r="K36" s="11">
        <f t="shared" si="16"/>
        <v>0</v>
      </c>
      <c r="L36" s="12">
        <f t="shared" si="17"/>
        <v>0</v>
      </c>
      <c r="M36" s="12">
        <f t="shared" si="18"/>
        <v>0</v>
      </c>
      <c r="N36" s="12">
        <f t="shared" si="19"/>
        <v>0</v>
      </c>
      <c r="O36" s="12">
        <f t="shared" si="20"/>
        <v>0</v>
      </c>
    </row>
    <row r="37" spans="1:15">
      <c r="A37" s="64"/>
      <c r="B37" s="65" t="s">
        <v>72</v>
      </c>
      <c r="C37" s="66"/>
      <c r="D37" s="67"/>
      <c r="E37" s="68"/>
      <c r="F37" s="69"/>
      <c r="G37" s="69"/>
      <c r="H37" s="69"/>
      <c r="I37" s="69"/>
      <c r="J37" s="69"/>
      <c r="K37" s="70">
        <f>SUBTOTAL(9,K13:K36)</f>
        <v>0</v>
      </c>
      <c r="L37" s="71">
        <f>SUBTOTAL(9,L13:L36)</f>
        <v>0</v>
      </c>
      <c r="M37" s="71">
        <f>SUBTOTAL(9,M13:M36)</f>
        <v>0</v>
      </c>
      <c r="N37" s="71">
        <f>SUBTOTAL(9,N14:N36)</f>
        <v>0</v>
      </c>
      <c r="O37" s="71">
        <f>SUBTOTAL(9,O13:O36)</f>
        <v>0</v>
      </c>
    </row>
    <row r="38" spans="1:15">
      <c r="A38" s="64"/>
      <c r="B38" s="73" t="s">
        <v>73</v>
      </c>
      <c r="C38" s="73"/>
      <c r="D38" s="74"/>
      <c r="E38" s="72"/>
      <c r="F38" s="73"/>
      <c r="G38" s="73"/>
      <c r="H38" s="73"/>
      <c r="I38" s="73"/>
      <c r="J38" s="73"/>
      <c r="K38" s="75"/>
      <c r="L38" s="76"/>
      <c r="M38" s="76"/>
      <c r="N38" s="76"/>
      <c r="O38" s="71">
        <f>O37</f>
        <v>0</v>
      </c>
    </row>
    <row r="39" spans="1:15" s="3" customFormat="1" ht="14">
      <c r="A39" s="4"/>
    </row>
    <row r="40" spans="1:15" s="3" customFormat="1" ht="14">
      <c r="A40" s="4"/>
      <c r="N40" s="5" t="s">
        <v>72</v>
      </c>
      <c r="O40" s="6">
        <f>O38</f>
        <v>0</v>
      </c>
    </row>
    <row r="41" spans="1:15" s="3" customFormat="1" ht="14">
      <c r="A41" s="148" t="s">
        <v>7</v>
      </c>
      <c r="B41" s="148"/>
      <c r="C41" s="144" t="s">
        <v>74</v>
      </c>
      <c r="D41" s="144"/>
      <c r="E41" s="144"/>
      <c r="F41" s="144"/>
      <c r="G41" s="3">
        <v>0</v>
      </c>
    </row>
    <row r="42" spans="1:15" s="3" customFormat="1" ht="14">
      <c r="A42" s="4"/>
      <c r="C42" s="141" t="s">
        <v>75</v>
      </c>
      <c r="D42" s="141"/>
      <c r="E42" s="141"/>
      <c r="F42" s="141"/>
      <c r="G42" s="7"/>
    </row>
    <row r="43" spans="1:15" s="3" customFormat="1" ht="14">
      <c r="A43" s="4"/>
    </row>
    <row r="44" spans="1:15" s="3" customFormat="1" ht="14">
      <c r="A44" s="148" t="s">
        <v>8</v>
      </c>
      <c r="B44" s="148"/>
      <c r="C44" s="144" t="s">
        <v>74</v>
      </c>
      <c r="D44" s="144"/>
      <c r="E44" s="144"/>
      <c r="F44" s="144"/>
      <c r="G44" s="3">
        <v>0</v>
      </c>
    </row>
    <row r="45" spans="1:15" s="3" customFormat="1" ht="14">
      <c r="A45" s="4"/>
      <c r="C45" s="141" t="s">
        <v>75</v>
      </c>
      <c r="D45" s="141"/>
      <c r="E45" s="141"/>
      <c r="F45" s="141"/>
      <c r="G45" s="7"/>
    </row>
  </sheetData>
  <mergeCells count="27">
    <mergeCell ref="A6:C6"/>
    <mergeCell ref="D6:O6"/>
    <mergeCell ref="A2:O2"/>
    <mergeCell ref="C3:N3"/>
    <mergeCell ref="A4:O4"/>
    <mergeCell ref="A5:C5"/>
    <mergeCell ref="D5:O5"/>
    <mergeCell ref="A7:C7"/>
    <mergeCell ref="D7:O7"/>
    <mergeCell ref="A8:C8"/>
    <mergeCell ref="D8:O8"/>
    <mergeCell ref="A9:I9"/>
    <mergeCell ref="L9:M9"/>
    <mergeCell ref="C45:F45"/>
    <mergeCell ref="L10:M10"/>
    <mergeCell ref="N10:O10"/>
    <mergeCell ref="A11:A12"/>
    <mergeCell ref="B11:B12"/>
    <mergeCell ref="C11:C12"/>
    <mergeCell ref="D11:D12"/>
    <mergeCell ref="E11:J11"/>
    <mergeCell ref="K11:O11"/>
    <mergeCell ref="A41:B41"/>
    <mergeCell ref="C41:F41"/>
    <mergeCell ref="C42:F42"/>
    <mergeCell ref="A44:B44"/>
    <mergeCell ref="C44:F44"/>
  </mergeCells>
  <phoneticPr fontId="14" type="noConversion"/>
  <printOptions horizontalCentered="1"/>
  <pageMargins left="0.70866141732283472" right="0.70866141732283472" top="0.62992125984251968" bottom="0.39370078740157483" header="0" footer="0"/>
  <pageSetup paperSize="9" scale="58" fitToHeight="2"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5515E-E90C-41AD-A4FE-0A886831F2D3}">
  <sheetPr>
    <pageSetUpPr fitToPage="1"/>
  </sheetPr>
  <dimension ref="A1:O40"/>
  <sheetViews>
    <sheetView topLeftCell="A3" zoomScaleNormal="100" zoomScalePageLayoutView="70" workbookViewId="0">
      <selection activeCell="F24" sqref="F24"/>
    </sheetView>
  </sheetViews>
  <sheetFormatPr defaultColWidth="8.7265625" defaultRowHeight="14.5"/>
  <cols>
    <col min="1" max="1" width="7.1796875" bestFit="1" customWidth="1"/>
    <col min="2" max="2" width="71.81640625"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432</v>
      </c>
      <c r="B2" s="139"/>
      <c r="C2" s="139"/>
      <c r="D2" s="139"/>
      <c r="E2" s="139"/>
      <c r="F2" s="139"/>
      <c r="G2" s="139"/>
      <c r="H2" s="139"/>
      <c r="I2" s="139"/>
      <c r="J2" s="139"/>
      <c r="K2" s="139"/>
      <c r="L2" s="139"/>
      <c r="M2" s="139"/>
      <c r="N2" s="139"/>
      <c r="O2" s="139"/>
    </row>
    <row r="3" spans="1:15" s="3" customFormat="1" ht="14">
      <c r="A3" s="4"/>
      <c r="C3" s="153" t="s">
        <v>433</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O35</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ht="36.75" customHeight="1">
      <c r="A14" s="20" t="s">
        <v>30</v>
      </c>
      <c r="B14" s="17" t="s">
        <v>434</v>
      </c>
      <c r="C14" s="18" t="s">
        <v>419</v>
      </c>
      <c r="D14" s="18">
        <v>106</v>
      </c>
      <c r="E14" s="18"/>
      <c r="F14" s="12"/>
      <c r="G14" s="12">
        <f t="shared" ref="G14:G26" si="0">E14*F14</f>
        <v>0</v>
      </c>
      <c r="H14" s="12"/>
      <c r="I14" s="12"/>
      <c r="J14" s="12">
        <f>SUM(G14:I14)</f>
        <v>0</v>
      </c>
      <c r="K14" s="11">
        <f t="shared" ref="K14:K26" si="1">D14*E14</f>
        <v>0</v>
      </c>
      <c r="L14" s="12">
        <f t="shared" ref="L14:L26" si="2">G14*D14</f>
        <v>0</v>
      </c>
      <c r="M14" s="12">
        <f t="shared" ref="M14:M26" si="3">D14*H14</f>
        <v>0</v>
      </c>
      <c r="N14" s="12">
        <f t="shared" ref="N14:N26" si="4">D14*I14</f>
        <v>0</v>
      </c>
      <c r="O14" s="12">
        <f t="shared" ref="O14:O26" si="5">SUM(L14:N14)</f>
        <v>0</v>
      </c>
    </row>
    <row r="15" spans="1:15">
      <c r="A15" s="20" t="s">
        <v>401</v>
      </c>
      <c r="B15" s="17" t="s">
        <v>435</v>
      </c>
      <c r="C15" s="18" t="s">
        <v>419</v>
      </c>
      <c r="D15" s="18">
        <v>87</v>
      </c>
      <c r="E15" s="18"/>
      <c r="F15" s="12"/>
      <c r="G15" s="12">
        <f t="shared" si="0"/>
        <v>0</v>
      </c>
      <c r="H15" s="12"/>
      <c r="I15" s="12"/>
      <c r="J15" s="12">
        <f t="shared" ref="J15:J26" si="6">SUM(G15:I15)</f>
        <v>0</v>
      </c>
      <c r="K15" s="11">
        <f t="shared" si="1"/>
        <v>0</v>
      </c>
      <c r="L15" s="12">
        <f t="shared" si="2"/>
        <v>0</v>
      </c>
      <c r="M15" s="12">
        <f t="shared" si="3"/>
        <v>0</v>
      </c>
      <c r="N15" s="12">
        <f t="shared" si="4"/>
        <v>0</v>
      </c>
      <c r="O15" s="12">
        <f t="shared" si="5"/>
        <v>0</v>
      </c>
    </row>
    <row r="16" spans="1:15">
      <c r="A16" s="20" t="s">
        <v>403</v>
      </c>
      <c r="B16" s="17" t="s">
        <v>436</v>
      </c>
      <c r="C16" s="18" t="s">
        <v>71</v>
      </c>
      <c r="D16" s="18">
        <v>17.420000000000002</v>
      </c>
      <c r="E16" s="18"/>
      <c r="F16" s="12"/>
      <c r="G16" s="12">
        <f t="shared" si="0"/>
        <v>0</v>
      </c>
      <c r="H16" s="12"/>
      <c r="I16" s="12"/>
      <c r="J16" s="12">
        <f t="shared" si="6"/>
        <v>0</v>
      </c>
      <c r="K16" s="11">
        <f t="shared" si="1"/>
        <v>0</v>
      </c>
      <c r="L16" s="12">
        <f t="shared" si="2"/>
        <v>0</v>
      </c>
      <c r="M16" s="12">
        <f t="shared" si="3"/>
        <v>0</v>
      </c>
      <c r="N16" s="12">
        <f t="shared" si="4"/>
        <v>0</v>
      </c>
      <c r="O16" s="12">
        <f t="shared" si="5"/>
        <v>0</v>
      </c>
    </row>
    <row r="17" spans="1:15">
      <c r="A17" s="20" t="s">
        <v>405</v>
      </c>
      <c r="B17" s="17" t="s">
        <v>437</v>
      </c>
      <c r="C17" s="18" t="s">
        <v>71</v>
      </c>
      <c r="D17" s="18">
        <v>8.7100000000000009</v>
      </c>
      <c r="E17" s="18"/>
      <c r="F17" s="12"/>
      <c r="G17" s="12">
        <f t="shared" si="0"/>
        <v>0</v>
      </c>
      <c r="H17" s="12"/>
      <c r="I17" s="12"/>
      <c r="J17" s="12">
        <f t="shared" si="6"/>
        <v>0</v>
      </c>
      <c r="K17" s="11">
        <f t="shared" si="1"/>
        <v>0</v>
      </c>
      <c r="L17" s="12">
        <f t="shared" si="2"/>
        <v>0</v>
      </c>
      <c r="M17" s="12">
        <f t="shared" si="3"/>
        <v>0</v>
      </c>
      <c r="N17" s="12">
        <f t="shared" si="4"/>
        <v>0</v>
      </c>
      <c r="O17" s="12">
        <f t="shared" si="5"/>
        <v>0</v>
      </c>
    </row>
    <row r="18" spans="1:15">
      <c r="A18" s="121" t="s">
        <v>407</v>
      </c>
      <c r="B18" s="128" t="s">
        <v>438</v>
      </c>
      <c r="C18" s="123" t="s">
        <v>71</v>
      </c>
      <c r="D18" s="123">
        <v>84</v>
      </c>
      <c r="E18" s="123"/>
      <c r="F18" s="12"/>
      <c r="G18" s="12">
        <f t="shared" ref="G18" si="7">E18*F18</f>
        <v>0</v>
      </c>
      <c r="H18" s="12"/>
      <c r="I18" s="12"/>
      <c r="J18" s="12">
        <f t="shared" ref="J18" si="8">SUM(G18:I18)</f>
        <v>0</v>
      </c>
      <c r="K18" s="11">
        <f t="shared" ref="K18" si="9">D18*E18</f>
        <v>0</v>
      </c>
      <c r="L18" s="12">
        <f t="shared" ref="L18" si="10">G18*D18</f>
        <v>0</v>
      </c>
      <c r="M18" s="12">
        <f t="shared" ref="M18" si="11">D18*H18</f>
        <v>0</v>
      </c>
      <c r="N18" s="12">
        <f t="shared" ref="N18" si="12">D18*I18</f>
        <v>0</v>
      </c>
      <c r="O18" s="12"/>
    </row>
    <row r="19" spans="1:15">
      <c r="A19" s="20" t="s">
        <v>415</v>
      </c>
      <c r="B19" s="17" t="s">
        <v>439</v>
      </c>
      <c r="C19" s="18" t="s">
        <v>71</v>
      </c>
      <c r="D19" s="18">
        <v>24.6</v>
      </c>
      <c r="E19" s="18"/>
      <c r="F19" s="12"/>
      <c r="G19" s="12">
        <f t="shared" si="0"/>
        <v>0</v>
      </c>
      <c r="H19" s="12"/>
      <c r="I19" s="12"/>
      <c r="J19" s="12">
        <f t="shared" si="6"/>
        <v>0</v>
      </c>
      <c r="K19" s="11">
        <f t="shared" si="1"/>
        <v>0</v>
      </c>
      <c r="L19" s="12">
        <f t="shared" si="2"/>
        <v>0</v>
      </c>
      <c r="M19" s="12">
        <f t="shared" si="3"/>
        <v>0</v>
      </c>
      <c r="N19" s="12">
        <f t="shared" si="4"/>
        <v>0</v>
      </c>
      <c r="O19" s="12">
        <f t="shared" si="5"/>
        <v>0</v>
      </c>
    </row>
    <row r="20" spans="1:15">
      <c r="A20" s="20" t="s">
        <v>417</v>
      </c>
      <c r="B20" s="17" t="s">
        <v>440</v>
      </c>
      <c r="C20" s="18" t="s">
        <v>441</v>
      </c>
      <c r="D20" s="18">
        <v>1230</v>
      </c>
      <c r="E20" s="18"/>
      <c r="F20" s="12"/>
      <c r="G20" s="12">
        <f t="shared" si="0"/>
        <v>0</v>
      </c>
      <c r="H20" s="12"/>
      <c r="I20" s="12"/>
      <c r="J20" s="12">
        <f t="shared" si="6"/>
        <v>0</v>
      </c>
      <c r="K20" s="11">
        <f t="shared" si="1"/>
        <v>0</v>
      </c>
      <c r="L20" s="12">
        <f t="shared" si="2"/>
        <v>0</v>
      </c>
      <c r="M20" s="12">
        <f t="shared" si="3"/>
        <v>0</v>
      </c>
      <c r="N20" s="12">
        <f t="shared" si="4"/>
        <v>0</v>
      </c>
      <c r="O20" s="12">
        <f t="shared" si="5"/>
        <v>0</v>
      </c>
    </row>
    <row r="21" spans="1:15">
      <c r="A21" s="20" t="s">
        <v>420</v>
      </c>
      <c r="B21" s="17" t="s">
        <v>442</v>
      </c>
      <c r="C21" s="18" t="s">
        <v>419</v>
      </c>
      <c r="D21" s="18">
        <v>11.88</v>
      </c>
      <c r="E21" s="18"/>
      <c r="F21" s="12"/>
      <c r="G21" s="12">
        <f t="shared" si="0"/>
        <v>0</v>
      </c>
      <c r="H21" s="12"/>
      <c r="I21" s="12"/>
      <c r="J21" s="12">
        <f t="shared" si="6"/>
        <v>0</v>
      </c>
      <c r="K21" s="11">
        <f t="shared" si="1"/>
        <v>0</v>
      </c>
      <c r="L21" s="12">
        <f t="shared" si="2"/>
        <v>0</v>
      </c>
      <c r="M21" s="12">
        <f t="shared" si="3"/>
        <v>0</v>
      </c>
      <c r="N21" s="12">
        <f t="shared" si="4"/>
        <v>0</v>
      </c>
      <c r="O21" s="12">
        <f t="shared" si="5"/>
        <v>0</v>
      </c>
    </row>
    <row r="22" spans="1:15">
      <c r="A22" s="20" t="s">
        <v>422</v>
      </c>
      <c r="B22" s="17" t="s">
        <v>443</v>
      </c>
      <c r="C22" s="18" t="s">
        <v>71</v>
      </c>
      <c r="D22" s="18">
        <v>2.42</v>
      </c>
      <c r="E22" s="18"/>
      <c r="F22" s="12"/>
      <c r="G22" s="12">
        <f t="shared" si="0"/>
        <v>0</v>
      </c>
      <c r="H22" s="12"/>
      <c r="I22" s="12"/>
      <c r="J22" s="12">
        <f t="shared" si="6"/>
        <v>0</v>
      </c>
      <c r="K22" s="11">
        <f t="shared" si="1"/>
        <v>0</v>
      </c>
      <c r="L22" s="12">
        <f t="shared" si="2"/>
        <v>0</v>
      </c>
      <c r="M22" s="12">
        <f t="shared" si="3"/>
        <v>0</v>
      </c>
      <c r="N22" s="12">
        <f t="shared" si="4"/>
        <v>0</v>
      </c>
      <c r="O22" s="12">
        <f t="shared" si="5"/>
        <v>0</v>
      </c>
    </row>
    <row r="23" spans="1:15">
      <c r="A23" s="20" t="s">
        <v>424</v>
      </c>
      <c r="B23" s="17" t="s">
        <v>444</v>
      </c>
      <c r="C23" s="18" t="s">
        <v>441</v>
      </c>
      <c r="D23" s="18">
        <v>65</v>
      </c>
      <c r="E23" s="18"/>
      <c r="F23" s="12"/>
      <c r="G23" s="12">
        <f t="shared" si="0"/>
        <v>0</v>
      </c>
      <c r="H23" s="12"/>
      <c r="I23" s="12"/>
      <c r="J23" s="12">
        <f t="shared" si="6"/>
        <v>0</v>
      </c>
      <c r="K23" s="11">
        <f t="shared" si="1"/>
        <v>0</v>
      </c>
      <c r="L23" s="12">
        <f t="shared" si="2"/>
        <v>0</v>
      </c>
      <c r="M23" s="12">
        <f t="shared" si="3"/>
        <v>0</v>
      </c>
      <c r="N23" s="12">
        <f t="shared" si="4"/>
        <v>0</v>
      </c>
      <c r="O23" s="12">
        <f t="shared" si="5"/>
        <v>0</v>
      </c>
    </row>
    <row r="24" spans="1:15">
      <c r="A24" s="20" t="s">
        <v>445</v>
      </c>
      <c r="B24" s="17" t="s">
        <v>446</v>
      </c>
      <c r="C24" s="18" t="s">
        <v>441</v>
      </c>
      <c r="D24" s="18">
        <v>65</v>
      </c>
      <c r="E24" s="18"/>
      <c r="F24" s="12"/>
      <c r="G24" s="12">
        <f t="shared" si="0"/>
        <v>0</v>
      </c>
      <c r="H24" s="12"/>
      <c r="I24" s="12"/>
      <c r="J24" s="12">
        <f t="shared" si="6"/>
        <v>0</v>
      </c>
      <c r="K24" s="11">
        <f t="shared" si="1"/>
        <v>0</v>
      </c>
      <c r="L24" s="12">
        <f t="shared" si="2"/>
        <v>0</v>
      </c>
      <c r="M24" s="12">
        <f t="shared" si="3"/>
        <v>0</v>
      </c>
      <c r="N24" s="12">
        <f t="shared" si="4"/>
        <v>0</v>
      </c>
      <c r="O24" s="12">
        <f t="shared" si="5"/>
        <v>0</v>
      </c>
    </row>
    <row r="25" spans="1:15">
      <c r="A25" s="20" t="s">
        <v>447</v>
      </c>
      <c r="B25" s="17" t="s">
        <v>448</v>
      </c>
      <c r="C25" s="18" t="s">
        <v>441</v>
      </c>
      <c r="D25" s="18">
        <v>4</v>
      </c>
      <c r="E25" s="18"/>
      <c r="F25" s="12"/>
      <c r="G25" s="12">
        <f t="shared" si="0"/>
        <v>0</v>
      </c>
      <c r="H25" s="12"/>
      <c r="I25" s="12"/>
      <c r="J25" s="12">
        <f t="shared" si="6"/>
        <v>0</v>
      </c>
      <c r="K25" s="11">
        <f t="shared" si="1"/>
        <v>0</v>
      </c>
      <c r="L25" s="12">
        <f t="shared" si="2"/>
        <v>0</v>
      </c>
      <c r="M25" s="12">
        <f t="shared" si="3"/>
        <v>0</v>
      </c>
      <c r="N25" s="12">
        <f t="shared" si="4"/>
        <v>0</v>
      </c>
      <c r="O25" s="12">
        <f t="shared" si="5"/>
        <v>0</v>
      </c>
    </row>
    <row r="26" spans="1:15">
      <c r="A26" s="20" t="s">
        <v>449</v>
      </c>
      <c r="B26" s="17" t="s">
        <v>450</v>
      </c>
      <c r="C26" s="18" t="s">
        <v>419</v>
      </c>
      <c r="D26" s="18">
        <v>2.8</v>
      </c>
      <c r="E26" s="18"/>
      <c r="F26" s="12"/>
      <c r="G26" s="12">
        <f t="shared" si="0"/>
        <v>0</v>
      </c>
      <c r="H26" s="12"/>
      <c r="I26" s="12"/>
      <c r="J26" s="12">
        <f t="shared" si="6"/>
        <v>0</v>
      </c>
      <c r="K26" s="11">
        <f t="shared" si="1"/>
        <v>0</v>
      </c>
      <c r="L26" s="12">
        <f t="shared" si="2"/>
        <v>0</v>
      </c>
      <c r="M26" s="12">
        <f t="shared" si="3"/>
        <v>0</v>
      </c>
      <c r="N26" s="12">
        <f t="shared" si="4"/>
        <v>0</v>
      </c>
      <c r="O26" s="12">
        <f t="shared" si="5"/>
        <v>0</v>
      </c>
    </row>
    <row r="27" spans="1:15">
      <c r="A27" s="58"/>
      <c r="B27" s="59" t="s">
        <v>29</v>
      </c>
      <c r="C27" s="60"/>
      <c r="D27" s="61"/>
      <c r="E27" s="48"/>
      <c r="F27" s="49"/>
      <c r="G27" s="49"/>
      <c r="H27" s="49"/>
      <c r="I27" s="49"/>
      <c r="J27" s="49"/>
      <c r="K27" s="48"/>
      <c r="L27" s="49"/>
      <c r="M27" s="49"/>
      <c r="N27" s="49"/>
      <c r="O27" s="49"/>
    </row>
    <row r="28" spans="1:15" ht="26">
      <c r="A28" s="20" t="s">
        <v>30</v>
      </c>
      <c r="B28" s="17" t="s">
        <v>451</v>
      </c>
      <c r="C28" s="18" t="s">
        <v>32</v>
      </c>
      <c r="D28" s="18">
        <v>1</v>
      </c>
      <c r="E28" s="11"/>
      <c r="F28" s="12"/>
      <c r="G28" s="12">
        <f t="shared" ref="G28:G30" si="13">E28*F28</f>
        <v>0</v>
      </c>
      <c r="H28" s="12"/>
      <c r="I28" s="12"/>
      <c r="J28" s="12">
        <f>SUM(G28:I28)</f>
        <v>0</v>
      </c>
      <c r="K28" s="11">
        <f t="shared" ref="K28:K30" si="14">D28*E28</f>
        <v>0</v>
      </c>
      <c r="L28" s="12">
        <f t="shared" ref="L28:L30" si="15">G28*D28</f>
        <v>0</v>
      </c>
      <c r="M28" s="12">
        <f t="shared" ref="M28:M30" si="16">D28*H28</f>
        <v>0</v>
      </c>
      <c r="N28" s="12">
        <f t="shared" ref="N28:N30" si="17">D28*I28</f>
        <v>0</v>
      </c>
      <c r="O28" s="12">
        <f t="shared" ref="O28:O30" si="18">SUM(L28:N28)</f>
        <v>0</v>
      </c>
    </row>
    <row r="29" spans="1:15" ht="26">
      <c r="A29" s="20" t="s">
        <v>33</v>
      </c>
      <c r="B29" s="17" t="s">
        <v>452</v>
      </c>
      <c r="C29" s="18" t="s">
        <v>32</v>
      </c>
      <c r="D29" s="18">
        <v>1</v>
      </c>
      <c r="E29" s="11"/>
      <c r="F29" s="12"/>
      <c r="G29" s="12">
        <f t="shared" ref="G29" si="19">E29*F29</f>
        <v>0</v>
      </c>
      <c r="H29" s="12"/>
      <c r="I29" s="12"/>
      <c r="J29" s="12">
        <f>SUM(G29:I29)</f>
        <v>0</v>
      </c>
      <c r="K29" s="11">
        <f t="shared" ref="K29" si="20">D29*E29</f>
        <v>0</v>
      </c>
      <c r="L29" s="12">
        <f t="shared" ref="L29" si="21">G29*D29</f>
        <v>0</v>
      </c>
      <c r="M29" s="12">
        <f t="shared" ref="M29" si="22">D29*H29</f>
        <v>0</v>
      </c>
      <c r="N29" s="12">
        <f t="shared" ref="N29" si="23">D29*I29</f>
        <v>0</v>
      </c>
      <c r="O29" s="12">
        <f t="shared" ref="O29" si="24">SUM(L29:N29)</f>
        <v>0</v>
      </c>
    </row>
    <row r="30" spans="1:15">
      <c r="A30" s="20" t="s">
        <v>35</v>
      </c>
      <c r="B30" s="17" t="s">
        <v>453</v>
      </c>
      <c r="C30" s="18" t="s">
        <v>32</v>
      </c>
      <c r="D30" s="18">
        <v>1</v>
      </c>
      <c r="E30" s="11"/>
      <c r="F30" s="12"/>
      <c r="G30" s="12">
        <f t="shared" si="13"/>
        <v>0</v>
      </c>
      <c r="H30" s="12"/>
      <c r="I30" s="12"/>
      <c r="J30" s="12">
        <f t="shared" ref="J30" si="25">SUM(G30:I30)</f>
        <v>0</v>
      </c>
      <c r="K30" s="11">
        <f t="shared" si="14"/>
        <v>0</v>
      </c>
      <c r="L30" s="12">
        <f t="shared" si="15"/>
        <v>0</v>
      </c>
      <c r="M30" s="12">
        <f t="shared" si="16"/>
        <v>0</v>
      </c>
      <c r="N30" s="12">
        <f t="shared" si="17"/>
        <v>0</v>
      </c>
      <c r="O30" s="12">
        <f t="shared" si="18"/>
        <v>0</v>
      </c>
    </row>
    <row r="31" spans="1:15" ht="26">
      <c r="A31" s="121" t="s">
        <v>37</v>
      </c>
      <c r="B31" s="128" t="s">
        <v>454</v>
      </c>
      <c r="C31" s="123" t="s">
        <v>32</v>
      </c>
      <c r="D31" s="123">
        <v>1</v>
      </c>
      <c r="E31" s="11"/>
      <c r="F31" s="12"/>
      <c r="G31" s="12">
        <f t="shared" ref="G31" si="26">E31*F31</f>
        <v>0</v>
      </c>
      <c r="H31" s="12"/>
      <c r="I31" s="12"/>
      <c r="J31" s="12">
        <f t="shared" ref="J31" si="27">SUM(G31:I31)</f>
        <v>0</v>
      </c>
      <c r="K31" s="11">
        <f t="shared" ref="K31" si="28">D31*E31</f>
        <v>0</v>
      </c>
      <c r="L31" s="12">
        <f t="shared" ref="L31" si="29">G31*D31</f>
        <v>0</v>
      </c>
      <c r="M31" s="12">
        <f t="shared" ref="M31" si="30">D31*H31</f>
        <v>0</v>
      </c>
      <c r="N31" s="12">
        <f t="shared" ref="N31" si="31">D31*I31</f>
        <v>0</v>
      </c>
      <c r="O31" s="12">
        <f t="shared" ref="O31" si="32">SUM(L31:N31)</f>
        <v>0</v>
      </c>
    </row>
    <row r="32" spans="1:15">
      <c r="A32" s="64"/>
      <c r="B32" s="65" t="s">
        <v>72</v>
      </c>
      <c r="C32" s="66"/>
      <c r="D32" s="67"/>
      <c r="E32" s="68"/>
      <c r="F32" s="69"/>
      <c r="G32" s="69"/>
      <c r="H32" s="69"/>
      <c r="I32" s="69"/>
      <c r="J32" s="69"/>
      <c r="K32" s="70">
        <f>SUBTOTAL(9,K13:K30)</f>
        <v>0</v>
      </c>
      <c r="L32" s="71">
        <f>SUBTOTAL(9,L13:L30)</f>
        <v>0</v>
      </c>
      <c r="M32" s="71">
        <f>SUBTOTAL(9,M13:M30)</f>
        <v>0</v>
      </c>
      <c r="N32" s="71">
        <f>SUBTOTAL(9,N14:N30)</f>
        <v>0</v>
      </c>
      <c r="O32" s="71">
        <f>SUBTOTAL(9,O13:O30)</f>
        <v>0</v>
      </c>
    </row>
    <row r="33" spans="1:15">
      <c r="A33" s="64"/>
      <c r="B33" s="73" t="s">
        <v>73</v>
      </c>
      <c r="C33" s="73"/>
      <c r="D33" s="74"/>
      <c r="E33" s="72"/>
      <c r="F33" s="73"/>
      <c r="G33" s="73"/>
      <c r="H33" s="73"/>
      <c r="I33" s="73"/>
      <c r="J33" s="73"/>
      <c r="K33" s="75"/>
      <c r="L33" s="76"/>
      <c r="M33" s="76"/>
      <c r="N33" s="76"/>
      <c r="O33" s="71">
        <f>O32</f>
        <v>0</v>
      </c>
    </row>
    <row r="34" spans="1:15" s="3" customFormat="1" ht="14">
      <c r="A34" s="4"/>
    </row>
    <row r="35" spans="1:15" s="3" customFormat="1" ht="14">
      <c r="A35" s="4"/>
      <c r="N35" s="5" t="s">
        <v>72</v>
      </c>
      <c r="O35" s="6">
        <f>O33</f>
        <v>0</v>
      </c>
    </row>
    <row r="36" spans="1:15" s="3" customFormat="1" ht="14">
      <c r="A36" s="148" t="s">
        <v>7</v>
      </c>
      <c r="B36" s="148"/>
      <c r="C36" s="144" t="s">
        <v>74</v>
      </c>
      <c r="D36" s="144"/>
      <c r="E36" s="144"/>
      <c r="F36" s="144"/>
      <c r="G36" s="3">
        <f>Info!B11</f>
        <v>0</v>
      </c>
    </row>
    <row r="37" spans="1:15" s="3" customFormat="1" ht="14">
      <c r="A37" s="4"/>
      <c r="C37" s="141" t="s">
        <v>75</v>
      </c>
      <c r="D37" s="141"/>
      <c r="E37" s="141"/>
      <c r="F37" s="141"/>
      <c r="G37" s="7"/>
    </row>
    <row r="38" spans="1:15" s="3" customFormat="1" ht="14">
      <c r="A38" s="4"/>
    </row>
    <row r="39" spans="1:15" s="3" customFormat="1" ht="14">
      <c r="A39" s="148" t="s">
        <v>8</v>
      </c>
      <c r="B39" s="148"/>
      <c r="C39" s="144" t="s">
        <v>74</v>
      </c>
      <c r="D39" s="144"/>
      <c r="E39" s="144"/>
      <c r="F39" s="144"/>
      <c r="G39" s="3">
        <f>Info!B10</f>
        <v>0</v>
      </c>
    </row>
    <row r="40" spans="1:15" s="3" customFormat="1" ht="14">
      <c r="A40" s="4"/>
      <c r="C40" s="141" t="s">
        <v>75</v>
      </c>
      <c r="D40" s="141"/>
      <c r="E40" s="141"/>
      <c r="F40" s="141"/>
      <c r="G40" s="7"/>
    </row>
  </sheetData>
  <mergeCells count="27">
    <mergeCell ref="A6:C6"/>
    <mergeCell ref="D6:O6"/>
    <mergeCell ref="A2:O2"/>
    <mergeCell ref="C3:N3"/>
    <mergeCell ref="A4:O4"/>
    <mergeCell ref="A5:C5"/>
    <mergeCell ref="D5:O5"/>
    <mergeCell ref="A7:C7"/>
    <mergeCell ref="D7:O7"/>
    <mergeCell ref="A8:C8"/>
    <mergeCell ref="D8:O8"/>
    <mergeCell ref="A9:I9"/>
    <mergeCell ref="L9:M9"/>
    <mergeCell ref="C40:F40"/>
    <mergeCell ref="L10:M10"/>
    <mergeCell ref="N10:O10"/>
    <mergeCell ref="A11:A12"/>
    <mergeCell ref="B11:B12"/>
    <mergeCell ref="C11:C12"/>
    <mergeCell ref="D11:D12"/>
    <mergeCell ref="E11:J11"/>
    <mergeCell ref="K11:O11"/>
    <mergeCell ref="A36:B36"/>
    <mergeCell ref="C36:F36"/>
    <mergeCell ref="C37:F37"/>
    <mergeCell ref="A39:B39"/>
    <mergeCell ref="C39:F39"/>
  </mergeCells>
  <phoneticPr fontId="14" type="noConversion"/>
  <printOptions horizontalCentered="1"/>
  <pageMargins left="0.70866141732283472" right="0.70866141732283472" top="0.62992125984251968" bottom="0.39370078740157483" header="0" footer="0"/>
  <pageSetup paperSize="9" scale="58" fitToHeight="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7472-9F8F-49B2-AE50-88FB9959C442}">
  <sheetPr>
    <pageSetUpPr fitToPage="1"/>
  </sheetPr>
  <dimension ref="A1:O93"/>
  <sheetViews>
    <sheetView topLeftCell="A63" zoomScaleNormal="100" zoomScalePageLayoutView="70" workbookViewId="0">
      <selection activeCell="O87" sqref="O87"/>
    </sheetView>
  </sheetViews>
  <sheetFormatPr defaultColWidth="8.7265625" defaultRowHeight="14.5"/>
  <cols>
    <col min="1" max="1" width="7.1796875" bestFit="1" customWidth="1"/>
    <col min="2" max="2" width="71.81640625"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10.179687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455</v>
      </c>
      <c r="B2" s="139"/>
      <c r="C2" s="139"/>
      <c r="D2" s="139"/>
      <c r="E2" s="139"/>
      <c r="F2" s="139"/>
      <c r="G2" s="139"/>
      <c r="H2" s="139"/>
      <c r="I2" s="139"/>
      <c r="J2" s="139"/>
      <c r="K2" s="139"/>
      <c r="L2" s="139"/>
      <c r="M2" s="139"/>
      <c r="N2" s="139"/>
      <c r="O2" s="139"/>
    </row>
    <row r="3" spans="1:15" s="3" customFormat="1" ht="14">
      <c r="A3" s="4"/>
      <c r="C3" s="153" t="s">
        <v>456</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O88</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c r="A14" s="20" t="s">
        <v>30</v>
      </c>
      <c r="B14" s="17" t="s">
        <v>457</v>
      </c>
      <c r="C14" s="18"/>
      <c r="D14" s="18"/>
      <c r="E14" s="18"/>
      <c r="F14" s="12"/>
      <c r="G14" s="12">
        <f t="shared" ref="G14:G26" si="0">E14*F14</f>
        <v>0</v>
      </c>
      <c r="H14" s="12"/>
      <c r="I14" s="12"/>
      <c r="J14" s="12">
        <f>SUM(G14:I14)</f>
        <v>0</v>
      </c>
      <c r="K14" s="11">
        <f t="shared" ref="K14:K26" si="1">D14*E14</f>
        <v>0</v>
      </c>
      <c r="L14" s="12">
        <f t="shared" ref="L14:L26" si="2">G14*D14</f>
        <v>0</v>
      </c>
      <c r="M14" s="12">
        <f t="shared" ref="M14:M26" si="3">D14*H14</f>
        <v>0</v>
      </c>
      <c r="N14" s="12">
        <f t="shared" ref="N14:N26" si="4">D14*I14</f>
        <v>0</v>
      </c>
      <c r="O14" s="12">
        <f t="shared" ref="O14:O26" si="5">SUM(L14:N14)</f>
        <v>0</v>
      </c>
    </row>
    <row r="15" spans="1:15">
      <c r="A15" s="20" t="s">
        <v>401</v>
      </c>
      <c r="B15" s="17" t="s">
        <v>458</v>
      </c>
      <c r="C15" s="18" t="s">
        <v>419</v>
      </c>
      <c r="D15" s="18">
        <v>209.85</v>
      </c>
      <c r="E15" s="18"/>
      <c r="F15" s="12"/>
      <c r="G15" s="12">
        <f t="shared" si="0"/>
        <v>0</v>
      </c>
      <c r="H15" s="12"/>
      <c r="I15" s="12"/>
      <c r="J15" s="12">
        <f t="shared" ref="J15:J26" si="6">SUM(G15:I15)</f>
        <v>0</v>
      </c>
      <c r="K15" s="11">
        <f t="shared" si="1"/>
        <v>0</v>
      </c>
      <c r="L15" s="12">
        <f t="shared" si="2"/>
        <v>0</v>
      </c>
      <c r="M15" s="12">
        <f t="shared" si="3"/>
        <v>0</v>
      </c>
      <c r="N15" s="12">
        <f t="shared" si="4"/>
        <v>0</v>
      </c>
      <c r="O15" s="12">
        <f t="shared" si="5"/>
        <v>0</v>
      </c>
    </row>
    <row r="16" spans="1:15">
      <c r="A16" s="20" t="s">
        <v>403</v>
      </c>
      <c r="B16" s="17" t="s">
        <v>459</v>
      </c>
      <c r="C16" s="18" t="s">
        <v>71</v>
      </c>
      <c r="D16" s="18">
        <v>10.49</v>
      </c>
      <c r="E16" s="18"/>
      <c r="F16" s="12"/>
      <c r="G16" s="12">
        <f t="shared" si="0"/>
        <v>0</v>
      </c>
      <c r="H16" s="12"/>
      <c r="I16" s="12"/>
      <c r="J16" s="12">
        <f t="shared" si="6"/>
        <v>0</v>
      </c>
      <c r="K16" s="11">
        <f t="shared" si="1"/>
        <v>0</v>
      </c>
      <c r="L16" s="12">
        <f t="shared" si="2"/>
        <v>0</v>
      </c>
      <c r="M16" s="12">
        <f t="shared" si="3"/>
        <v>0</v>
      </c>
      <c r="N16" s="12">
        <f t="shared" si="4"/>
        <v>0</v>
      </c>
      <c r="O16" s="12">
        <f t="shared" si="5"/>
        <v>0</v>
      </c>
    </row>
    <row r="17" spans="1:15">
      <c r="A17" s="20" t="s">
        <v>405</v>
      </c>
      <c r="B17" s="17" t="s">
        <v>460</v>
      </c>
      <c r="C17" s="18" t="s">
        <v>71</v>
      </c>
      <c r="D17" s="18">
        <v>29.38</v>
      </c>
      <c r="E17" s="18"/>
      <c r="F17" s="12"/>
      <c r="G17" s="12">
        <f t="shared" si="0"/>
        <v>0</v>
      </c>
      <c r="H17" s="12"/>
      <c r="I17" s="12"/>
      <c r="J17" s="12">
        <f t="shared" si="6"/>
        <v>0</v>
      </c>
      <c r="K17" s="11">
        <f t="shared" si="1"/>
        <v>0</v>
      </c>
      <c r="L17" s="12">
        <f t="shared" si="2"/>
        <v>0</v>
      </c>
      <c r="M17" s="12">
        <f t="shared" si="3"/>
        <v>0</v>
      </c>
      <c r="N17" s="12">
        <f t="shared" si="4"/>
        <v>0</v>
      </c>
      <c r="O17" s="12">
        <f t="shared" si="5"/>
        <v>0</v>
      </c>
    </row>
    <row r="18" spans="1:15">
      <c r="A18" s="20" t="s">
        <v>407</v>
      </c>
      <c r="B18" s="17" t="s">
        <v>461</v>
      </c>
      <c r="C18" s="18" t="s">
        <v>71</v>
      </c>
      <c r="D18" s="18">
        <v>29.38</v>
      </c>
      <c r="E18" s="18"/>
      <c r="F18" s="12"/>
      <c r="G18" s="12">
        <f t="shared" si="0"/>
        <v>0</v>
      </c>
      <c r="H18" s="12"/>
      <c r="I18" s="12"/>
      <c r="J18" s="12">
        <f t="shared" si="6"/>
        <v>0</v>
      </c>
      <c r="K18" s="11">
        <f t="shared" si="1"/>
        <v>0</v>
      </c>
      <c r="L18" s="12">
        <f t="shared" si="2"/>
        <v>0</v>
      </c>
      <c r="M18" s="12">
        <f t="shared" si="3"/>
        <v>0</v>
      </c>
      <c r="N18" s="12">
        <f t="shared" si="4"/>
        <v>0</v>
      </c>
      <c r="O18" s="12">
        <f t="shared" si="5"/>
        <v>0</v>
      </c>
    </row>
    <row r="19" spans="1:15">
      <c r="A19" s="20" t="s">
        <v>415</v>
      </c>
      <c r="B19" s="17" t="s">
        <v>462</v>
      </c>
      <c r="C19" s="18" t="s">
        <v>71</v>
      </c>
      <c r="D19" s="18">
        <v>83.94</v>
      </c>
      <c r="E19" s="18"/>
      <c r="F19" s="12"/>
      <c r="G19" s="12">
        <f t="shared" si="0"/>
        <v>0</v>
      </c>
      <c r="H19" s="12"/>
      <c r="I19" s="12"/>
      <c r="J19" s="12">
        <f t="shared" si="6"/>
        <v>0</v>
      </c>
      <c r="K19" s="11">
        <f t="shared" si="1"/>
        <v>0</v>
      </c>
      <c r="L19" s="12">
        <f t="shared" si="2"/>
        <v>0</v>
      </c>
      <c r="M19" s="12">
        <f t="shared" si="3"/>
        <v>0</v>
      </c>
      <c r="N19" s="12">
        <f t="shared" si="4"/>
        <v>0</v>
      </c>
      <c r="O19" s="12">
        <f t="shared" si="5"/>
        <v>0</v>
      </c>
    </row>
    <row r="20" spans="1:15">
      <c r="A20" s="20" t="s">
        <v>417</v>
      </c>
      <c r="B20" s="17" t="s">
        <v>463</v>
      </c>
      <c r="C20" s="18" t="s">
        <v>419</v>
      </c>
      <c r="D20" s="18">
        <v>209.85</v>
      </c>
      <c r="E20" s="18"/>
      <c r="F20" s="12"/>
      <c r="G20" s="12">
        <f t="shared" si="0"/>
        <v>0</v>
      </c>
      <c r="H20" s="12"/>
      <c r="I20" s="12"/>
      <c r="J20" s="12">
        <f t="shared" si="6"/>
        <v>0</v>
      </c>
      <c r="K20" s="11">
        <f t="shared" si="1"/>
        <v>0</v>
      </c>
      <c r="L20" s="12">
        <f t="shared" si="2"/>
        <v>0</v>
      </c>
      <c r="M20" s="12">
        <f t="shared" si="3"/>
        <v>0</v>
      </c>
      <c r="N20" s="12">
        <f t="shared" si="4"/>
        <v>0</v>
      </c>
      <c r="O20" s="12">
        <f t="shared" si="5"/>
        <v>0</v>
      </c>
    </row>
    <row r="21" spans="1:15">
      <c r="A21" s="20" t="s">
        <v>420</v>
      </c>
      <c r="B21" s="17" t="s">
        <v>464</v>
      </c>
      <c r="C21" s="18" t="s">
        <v>71</v>
      </c>
      <c r="D21" s="18">
        <v>0.72</v>
      </c>
      <c r="E21" s="18"/>
      <c r="F21" s="12"/>
      <c r="G21" s="12">
        <f t="shared" si="0"/>
        <v>0</v>
      </c>
      <c r="H21" s="12"/>
      <c r="I21" s="12"/>
      <c r="J21" s="12">
        <f t="shared" si="6"/>
        <v>0</v>
      </c>
      <c r="K21" s="11">
        <f t="shared" si="1"/>
        <v>0</v>
      </c>
      <c r="L21" s="12">
        <f t="shared" si="2"/>
        <v>0</v>
      </c>
      <c r="M21" s="12">
        <f t="shared" si="3"/>
        <v>0</v>
      </c>
      <c r="N21" s="12">
        <f t="shared" si="4"/>
        <v>0</v>
      </c>
      <c r="O21" s="12">
        <f t="shared" si="5"/>
        <v>0</v>
      </c>
    </row>
    <row r="22" spans="1:15">
      <c r="A22" s="20" t="s">
        <v>422</v>
      </c>
      <c r="B22" s="17" t="s">
        <v>465</v>
      </c>
      <c r="C22" s="18" t="s">
        <v>71</v>
      </c>
      <c r="D22" s="18">
        <v>1.08</v>
      </c>
      <c r="E22" s="18"/>
      <c r="F22" s="12"/>
      <c r="G22" s="12">
        <f t="shared" si="0"/>
        <v>0</v>
      </c>
      <c r="H22" s="12"/>
      <c r="I22" s="12"/>
      <c r="J22" s="12">
        <f t="shared" si="6"/>
        <v>0</v>
      </c>
      <c r="K22" s="11">
        <f t="shared" si="1"/>
        <v>0</v>
      </c>
      <c r="L22" s="12">
        <f t="shared" si="2"/>
        <v>0</v>
      </c>
      <c r="M22" s="12">
        <f t="shared" si="3"/>
        <v>0</v>
      </c>
      <c r="N22" s="12">
        <f t="shared" si="4"/>
        <v>0</v>
      </c>
      <c r="O22" s="12">
        <f t="shared" si="5"/>
        <v>0</v>
      </c>
    </row>
    <row r="23" spans="1:15">
      <c r="A23" s="20" t="s">
        <v>424</v>
      </c>
      <c r="B23" s="17" t="s">
        <v>466</v>
      </c>
      <c r="C23" s="18" t="s">
        <v>45</v>
      </c>
      <c r="D23" s="18">
        <v>1</v>
      </c>
      <c r="E23" s="18"/>
      <c r="F23" s="12"/>
      <c r="G23" s="12">
        <f t="shared" si="0"/>
        <v>0</v>
      </c>
      <c r="H23" s="12"/>
      <c r="I23" s="12"/>
      <c r="J23" s="12">
        <f t="shared" si="6"/>
        <v>0</v>
      </c>
      <c r="K23" s="11">
        <f t="shared" si="1"/>
        <v>0</v>
      </c>
      <c r="L23" s="12">
        <f t="shared" si="2"/>
        <v>0</v>
      </c>
      <c r="M23" s="12">
        <f t="shared" si="3"/>
        <v>0</v>
      </c>
      <c r="N23" s="12">
        <f t="shared" si="4"/>
        <v>0</v>
      </c>
      <c r="O23" s="12">
        <f t="shared" si="5"/>
        <v>0</v>
      </c>
    </row>
    <row r="24" spans="1:15">
      <c r="A24" s="20" t="s">
        <v>445</v>
      </c>
      <c r="B24" s="17" t="s">
        <v>467</v>
      </c>
      <c r="C24" s="18" t="s">
        <v>48</v>
      </c>
      <c r="D24" s="18">
        <v>5.5</v>
      </c>
      <c r="E24" s="18"/>
      <c r="F24" s="12"/>
      <c r="G24" s="12">
        <f t="shared" si="0"/>
        <v>0</v>
      </c>
      <c r="H24" s="12"/>
      <c r="I24" s="12"/>
      <c r="J24" s="12">
        <f t="shared" si="6"/>
        <v>0</v>
      </c>
      <c r="K24" s="11">
        <f t="shared" si="1"/>
        <v>0</v>
      </c>
      <c r="L24" s="12">
        <f t="shared" si="2"/>
        <v>0</v>
      </c>
      <c r="M24" s="12">
        <f t="shared" si="3"/>
        <v>0</v>
      </c>
      <c r="N24" s="12">
        <f t="shared" si="4"/>
        <v>0</v>
      </c>
      <c r="O24" s="12">
        <f t="shared" si="5"/>
        <v>0</v>
      </c>
    </row>
    <row r="25" spans="1:15">
      <c r="A25" s="20" t="s">
        <v>33</v>
      </c>
      <c r="B25" s="17" t="s">
        <v>468</v>
      </c>
      <c r="C25" s="18"/>
      <c r="D25" s="18"/>
      <c r="E25" s="18"/>
      <c r="F25" s="12"/>
      <c r="G25" s="12">
        <f t="shared" si="0"/>
        <v>0</v>
      </c>
      <c r="H25" s="12"/>
      <c r="I25" s="12"/>
      <c r="J25" s="12">
        <f t="shared" si="6"/>
        <v>0</v>
      </c>
      <c r="K25" s="11">
        <f t="shared" si="1"/>
        <v>0</v>
      </c>
      <c r="L25" s="12">
        <f t="shared" si="2"/>
        <v>0</v>
      </c>
      <c r="M25" s="12">
        <f t="shared" si="3"/>
        <v>0</v>
      </c>
      <c r="N25" s="12">
        <f t="shared" si="4"/>
        <v>0</v>
      </c>
      <c r="O25" s="12">
        <f t="shared" si="5"/>
        <v>0</v>
      </c>
    </row>
    <row r="26" spans="1:15">
      <c r="A26" s="20" t="s">
        <v>469</v>
      </c>
      <c r="B26" s="17" t="s">
        <v>458</v>
      </c>
      <c r="C26" s="18" t="s">
        <v>419</v>
      </c>
      <c r="D26" s="18">
        <v>20.45</v>
      </c>
      <c r="E26" s="18"/>
      <c r="F26" s="12"/>
      <c r="G26" s="12">
        <f t="shared" si="0"/>
        <v>0</v>
      </c>
      <c r="H26" s="12"/>
      <c r="I26" s="12"/>
      <c r="J26" s="12">
        <f t="shared" si="6"/>
        <v>0</v>
      </c>
      <c r="K26" s="11">
        <f t="shared" si="1"/>
        <v>0</v>
      </c>
      <c r="L26" s="12">
        <f t="shared" si="2"/>
        <v>0</v>
      </c>
      <c r="M26" s="12">
        <f t="shared" si="3"/>
        <v>0</v>
      </c>
      <c r="N26" s="12">
        <f t="shared" si="4"/>
        <v>0</v>
      </c>
      <c r="O26" s="12">
        <f t="shared" si="5"/>
        <v>0</v>
      </c>
    </row>
    <row r="27" spans="1:15">
      <c r="A27" s="20" t="s">
        <v>470</v>
      </c>
      <c r="B27" s="17" t="s">
        <v>459</v>
      </c>
      <c r="C27" s="18" t="s">
        <v>71</v>
      </c>
      <c r="D27" s="18">
        <v>1.02</v>
      </c>
      <c r="E27" s="18"/>
      <c r="F27" s="12"/>
      <c r="G27" s="12">
        <f t="shared" ref="G27:G45" si="7">E27*F27</f>
        <v>0</v>
      </c>
      <c r="H27" s="12"/>
      <c r="I27" s="12"/>
      <c r="J27" s="12">
        <f>SUM(G27:I27)</f>
        <v>0</v>
      </c>
      <c r="K27" s="11">
        <f t="shared" ref="K27:K45" si="8">D27*E27</f>
        <v>0</v>
      </c>
      <c r="L27" s="12">
        <f t="shared" ref="L27:L45" si="9">G27*D27</f>
        <v>0</v>
      </c>
      <c r="M27" s="12">
        <f t="shared" ref="M27:M45" si="10">D27*H27</f>
        <v>0</v>
      </c>
      <c r="N27" s="12">
        <f t="shared" ref="N27:N45" si="11">D27*I27</f>
        <v>0</v>
      </c>
      <c r="O27" s="12">
        <f t="shared" ref="O27:O45" si="12">SUM(L27:N27)</f>
        <v>0</v>
      </c>
    </row>
    <row r="28" spans="1:15">
      <c r="A28" s="20" t="s">
        <v>471</v>
      </c>
      <c r="B28" s="17" t="s">
        <v>472</v>
      </c>
      <c r="C28" s="18" t="s">
        <v>71</v>
      </c>
      <c r="D28" s="18">
        <v>3.07</v>
      </c>
      <c r="E28" s="18"/>
      <c r="F28" s="12"/>
      <c r="G28" s="12">
        <f t="shared" si="7"/>
        <v>0</v>
      </c>
      <c r="H28" s="12"/>
      <c r="I28" s="12"/>
      <c r="J28" s="12">
        <f t="shared" ref="J28:J45" si="13">SUM(G28:I28)</f>
        <v>0</v>
      </c>
      <c r="K28" s="11">
        <f t="shared" si="8"/>
        <v>0</v>
      </c>
      <c r="L28" s="12">
        <f t="shared" si="9"/>
        <v>0</v>
      </c>
      <c r="M28" s="12">
        <f t="shared" si="10"/>
        <v>0</v>
      </c>
      <c r="N28" s="12">
        <f t="shared" si="11"/>
        <v>0</v>
      </c>
      <c r="O28" s="12">
        <f t="shared" si="12"/>
        <v>0</v>
      </c>
    </row>
    <row r="29" spans="1:15">
      <c r="A29" s="20" t="s">
        <v>473</v>
      </c>
      <c r="B29" s="17" t="s">
        <v>474</v>
      </c>
      <c r="C29" s="18" t="s">
        <v>71</v>
      </c>
      <c r="D29" s="18">
        <v>6.13</v>
      </c>
      <c r="E29" s="18"/>
      <c r="F29" s="12"/>
      <c r="G29" s="12">
        <f t="shared" si="7"/>
        <v>0</v>
      </c>
      <c r="H29" s="12"/>
      <c r="I29" s="12"/>
      <c r="J29" s="12">
        <f t="shared" si="13"/>
        <v>0</v>
      </c>
      <c r="K29" s="11">
        <f t="shared" si="8"/>
        <v>0</v>
      </c>
      <c r="L29" s="12">
        <f t="shared" si="9"/>
        <v>0</v>
      </c>
      <c r="M29" s="12">
        <f t="shared" si="10"/>
        <v>0</v>
      </c>
      <c r="N29" s="12">
        <f t="shared" si="11"/>
        <v>0</v>
      </c>
      <c r="O29" s="12">
        <f t="shared" si="12"/>
        <v>0</v>
      </c>
    </row>
    <row r="30" spans="1:15">
      <c r="A30" s="20" t="s">
        <v>35</v>
      </c>
      <c r="B30" s="17" t="s">
        <v>475</v>
      </c>
      <c r="C30" s="18"/>
      <c r="D30" s="18"/>
      <c r="E30" s="18"/>
      <c r="F30" s="12"/>
      <c r="G30" s="12">
        <f t="shared" si="7"/>
        <v>0</v>
      </c>
      <c r="H30" s="12"/>
      <c r="I30" s="12"/>
      <c r="J30" s="12">
        <f t="shared" si="13"/>
        <v>0</v>
      </c>
      <c r="K30" s="11">
        <f t="shared" si="8"/>
        <v>0</v>
      </c>
      <c r="L30" s="12">
        <f t="shared" si="9"/>
        <v>0</v>
      </c>
      <c r="M30" s="12">
        <f t="shared" si="10"/>
        <v>0</v>
      </c>
      <c r="N30" s="12">
        <f t="shared" si="11"/>
        <v>0</v>
      </c>
      <c r="O30" s="12">
        <f t="shared" si="12"/>
        <v>0</v>
      </c>
    </row>
    <row r="31" spans="1:15">
      <c r="A31" s="121" t="s">
        <v>476</v>
      </c>
      <c r="B31" s="128" t="s">
        <v>477</v>
      </c>
      <c r="C31" s="123" t="s">
        <v>94</v>
      </c>
      <c r="D31" s="123">
        <v>31</v>
      </c>
      <c r="E31" s="123"/>
      <c r="F31" s="12"/>
      <c r="G31" s="12">
        <f t="shared" ref="G31:G44" si="14">E31*F31</f>
        <v>0</v>
      </c>
      <c r="H31" s="12"/>
      <c r="I31" s="12"/>
      <c r="J31" s="12">
        <f t="shared" ref="J31:J44" si="15">SUM(G31:I31)</f>
        <v>0</v>
      </c>
      <c r="K31" s="11">
        <f t="shared" ref="K31:K44" si="16">D31*E31</f>
        <v>0</v>
      </c>
      <c r="L31" s="12">
        <f t="shared" ref="L31:L44" si="17">G31*D31</f>
        <v>0</v>
      </c>
      <c r="M31" s="12">
        <f t="shared" ref="M31:M44" si="18">D31*H31</f>
        <v>0</v>
      </c>
      <c r="N31" s="12">
        <f t="shared" ref="N31:N44" si="19">D31*I31</f>
        <v>0</v>
      </c>
      <c r="O31" s="12">
        <f t="shared" ref="O31:O44" si="20">SUM(L31:N31)</f>
        <v>0</v>
      </c>
    </row>
    <row r="32" spans="1:15">
      <c r="A32" s="121" t="s">
        <v>478</v>
      </c>
      <c r="B32" s="128" t="s">
        <v>479</v>
      </c>
      <c r="C32" s="123" t="s">
        <v>94</v>
      </c>
      <c r="D32" s="123">
        <v>6</v>
      </c>
      <c r="E32" s="123"/>
      <c r="F32" s="12"/>
      <c r="G32" s="12">
        <f t="shared" si="14"/>
        <v>0</v>
      </c>
      <c r="H32" s="12"/>
      <c r="I32" s="12"/>
      <c r="J32" s="12">
        <f t="shared" si="15"/>
        <v>0</v>
      </c>
      <c r="K32" s="11">
        <f t="shared" si="16"/>
        <v>0</v>
      </c>
      <c r="L32" s="12">
        <f t="shared" si="17"/>
        <v>0</v>
      </c>
      <c r="M32" s="12">
        <f t="shared" si="18"/>
        <v>0</v>
      </c>
      <c r="N32" s="12">
        <f t="shared" si="19"/>
        <v>0</v>
      </c>
      <c r="O32" s="12">
        <f t="shared" si="20"/>
        <v>0</v>
      </c>
    </row>
    <row r="33" spans="1:15">
      <c r="A33" s="121" t="s">
        <v>480</v>
      </c>
      <c r="B33" s="128" t="s">
        <v>481</v>
      </c>
      <c r="C33" s="123" t="s">
        <v>94</v>
      </c>
      <c r="D33" s="123">
        <v>38</v>
      </c>
      <c r="E33" s="123"/>
      <c r="F33" s="12"/>
      <c r="G33" s="12">
        <f t="shared" ref="G33:G43" si="21">E33*F33</f>
        <v>0</v>
      </c>
      <c r="H33" s="12"/>
      <c r="I33" s="12"/>
      <c r="J33" s="12">
        <f t="shared" ref="J33:J43" si="22">SUM(G33:I33)</f>
        <v>0</v>
      </c>
      <c r="K33" s="11">
        <f t="shared" ref="K33:K43" si="23">D33*E33</f>
        <v>0</v>
      </c>
      <c r="L33" s="12">
        <f t="shared" ref="L33:L43" si="24">G33*D33</f>
        <v>0</v>
      </c>
      <c r="M33" s="12">
        <f t="shared" ref="M33:M43" si="25">D33*H33</f>
        <v>0</v>
      </c>
      <c r="N33" s="12">
        <f t="shared" ref="N33:N43" si="26">D33*I33</f>
        <v>0</v>
      </c>
      <c r="O33" s="12">
        <f t="shared" ref="O33:O43" si="27">SUM(L33:N33)</f>
        <v>0</v>
      </c>
    </row>
    <row r="34" spans="1:15">
      <c r="A34" s="121" t="s">
        <v>482</v>
      </c>
      <c r="B34" s="128" t="s">
        <v>483</v>
      </c>
      <c r="C34" s="123" t="s">
        <v>94</v>
      </c>
      <c r="D34" s="123">
        <v>5</v>
      </c>
      <c r="E34" s="123"/>
      <c r="F34" s="12"/>
      <c r="G34" s="12">
        <f t="shared" si="21"/>
        <v>0</v>
      </c>
      <c r="H34" s="12"/>
      <c r="I34" s="12"/>
      <c r="J34" s="12">
        <f t="shared" si="22"/>
        <v>0</v>
      </c>
      <c r="K34" s="11">
        <f t="shared" si="23"/>
        <v>0</v>
      </c>
      <c r="L34" s="12">
        <f t="shared" si="24"/>
        <v>0</v>
      </c>
      <c r="M34" s="12">
        <f t="shared" si="25"/>
        <v>0</v>
      </c>
      <c r="N34" s="12">
        <f t="shared" si="26"/>
        <v>0</v>
      </c>
      <c r="O34" s="12">
        <f t="shared" si="27"/>
        <v>0</v>
      </c>
    </row>
    <row r="35" spans="1:15">
      <c r="A35" s="121" t="s">
        <v>484</v>
      </c>
      <c r="B35" s="128" t="s">
        <v>485</v>
      </c>
      <c r="C35" s="123" t="s">
        <v>45</v>
      </c>
      <c r="D35" s="123">
        <v>1</v>
      </c>
      <c r="E35" s="123"/>
      <c r="F35" s="12"/>
      <c r="G35" s="12">
        <f t="shared" si="21"/>
        <v>0</v>
      </c>
      <c r="H35" s="12"/>
      <c r="I35" s="12"/>
      <c r="J35" s="12">
        <f t="shared" si="22"/>
        <v>0</v>
      </c>
      <c r="K35" s="11">
        <f t="shared" si="23"/>
        <v>0</v>
      </c>
      <c r="L35" s="12">
        <f t="shared" si="24"/>
        <v>0</v>
      </c>
      <c r="M35" s="12">
        <f t="shared" si="25"/>
        <v>0</v>
      </c>
      <c r="N35" s="12">
        <f t="shared" si="26"/>
        <v>0</v>
      </c>
      <c r="O35" s="12">
        <f t="shared" si="27"/>
        <v>0</v>
      </c>
    </row>
    <row r="36" spans="1:15">
      <c r="A36" s="121" t="s">
        <v>486</v>
      </c>
      <c r="B36" s="128" t="s">
        <v>487</v>
      </c>
      <c r="C36" s="123"/>
      <c r="D36" s="123"/>
      <c r="E36" s="123"/>
      <c r="F36" s="12"/>
      <c r="G36" s="12">
        <f t="shared" si="21"/>
        <v>0</v>
      </c>
      <c r="H36" s="12"/>
      <c r="I36" s="12"/>
      <c r="J36" s="12">
        <f t="shared" si="22"/>
        <v>0</v>
      </c>
      <c r="K36" s="11">
        <f t="shared" si="23"/>
        <v>0</v>
      </c>
      <c r="L36" s="12">
        <f t="shared" si="24"/>
        <v>0</v>
      </c>
      <c r="M36" s="12">
        <f t="shared" si="25"/>
        <v>0</v>
      </c>
      <c r="N36" s="12">
        <f t="shared" si="26"/>
        <v>0</v>
      </c>
      <c r="O36" s="12">
        <f t="shared" si="27"/>
        <v>0</v>
      </c>
    </row>
    <row r="37" spans="1:15" ht="26">
      <c r="A37" s="121" t="s">
        <v>488</v>
      </c>
      <c r="B37" s="128" t="s">
        <v>489</v>
      </c>
      <c r="C37" s="123"/>
      <c r="D37" s="123"/>
      <c r="E37" s="123"/>
      <c r="F37" s="12"/>
      <c r="G37" s="12">
        <f t="shared" si="21"/>
        <v>0</v>
      </c>
      <c r="H37" s="12"/>
      <c r="I37" s="12"/>
      <c r="J37" s="12">
        <f t="shared" si="22"/>
        <v>0</v>
      </c>
      <c r="K37" s="11">
        <f t="shared" si="23"/>
        <v>0</v>
      </c>
      <c r="L37" s="12">
        <f t="shared" si="24"/>
        <v>0</v>
      </c>
      <c r="M37" s="12">
        <f t="shared" si="25"/>
        <v>0</v>
      </c>
      <c r="N37" s="12">
        <f t="shared" si="26"/>
        <v>0</v>
      </c>
      <c r="O37" s="12">
        <f t="shared" si="27"/>
        <v>0</v>
      </c>
    </row>
    <row r="38" spans="1:15" ht="26">
      <c r="A38" s="121" t="s">
        <v>490</v>
      </c>
      <c r="B38" s="128" t="s">
        <v>491</v>
      </c>
      <c r="C38" s="123" t="s">
        <v>45</v>
      </c>
      <c r="D38" s="123">
        <v>1</v>
      </c>
      <c r="E38" s="123"/>
      <c r="F38" s="12"/>
      <c r="G38" s="12">
        <f t="shared" si="21"/>
        <v>0</v>
      </c>
      <c r="H38" s="12"/>
      <c r="I38" s="12"/>
      <c r="J38" s="12">
        <f t="shared" si="22"/>
        <v>0</v>
      </c>
      <c r="K38" s="11">
        <f t="shared" si="23"/>
        <v>0</v>
      </c>
      <c r="L38" s="12">
        <f t="shared" si="24"/>
        <v>0</v>
      </c>
      <c r="M38" s="12">
        <f t="shared" si="25"/>
        <v>0</v>
      </c>
      <c r="N38" s="12">
        <f t="shared" si="26"/>
        <v>0</v>
      </c>
      <c r="O38" s="12">
        <f t="shared" si="27"/>
        <v>0</v>
      </c>
    </row>
    <row r="39" spans="1:15">
      <c r="A39" s="121" t="s">
        <v>492</v>
      </c>
      <c r="B39" s="128" t="s">
        <v>493</v>
      </c>
      <c r="C39" s="123"/>
      <c r="D39" s="123"/>
      <c r="E39" s="123"/>
      <c r="F39" s="12"/>
      <c r="G39" s="12">
        <f t="shared" si="21"/>
        <v>0</v>
      </c>
      <c r="H39" s="12"/>
      <c r="I39" s="12"/>
      <c r="J39" s="12">
        <f t="shared" si="22"/>
        <v>0</v>
      </c>
      <c r="K39" s="11">
        <f t="shared" si="23"/>
        <v>0</v>
      </c>
      <c r="L39" s="12">
        <f t="shared" si="24"/>
        <v>0</v>
      </c>
      <c r="M39" s="12">
        <f t="shared" si="25"/>
        <v>0</v>
      </c>
      <c r="N39" s="12">
        <f t="shared" si="26"/>
        <v>0</v>
      </c>
      <c r="O39" s="12">
        <f t="shared" si="27"/>
        <v>0</v>
      </c>
    </row>
    <row r="40" spans="1:15" ht="26">
      <c r="A40" s="121" t="s">
        <v>494</v>
      </c>
      <c r="B40" s="128" t="s">
        <v>495</v>
      </c>
      <c r="C40" s="123"/>
      <c r="D40" s="123"/>
      <c r="E40" s="123"/>
      <c r="F40" s="12"/>
      <c r="G40" s="12">
        <f t="shared" si="21"/>
        <v>0</v>
      </c>
      <c r="H40" s="12"/>
      <c r="I40" s="12"/>
      <c r="J40" s="12">
        <f t="shared" si="22"/>
        <v>0</v>
      </c>
      <c r="K40" s="11">
        <f t="shared" si="23"/>
        <v>0</v>
      </c>
      <c r="L40" s="12">
        <f t="shared" si="24"/>
        <v>0</v>
      </c>
      <c r="M40" s="12">
        <f t="shared" si="25"/>
        <v>0</v>
      </c>
      <c r="N40" s="12">
        <f t="shared" si="26"/>
        <v>0</v>
      </c>
      <c r="O40" s="12">
        <f t="shared" si="27"/>
        <v>0</v>
      </c>
    </row>
    <row r="41" spans="1:15" ht="26">
      <c r="A41" s="121" t="s">
        <v>496</v>
      </c>
      <c r="B41" s="128" t="s">
        <v>497</v>
      </c>
      <c r="C41" s="123" t="s">
        <v>45</v>
      </c>
      <c r="D41" s="123">
        <v>1</v>
      </c>
      <c r="E41" s="123"/>
      <c r="F41" s="12"/>
      <c r="G41" s="12">
        <f t="shared" si="21"/>
        <v>0</v>
      </c>
      <c r="H41" s="12"/>
      <c r="I41" s="12"/>
      <c r="J41" s="12">
        <f t="shared" si="22"/>
        <v>0</v>
      </c>
      <c r="K41" s="11">
        <f t="shared" si="23"/>
        <v>0</v>
      </c>
      <c r="L41" s="12">
        <f t="shared" si="24"/>
        <v>0</v>
      </c>
      <c r="M41" s="12">
        <f t="shared" si="25"/>
        <v>0</v>
      </c>
      <c r="N41" s="12">
        <f t="shared" si="26"/>
        <v>0</v>
      </c>
      <c r="O41" s="12">
        <f t="shared" si="27"/>
        <v>0</v>
      </c>
    </row>
    <row r="42" spans="1:15" ht="26">
      <c r="A42" s="121" t="s">
        <v>498</v>
      </c>
      <c r="B42" s="128" t="s">
        <v>499</v>
      </c>
      <c r="C42" s="123"/>
      <c r="D42" s="123"/>
      <c r="E42" s="123"/>
      <c r="F42" s="12"/>
      <c r="G42" s="12">
        <f t="shared" si="21"/>
        <v>0</v>
      </c>
      <c r="H42" s="12"/>
      <c r="I42" s="12"/>
      <c r="J42" s="12">
        <f t="shared" si="22"/>
        <v>0</v>
      </c>
      <c r="K42" s="11">
        <f t="shared" si="23"/>
        <v>0</v>
      </c>
      <c r="L42" s="12">
        <f t="shared" si="24"/>
        <v>0</v>
      </c>
      <c r="M42" s="12">
        <f t="shared" si="25"/>
        <v>0</v>
      </c>
      <c r="N42" s="12">
        <f t="shared" si="26"/>
        <v>0</v>
      </c>
      <c r="O42" s="12">
        <f t="shared" si="27"/>
        <v>0</v>
      </c>
    </row>
    <row r="43" spans="1:15" ht="26">
      <c r="A43" s="121" t="s">
        <v>500</v>
      </c>
      <c r="B43" s="128" t="s">
        <v>501</v>
      </c>
      <c r="C43" s="123"/>
      <c r="D43" s="123"/>
      <c r="E43" s="123"/>
      <c r="F43" s="12"/>
      <c r="G43" s="12">
        <f t="shared" si="21"/>
        <v>0</v>
      </c>
      <c r="H43" s="12"/>
      <c r="I43" s="12"/>
      <c r="J43" s="12">
        <f t="shared" si="22"/>
        <v>0</v>
      </c>
      <c r="K43" s="11">
        <f t="shared" si="23"/>
        <v>0</v>
      </c>
      <c r="L43" s="12">
        <f t="shared" si="24"/>
        <v>0</v>
      </c>
      <c r="M43" s="12">
        <f t="shared" si="25"/>
        <v>0</v>
      </c>
      <c r="N43" s="12">
        <f t="shared" si="26"/>
        <v>0</v>
      </c>
      <c r="O43" s="12">
        <f t="shared" si="27"/>
        <v>0</v>
      </c>
    </row>
    <row r="44" spans="1:15">
      <c r="A44" s="121" t="s">
        <v>502</v>
      </c>
      <c r="B44" s="128" t="s">
        <v>503</v>
      </c>
      <c r="C44" s="123" t="s">
        <v>71</v>
      </c>
      <c r="D44" s="123">
        <v>2.4</v>
      </c>
      <c r="E44" s="123"/>
      <c r="F44" s="12"/>
      <c r="G44" s="12">
        <f t="shared" si="14"/>
        <v>0</v>
      </c>
      <c r="H44" s="12"/>
      <c r="I44" s="12"/>
      <c r="J44" s="12">
        <f t="shared" si="15"/>
        <v>0</v>
      </c>
      <c r="K44" s="11">
        <f t="shared" si="16"/>
        <v>0</v>
      </c>
      <c r="L44" s="12">
        <f t="shared" si="17"/>
        <v>0</v>
      </c>
      <c r="M44" s="12">
        <f t="shared" si="18"/>
        <v>0</v>
      </c>
      <c r="N44" s="12">
        <f t="shared" si="19"/>
        <v>0</v>
      </c>
      <c r="O44" s="12">
        <f t="shared" si="20"/>
        <v>0</v>
      </c>
    </row>
    <row r="45" spans="1:15">
      <c r="A45" s="121" t="s">
        <v>504</v>
      </c>
      <c r="B45" s="128" t="s">
        <v>505</v>
      </c>
      <c r="C45" s="123" t="s">
        <v>71</v>
      </c>
      <c r="D45" s="123">
        <v>0.83</v>
      </c>
      <c r="E45" s="123"/>
      <c r="F45" s="12"/>
      <c r="G45" s="12">
        <f t="shared" si="7"/>
        <v>0</v>
      </c>
      <c r="H45" s="12"/>
      <c r="I45" s="12"/>
      <c r="J45" s="12">
        <f t="shared" si="13"/>
        <v>0</v>
      </c>
      <c r="K45" s="11">
        <f t="shared" si="8"/>
        <v>0</v>
      </c>
      <c r="L45" s="12">
        <f t="shared" si="9"/>
        <v>0</v>
      </c>
      <c r="M45" s="12">
        <f t="shared" si="10"/>
        <v>0</v>
      </c>
      <c r="N45" s="12">
        <f t="shared" si="11"/>
        <v>0</v>
      </c>
      <c r="O45" s="12">
        <f t="shared" si="12"/>
        <v>0</v>
      </c>
    </row>
    <row r="46" spans="1:15">
      <c r="A46" s="121" t="s">
        <v>37</v>
      </c>
      <c r="B46" s="128" t="s">
        <v>506</v>
      </c>
      <c r="C46" s="123"/>
      <c r="D46" s="123"/>
      <c r="E46" s="123"/>
      <c r="F46" s="12"/>
      <c r="G46" s="12"/>
      <c r="H46" s="12"/>
      <c r="I46" s="12"/>
      <c r="J46" s="12"/>
      <c r="K46" s="11"/>
      <c r="L46" s="12"/>
      <c r="M46" s="12"/>
      <c r="N46" s="12"/>
      <c r="O46" s="12"/>
    </row>
    <row r="47" spans="1:15">
      <c r="A47" s="121" t="s">
        <v>507</v>
      </c>
      <c r="B47" s="128" t="s">
        <v>508</v>
      </c>
      <c r="C47" s="123" t="s">
        <v>71</v>
      </c>
      <c r="D47" s="123">
        <v>25.7</v>
      </c>
      <c r="E47" s="123"/>
      <c r="F47" s="12"/>
      <c r="G47" s="12">
        <f>E47*F47</f>
        <v>0</v>
      </c>
      <c r="H47" s="12"/>
      <c r="I47" s="12"/>
      <c r="J47" s="12">
        <f>SUM(G47:I47)</f>
        <v>0</v>
      </c>
      <c r="K47" s="11">
        <f>D47*E47</f>
        <v>0</v>
      </c>
      <c r="L47" s="12">
        <f>G47*D47</f>
        <v>0</v>
      </c>
      <c r="M47" s="12">
        <f>D47*H47</f>
        <v>0</v>
      </c>
      <c r="N47" s="12">
        <f>D47*I47</f>
        <v>0</v>
      </c>
      <c r="O47" s="12">
        <f>SUM(L47:N47)</f>
        <v>0</v>
      </c>
    </row>
    <row r="48" spans="1:15">
      <c r="A48" s="121" t="s">
        <v>509</v>
      </c>
      <c r="B48" s="128" t="s">
        <v>510</v>
      </c>
      <c r="C48" s="123" t="s">
        <v>419</v>
      </c>
      <c r="D48" s="123">
        <v>257</v>
      </c>
      <c r="E48" s="123"/>
      <c r="F48" s="12"/>
      <c r="G48" s="12">
        <f>E48*F48</f>
        <v>0</v>
      </c>
      <c r="H48" s="12"/>
      <c r="I48" s="12"/>
      <c r="J48" s="12">
        <f>SUM(G48:I48)</f>
        <v>0</v>
      </c>
      <c r="K48" s="11">
        <f>D48*E48</f>
        <v>0</v>
      </c>
      <c r="L48" s="12">
        <f>G48*D48</f>
        <v>0</v>
      </c>
      <c r="M48" s="12">
        <f>D48*H48</f>
        <v>0</v>
      </c>
      <c r="N48" s="12">
        <f>D48*I48</f>
        <v>0</v>
      </c>
      <c r="O48" s="12">
        <f>SUM(L48:N48)</f>
        <v>0</v>
      </c>
    </row>
    <row r="49" spans="1:15">
      <c r="A49" s="58"/>
      <c r="B49" s="59" t="s">
        <v>29</v>
      </c>
      <c r="C49" s="60"/>
      <c r="D49" s="61"/>
      <c r="E49" s="48"/>
      <c r="F49" s="49"/>
      <c r="G49" s="49"/>
      <c r="H49" s="49"/>
      <c r="I49" s="49"/>
      <c r="J49" s="49"/>
      <c r="K49" s="48"/>
      <c r="L49" s="49"/>
      <c r="M49" s="49"/>
      <c r="N49" s="49"/>
      <c r="O49" s="49"/>
    </row>
    <row r="50" spans="1:15">
      <c r="A50" s="20" t="s">
        <v>30</v>
      </c>
      <c r="B50" s="17" t="s">
        <v>457</v>
      </c>
      <c r="C50" s="18"/>
      <c r="D50" s="18"/>
      <c r="E50" s="11"/>
      <c r="F50" s="12"/>
      <c r="G50" s="12">
        <f t="shared" ref="G50:G64" si="28">E50*F50</f>
        <v>0</v>
      </c>
      <c r="H50" s="12"/>
      <c r="I50" s="12"/>
      <c r="J50" s="12">
        <f>SUM(G50:I50)</f>
        <v>0</v>
      </c>
      <c r="K50" s="11">
        <f t="shared" ref="K50:K64" si="29">D50*E50</f>
        <v>0</v>
      </c>
      <c r="L50" s="12">
        <f t="shared" ref="L50:L64" si="30">G50*D50</f>
        <v>0</v>
      </c>
      <c r="M50" s="12">
        <f t="shared" ref="M50:M64" si="31">D50*H50</f>
        <v>0</v>
      </c>
      <c r="N50" s="12">
        <f t="shared" ref="N50:N64" si="32">D50*I50</f>
        <v>0</v>
      </c>
      <c r="O50" s="12">
        <f t="shared" ref="O50:O64" si="33">SUM(L50:N50)</f>
        <v>0</v>
      </c>
    </row>
    <row r="51" spans="1:15">
      <c r="A51" s="20" t="s">
        <v>401</v>
      </c>
      <c r="B51" s="17" t="s">
        <v>511</v>
      </c>
      <c r="C51" s="18" t="s">
        <v>419</v>
      </c>
      <c r="D51" s="18">
        <v>209.85</v>
      </c>
      <c r="E51" s="11"/>
      <c r="F51" s="12"/>
      <c r="G51" s="12">
        <f t="shared" si="28"/>
        <v>0</v>
      </c>
      <c r="H51" s="12"/>
      <c r="I51" s="12"/>
      <c r="J51" s="12">
        <f>SUM(G51:I51)</f>
        <v>0</v>
      </c>
      <c r="K51" s="11">
        <f t="shared" si="29"/>
        <v>0</v>
      </c>
      <c r="L51" s="12">
        <f t="shared" si="30"/>
        <v>0</v>
      </c>
      <c r="M51" s="12">
        <f t="shared" si="31"/>
        <v>0</v>
      </c>
      <c r="N51" s="12">
        <f t="shared" si="32"/>
        <v>0</v>
      </c>
      <c r="O51" s="12">
        <f t="shared" si="33"/>
        <v>0</v>
      </c>
    </row>
    <row r="52" spans="1:15">
      <c r="A52" s="20" t="s">
        <v>403</v>
      </c>
      <c r="B52" s="17" t="s">
        <v>512</v>
      </c>
      <c r="C52" s="18" t="s">
        <v>419</v>
      </c>
      <c r="D52" s="18">
        <v>209.85</v>
      </c>
      <c r="E52" s="11"/>
      <c r="F52" s="12"/>
      <c r="G52" s="12">
        <f t="shared" si="28"/>
        <v>0</v>
      </c>
      <c r="H52" s="12"/>
      <c r="I52" s="12"/>
      <c r="J52" s="12">
        <f t="shared" ref="J52" si="34">SUM(G52:I52)</f>
        <v>0</v>
      </c>
      <c r="K52" s="11">
        <f t="shared" si="29"/>
        <v>0</v>
      </c>
      <c r="L52" s="12">
        <f t="shared" si="30"/>
        <v>0</v>
      </c>
      <c r="M52" s="12">
        <f t="shared" si="31"/>
        <v>0</v>
      </c>
      <c r="N52" s="12">
        <f t="shared" si="32"/>
        <v>0</v>
      </c>
      <c r="O52" s="12">
        <f t="shared" si="33"/>
        <v>0</v>
      </c>
    </row>
    <row r="53" spans="1:15">
      <c r="A53" s="20" t="s">
        <v>405</v>
      </c>
      <c r="B53" s="17" t="s">
        <v>513</v>
      </c>
      <c r="C53" s="18" t="s">
        <v>71</v>
      </c>
      <c r="D53" s="18">
        <v>83.94</v>
      </c>
      <c r="E53" s="11"/>
      <c r="F53" s="12"/>
      <c r="G53" s="12">
        <f t="shared" si="28"/>
        <v>0</v>
      </c>
      <c r="H53" s="12"/>
      <c r="I53" s="12"/>
      <c r="J53" s="12">
        <f>SUM(G53:I53)</f>
        <v>0</v>
      </c>
      <c r="K53" s="11">
        <f t="shared" si="29"/>
        <v>0</v>
      </c>
      <c r="L53" s="12">
        <f t="shared" si="30"/>
        <v>0</v>
      </c>
      <c r="M53" s="12">
        <f t="shared" si="31"/>
        <v>0</v>
      </c>
      <c r="N53" s="12">
        <f t="shared" si="32"/>
        <v>0</v>
      </c>
      <c r="O53" s="12">
        <f t="shared" si="33"/>
        <v>0</v>
      </c>
    </row>
    <row r="54" spans="1:15">
      <c r="A54" s="20" t="s">
        <v>407</v>
      </c>
      <c r="B54" s="17" t="s">
        <v>514</v>
      </c>
      <c r="C54" s="18" t="s">
        <v>71</v>
      </c>
      <c r="D54" s="18">
        <v>29.38</v>
      </c>
      <c r="E54" s="11"/>
      <c r="F54" s="12"/>
      <c r="G54" s="12">
        <f t="shared" si="28"/>
        <v>0</v>
      </c>
      <c r="H54" s="12"/>
      <c r="I54" s="12"/>
      <c r="J54" s="12">
        <f>SUM(G54:I54)</f>
        <v>0</v>
      </c>
      <c r="K54" s="11">
        <f t="shared" si="29"/>
        <v>0</v>
      </c>
      <c r="L54" s="12">
        <f t="shared" si="30"/>
        <v>0</v>
      </c>
      <c r="M54" s="12">
        <f t="shared" si="31"/>
        <v>0</v>
      </c>
      <c r="N54" s="12">
        <f t="shared" si="32"/>
        <v>0</v>
      </c>
      <c r="O54" s="12">
        <f t="shared" si="33"/>
        <v>0</v>
      </c>
    </row>
    <row r="55" spans="1:15">
      <c r="A55" s="20" t="s">
        <v>415</v>
      </c>
      <c r="B55" s="17" t="s">
        <v>515</v>
      </c>
      <c r="C55" s="18" t="s">
        <v>71</v>
      </c>
      <c r="D55" s="18">
        <v>29.38</v>
      </c>
      <c r="E55" s="11"/>
      <c r="F55" s="12"/>
      <c r="G55" s="12">
        <f t="shared" si="28"/>
        <v>0</v>
      </c>
      <c r="H55" s="12"/>
      <c r="I55" s="12"/>
      <c r="J55" s="12">
        <f t="shared" ref="J55" si="35">SUM(G55:I55)</f>
        <v>0</v>
      </c>
      <c r="K55" s="11">
        <f t="shared" si="29"/>
        <v>0</v>
      </c>
      <c r="L55" s="12">
        <f t="shared" si="30"/>
        <v>0</v>
      </c>
      <c r="M55" s="12">
        <f t="shared" si="31"/>
        <v>0</v>
      </c>
      <c r="N55" s="12">
        <f t="shared" si="32"/>
        <v>0</v>
      </c>
      <c r="O55" s="12">
        <f t="shared" si="33"/>
        <v>0</v>
      </c>
    </row>
    <row r="56" spans="1:15">
      <c r="A56" s="20" t="s">
        <v>417</v>
      </c>
      <c r="B56" s="17" t="s">
        <v>516</v>
      </c>
      <c r="C56" s="18" t="s">
        <v>71</v>
      </c>
      <c r="D56" s="18">
        <v>10.49</v>
      </c>
      <c r="E56" s="11"/>
      <c r="F56" s="12"/>
      <c r="G56" s="12">
        <f t="shared" si="28"/>
        <v>0</v>
      </c>
      <c r="H56" s="12"/>
      <c r="I56" s="12"/>
      <c r="J56" s="12">
        <f>SUM(G56:I56)</f>
        <v>0</v>
      </c>
      <c r="K56" s="11">
        <f t="shared" si="29"/>
        <v>0</v>
      </c>
      <c r="L56" s="12">
        <f t="shared" si="30"/>
        <v>0</v>
      </c>
      <c r="M56" s="12">
        <f t="shared" si="31"/>
        <v>0</v>
      </c>
      <c r="N56" s="12">
        <f t="shared" si="32"/>
        <v>0</v>
      </c>
      <c r="O56" s="12">
        <f t="shared" si="33"/>
        <v>0</v>
      </c>
    </row>
    <row r="57" spans="1:15">
      <c r="A57" s="20" t="s">
        <v>420</v>
      </c>
      <c r="B57" s="17" t="s">
        <v>517</v>
      </c>
      <c r="C57" s="18" t="s">
        <v>419</v>
      </c>
      <c r="D57" s="18">
        <v>209.85</v>
      </c>
      <c r="E57" s="11"/>
      <c r="F57" s="12"/>
      <c r="G57" s="12">
        <f t="shared" si="28"/>
        <v>0</v>
      </c>
      <c r="H57" s="12"/>
      <c r="I57" s="12"/>
      <c r="J57" s="12">
        <f>SUM(G57:I57)</f>
        <v>0</v>
      </c>
      <c r="K57" s="11">
        <f t="shared" si="29"/>
        <v>0</v>
      </c>
      <c r="L57" s="12">
        <f t="shared" si="30"/>
        <v>0</v>
      </c>
      <c r="M57" s="12">
        <f t="shared" si="31"/>
        <v>0</v>
      </c>
      <c r="N57" s="12">
        <f t="shared" si="32"/>
        <v>0</v>
      </c>
      <c r="O57" s="12">
        <f t="shared" si="33"/>
        <v>0</v>
      </c>
    </row>
    <row r="58" spans="1:15">
      <c r="A58" s="20" t="s">
        <v>422</v>
      </c>
      <c r="B58" s="17" t="s">
        <v>518</v>
      </c>
      <c r="C58" s="18" t="s">
        <v>48</v>
      </c>
      <c r="D58" s="18">
        <v>5.5</v>
      </c>
      <c r="E58" s="11"/>
      <c r="F58" s="12"/>
      <c r="G58" s="12">
        <f t="shared" si="28"/>
        <v>0</v>
      </c>
      <c r="H58" s="12"/>
      <c r="I58" s="12"/>
      <c r="J58" s="12">
        <f t="shared" ref="J58" si="36">SUM(G58:I58)</f>
        <v>0</v>
      </c>
      <c r="K58" s="11">
        <f t="shared" si="29"/>
        <v>0</v>
      </c>
      <c r="L58" s="12">
        <f t="shared" si="30"/>
        <v>0</v>
      </c>
      <c r="M58" s="12">
        <f t="shared" si="31"/>
        <v>0</v>
      </c>
      <c r="N58" s="12">
        <f t="shared" si="32"/>
        <v>0</v>
      </c>
      <c r="O58" s="12">
        <f t="shared" si="33"/>
        <v>0</v>
      </c>
    </row>
    <row r="59" spans="1:15">
      <c r="A59" s="20" t="s">
        <v>424</v>
      </c>
      <c r="B59" s="17" t="s">
        <v>519</v>
      </c>
      <c r="C59" s="18" t="s">
        <v>419</v>
      </c>
      <c r="D59" s="18">
        <v>18.05</v>
      </c>
      <c r="E59" s="11"/>
      <c r="F59" s="12"/>
      <c r="G59" s="12">
        <f t="shared" si="28"/>
        <v>0</v>
      </c>
      <c r="H59" s="12"/>
      <c r="I59" s="12"/>
      <c r="J59" s="12">
        <f>SUM(G59:I59)</f>
        <v>0</v>
      </c>
      <c r="K59" s="11">
        <f t="shared" si="29"/>
        <v>0</v>
      </c>
      <c r="L59" s="12">
        <f t="shared" si="30"/>
        <v>0</v>
      </c>
      <c r="M59" s="12">
        <f t="shared" si="31"/>
        <v>0</v>
      </c>
      <c r="N59" s="12">
        <f t="shared" si="32"/>
        <v>0</v>
      </c>
      <c r="O59" s="12">
        <f t="shared" si="33"/>
        <v>0</v>
      </c>
    </row>
    <row r="60" spans="1:15">
      <c r="A60" s="20" t="s">
        <v>445</v>
      </c>
      <c r="B60" s="17" t="s">
        <v>520</v>
      </c>
      <c r="C60" s="18" t="s">
        <v>419</v>
      </c>
      <c r="D60" s="18">
        <v>18.05</v>
      </c>
      <c r="E60" s="11"/>
      <c r="F60" s="12"/>
      <c r="G60" s="12">
        <f t="shared" si="28"/>
        <v>0</v>
      </c>
      <c r="H60" s="12"/>
      <c r="I60" s="12"/>
      <c r="J60" s="12">
        <f>SUM(G60:I60)</f>
        <v>0</v>
      </c>
      <c r="K60" s="11">
        <f t="shared" si="29"/>
        <v>0</v>
      </c>
      <c r="L60" s="12">
        <f t="shared" si="30"/>
        <v>0</v>
      </c>
      <c r="M60" s="12">
        <f t="shared" si="31"/>
        <v>0</v>
      </c>
      <c r="N60" s="12">
        <f t="shared" si="32"/>
        <v>0</v>
      </c>
      <c r="O60" s="12">
        <f t="shared" si="33"/>
        <v>0</v>
      </c>
    </row>
    <row r="61" spans="1:15">
      <c r="A61" s="20" t="s">
        <v>447</v>
      </c>
      <c r="B61" s="17" t="s">
        <v>521</v>
      </c>
      <c r="C61" s="18" t="s">
        <v>419</v>
      </c>
      <c r="D61" s="18">
        <v>18.05</v>
      </c>
      <c r="E61" s="11"/>
      <c r="F61" s="12"/>
      <c r="G61" s="12">
        <f t="shared" si="28"/>
        <v>0</v>
      </c>
      <c r="H61" s="12"/>
      <c r="I61" s="12"/>
      <c r="J61" s="12">
        <f t="shared" ref="J61" si="37">SUM(G61:I61)</f>
        <v>0</v>
      </c>
      <c r="K61" s="11">
        <f t="shared" si="29"/>
        <v>0</v>
      </c>
      <c r="L61" s="12">
        <f t="shared" si="30"/>
        <v>0</v>
      </c>
      <c r="M61" s="12">
        <f t="shared" si="31"/>
        <v>0</v>
      </c>
      <c r="N61" s="12">
        <f t="shared" si="32"/>
        <v>0</v>
      </c>
      <c r="O61" s="12">
        <f t="shared" si="33"/>
        <v>0</v>
      </c>
    </row>
    <row r="62" spans="1:15">
      <c r="A62" s="20" t="s">
        <v>33</v>
      </c>
      <c r="B62" s="17" t="s">
        <v>468</v>
      </c>
      <c r="C62" s="18"/>
      <c r="D62" s="18"/>
      <c r="E62" s="11"/>
      <c r="F62" s="12"/>
      <c r="G62" s="12">
        <f t="shared" si="28"/>
        <v>0</v>
      </c>
      <c r="H62" s="12"/>
      <c r="I62" s="12"/>
      <c r="J62" s="12">
        <f>SUM(G62:I62)</f>
        <v>0</v>
      </c>
      <c r="K62" s="11">
        <f t="shared" si="29"/>
        <v>0</v>
      </c>
      <c r="L62" s="12">
        <f t="shared" si="30"/>
        <v>0</v>
      </c>
      <c r="M62" s="12">
        <f t="shared" si="31"/>
        <v>0</v>
      </c>
      <c r="N62" s="12">
        <f t="shared" si="32"/>
        <v>0</v>
      </c>
      <c r="O62" s="12">
        <f t="shared" si="33"/>
        <v>0</v>
      </c>
    </row>
    <row r="63" spans="1:15">
      <c r="A63" s="20" t="s">
        <v>469</v>
      </c>
      <c r="B63" s="17" t="s">
        <v>522</v>
      </c>
      <c r="C63" s="18" t="s">
        <v>419</v>
      </c>
      <c r="D63" s="18">
        <v>20.45</v>
      </c>
      <c r="E63" s="11"/>
      <c r="F63" s="12"/>
      <c r="G63" s="12">
        <f t="shared" si="28"/>
        <v>0</v>
      </c>
      <c r="H63" s="12"/>
      <c r="I63" s="12"/>
      <c r="J63" s="12">
        <f>SUM(G63:I63)</f>
        <v>0</v>
      </c>
      <c r="K63" s="11">
        <f t="shared" si="29"/>
        <v>0</v>
      </c>
      <c r="L63" s="12">
        <f t="shared" si="30"/>
        <v>0</v>
      </c>
      <c r="M63" s="12">
        <f t="shared" si="31"/>
        <v>0</v>
      </c>
      <c r="N63" s="12">
        <f t="shared" si="32"/>
        <v>0</v>
      </c>
      <c r="O63" s="12">
        <f t="shared" si="33"/>
        <v>0</v>
      </c>
    </row>
    <row r="64" spans="1:15">
      <c r="A64" s="20" t="s">
        <v>470</v>
      </c>
      <c r="B64" s="17" t="s">
        <v>523</v>
      </c>
      <c r="C64" s="18" t="s">
        <v>71</v>
      </c>
      <c r="D64" s="18">
        <v>6.13</v>
      </c>
      <c r="E64" s="11"/>
      <c r="F64" s="12"/>
      <c r="G64" s="12">
        <f t="shared" si="28"/>
        <v>0</v>
      </c>
      <c r="H64" s="12"/>
      <c r="I64" s="12"/>
      <c r="J64" s="12">
        <f t="shared" ref="J64" si="38">SUM(G64:I64)</f>
        <v>0</v>
      </c>
      <c r="K64" s="11">
        <f t="shared" si="29"/>
        <v>0</v>
      </c>
      <c r="L64" s="12">
        <f t="shared" si="30"/>
        <v>0</v>
      </c>
      <c r="M64" s="12">
        <f t="shared" si="31"/>
        <v>0</v>
      </c>
      <c r="N64" s="12">
        <f t="shared" si="32"/>
        <v>0</v>
      </c>
      <c r="O64" s="12">
        <f t="shared" si="33"/>
        <v>0</v>
      </c>
    </row>
    <row r="65" spans="1:15">
      <c r="A65" s="20" t="s">
        <v>471</v>
      </c>
      <c r="B65" s="17" t="s">
        <v>524</v>
      </c>
      <c r="C65" s="18" t="s">
        <v>71</v>
      </c>
      <c r="D65" s="18">
        <v>3.07</v>
      </c>
      <c r="E65" s="11"/>
      <c r="F65" s="12"/>
      <c r="G65" s="12">
        <f t="shared" ref="G65:G70" si="39">E65*F65</f>
        <v>0</v>
      </c>
      <c r="H65" s="12"/>
      <c r="I65" s="12"/>
      <c r="J65" s="12">
        <f>SUM(G65:I65)</f>
        <v>0</v>
      </c>
      <c r="K65" s="11">
        <f t="shared" ref="K65:K70" si="40">D65*E65</f>
        <v>0</v>
      </c>
      <c r="L65" s="12">
        <f t="shared" ref="L65:L70" si="41">G65*D65</f>
        <v>0</v>
      </c>
      <c r="M65" s="12">
        <f t="shared" ref="M65:M70" si="42">D65*H65</f>
        <v>0</v>
      </c>
      <c r="N65" s="12">
        <f t="shared" ref="N65:N70" si="43">D65*I65</f>
        <v>0</v>
      </c>
      <c r="O65" s="12">
        <f t="shared" ref="O65:O70" si="44">SUM(L65:N65)</f>
        <v>0</v>
      </c>
    </row>
    <row r="66" spans="1:15">
      <c r="A66" s="20" t="s">
        <v>473</v>
      </c>
      <c r="B66" s="17" t="s">
        <v>516</v>
      </c>
      <c r="C66" s="18" t="s">
        <v>71</v>
      </c>
      <c r="D66" s="18">
        <v>1.02</v>
      </c>
      <c r="E66" s="11"/>
      <c r="F66" s="12"/>
      <c r="G66" s="12">
        <f t="shared" si="39"/>
        <v>0</v>
      </c>
      <c r="H66" s="12"/>
      <c r="I66" s="12"/>
      <c r="J66" s="12">
        <f>SUM(G66:I66)</f>
        <v>0</v>
      </c>
      <c r="K66" s="11">
        <f t="shared" si="40"/>
        <v>0</v>
      </c>
      <c r="L66" s="12">
        <f t="shared" si="41"/>
        <v>0</v>
      </c>
      <c r="M66" s="12">
        <f t="shared" si="42"/>
        <v>0</v>
      </c>
      <c r="N66" s="12">
        <f t="shared" si="43"/>
        <v>0</v>
      </c>
      <c r="O66" s="12">
        <f t="shared" si="44"/>
        <v>0</v>
      </c>
    </row>
    <row r="67" spans="1:15">
      <c r="A67" s="20" t="s">
        <v>525</v>
      </c>
      <c r="B67" s="17" t="s">
        <v>517</v>
      </c>
      <c r="C67" s="18" t="s">
        <v>419</v>
      </c>
      <c r="D67" s="18">
        <v>20.45</v>
      </c>
      <c r="E67" s="11"/>
      <c r="F67" s="12"/>
      <c r="G67" s="12">
        <f t="shared" si="39"/>
        <v>0</v>
      </c>
      <c r="H67" s="12"/>
      <c r="I67" s="12"/>
      <c r="J67" s="12">
        <f t="shared" ref="J67" si="45">SUM(G67:I67)</f>
        <v>0</v>
      </c>
      <c r="K67" s="11">
        <f t="shared" si="40"/>
        <v>0</v>
      </c>
      <c r="L67" s="12">
        <f t="shared" si="41"/>
        <v>0</v>
      </c>
      <c r="M67" s="12">
        <f t="shared" si="42"/>
        <v>0</v>
      </c>
      <c r="N67" s="12">
        <f t="shared" si="43"/>
        <v>0</v>
      </c>
      <c r="O67" s="12">
        <f t="shared" si="44"/>
        <v>0</v>
      </c>
    </row>
    <row r="68" spans="1:15">
      <c r="A68" s="20" t="s">
        <v>526</v>
      </c>
      <c r="B68" s="17" t="s">
        <v>527</v>
      </c>
      <c r="C68" s="18" t="s">
        <v>94</v>
      </c>
      <c r="D68" s="18">
        <v>1</v>
      </c>
      <c r="E68" s="11"/>
      <c r="F68" s="12"/>
      <c r="G68" s="12">
        <f t="shared" si="39"/>
        <v>0</v>
      </c>
      <c r="H68" s="12"/>
      <c r="I68" s="12"/>
      <c r="J68" s="12">
        <f>SUM(G68:I68)</f>
        <v>0</v>
      </c>
      <c r="K68" s="11">
        <f t="shared" si="40"/>
        <v>0</v>
      </c>
      <c r="L68" s="12">
        <f t="shared" si="41"/>
        <v>0</v>
      </c>
      <c r="M68" s="12">
        <f t="shared" si="42"/>
        <v>0</v>
      </c>
      <c r="N68" s="12">
        <f t="shared" si="43"/>
        <v>0</v>
      </c>
      <c r="O68" s="12">
        <f t="shared" si="44"/>
        <v>0</v>
      </c>
    </row>
    <row r="69" spans="1:15">
      <c r="A69" s="20" t="s">
        <v>35</v>
      </c>
      <c r="B69" s="17" t="s">
        <v>475</v>
      </c>
      <c r="C69" s="18"/>
      <c r="D69" s="18"/>
      <c r="E69" s="11"/>
      <c r="F69" s="12"/>
      <c r="G69" s="12">
        <f t="shared" si="39"/>
        <v>0</v>
      </c>
      <c r="H69" s="12"/>
      <c r="I69" s="12"/>
      <c r="J69" s="12">
        <f>SUM(G69:I69)</f>
        <v>0</v>
      </c>
      <c r="K69" s="11">
        <f t="shared" si="40"/>
        <v>0</v>
      </c>
      <c r="L69" s="12">
        <f t="shared" si="41"/>
        <v>0</v>
      </c>
      <c r="M69" s="12">
        <f t="shared" si="42"/>
        <v>0</v>
      </c>
      <c r="N69" s="12">
        <f t="shared" si="43"/>
        <v>0</v>
      </c>
      <c r="O69" s="12">
        <f t="shared" si="44"/>
        <v>0</v>
      </c>
    </row>
    <row r="70" spans="1:15">
      <c r="A70" s="20" t="s">
        <v>476</v>
      </c>
      <c r="B70" s="17" t="s">
        <v>528</v>
      </c>
      <c r="C70" s="18" t="s">
        <v>48</v>
      </c>
      <c r="D70" s="18">
        <v>95.74</v>
      </c>
      <c r="E70" s="11"/>
      <c r="F70" s="12"/>
      <c r="G70" s="12">
        <f t="shared" si="39"/>
        <v>0</v>
      </c>
      <c r="H70" s="12"/>
      <c r="I70" s="12"/>
      <c r="J70" s="12">
        <f t="shared" ref="J70" si="46">SUM(G70:I70)</f>
        <v>0</v>
      </c>
      <c r="K70" s="11">
        <f t="shared" si="40"/>
        <v>0</v>
      </c>
      <c r="L70" s="12">
        <f t="shared" si="41"/>
        <v>0</v>
      </c>
      <c r="M70" s="12">
        <f t="shared" si="42"/>
        <v>0</v>
      </c>
      <c r="N70" s="12">
        <f t="shared" si="43"/>
        <v>0</v>
      </c>
      <c r="O70" s="12">
        <f t="shared" si="44"/>
        <v>0</v>
      </c>
    </row>
    <row r="71" spans="1:15">
      <c r="A71" s="20" t="s">
        <v>478</v>
      </c>
      <c r="B71" s="17" t="s">
        <v>529</v>
      </c>
      <c r="C71" s="18" t="s">
        <v>71</v>
      </c>
      <c r="D71" s="18">
        <v>2.4</v>
      </c>
      <c r="E71" s="11"/>
      <c r="F71" s="12"/>
      <c r="G71" s="12">
        <f t="shared" ref="G71:G76" si="47">E71*F71</f>
        <v>0</v>
      </c>
      <c r="H71" s="12"/>
      <c r="I71" s="12"/>
      <c r="J71" s="12">
        <f>SUM(G71:I71)</f>
        <v>0</v>
      </c>
      <c r="K71" s="11">
        <f t="shared" ref="K71:K76" si="48">D71*E71</f>
        <v>0</v>
      </c>
      <c r="L71" s="12">
        <f t="shared" ref="L71:L76" si="49">G71*D71</f>
        <v>0</v>
      </c>
      <c r="M71" s="12">
        <f t="shared" ref="M71:M76" si="50">D71*H71</f>
        <v>0</v>
      </c>
      <c r="N71" s="12">
        <f t="shared" ref="N71:N76" si="51">D71*I71</f>
        <v>0</v>
      </c>
      <c r="O71" s="12">
        <f t="shared" ref="O71:O76" si="52">SUM(L71:N71)</f>
        <v>0</v>
      </c>
    </row>
    <row r="72" spans="1:15">
      <c r="A72" s="20" t="s">
        <v>530</v>
      </c>
      <c r="B72" s="17" t="s">
        <v>531</v>
      </c>
      <c r="C72" s="18" t="s">
        <v>71</v>
      </c>
      <c r="D72" s="18">
        <v>0.83</v>
      </c>
      <c r="E72" s="11"/>
      <c r="F72" s="12"/>
      <c r="G72" s="12">
        <f t="shared" si="47"/>
        <v>0</v>
      </c>
      <c r="H72" s="12"/>
      <c r="I72" s="12"/>
      <c r="J72" s="12">
        <f>SUM(G72:I72)</f>
        <v>0</v>
      </c>
      <c r="K72" s="11">
        <f t="shared" si="48"/>
        <v>0</v>
      </c>
      <c r="L72" s="12">
        <f t="shared" si="49"/>
        <v>0</v>
      </c>
      <c r="M72" s="12">
        <f t="shared" si="50"/>
        <v>0</v>
      </c>
      <c r="N72" s="12">
        <f t="shared" si="51"/>
        <v>0</v>
      </c>
      <c r="O72" s="12">
        <f t="shared" si="52"/>
        <v>0</v>
      </c>
    </row>
    <row r="73" spans="1:15">
      <c r="A73" s="20" t="s">
        <v>480</v>
      </c>
      <c r="B73" s="17" t="s">
        <v>532</v>
      </c>
      <c r="C73" s="18" t="s">
        <v>94</v>
      </c>
      <c r="D73" s="18">
        <v>31</v>
      </c>
      <c r="E73" s="11"/>
      <c r="F73" s="12"/>
      <c r="G73" s="12">
        <f t="shared" si="47"/>
        <v>0</v>
      </c>
      <c r="H73" s="12"/>
      <c r="I73" s="12"/>
      <c r="J73" s="12">
        <f t="shared" ref="J73" si="53">SUM(G73:I73)</f>
        <v>0</v>
      </c>
      <c r="K73" s="11">
        <f t="shared" si="48"/>
        <v>0</v>
      </c>
      <c r="L73" s="12">
        <f t="shared" si="49"/>
        <v>0</v>
      </c>
      <c r="M73" s="12">
        <f t="shared" si="50"/>
        <v>0</v>
      </c>
      <c r="N73" s="12">
        <f t="shared" si="51"/>
        <v>0</v>
      </c>
      <c r="O73" s="12">
        <f t="shared" si="52"/>
        <v>0</v>
      </c>
    </row>
    <row r="74" spans="1:15">
      <c r="A74" s="20" t="s">
        <v>482</v>
      </c>
      <c r="B74" s="17" t="s">
        <v>533</v>
      </c>
      <c r="C74" s="18" t="s">
        <v>94</v>
      </c>
      <c r="D74" s="18">
        <v>6</v>
      </c>
      <c r="E74" s="11"/>
      <c r="F74" s="12"/>
      <c r="G74" s="12">
        <f t="shared" si="47"/>
        <v>0</v>
      </c>
      <c r="H74" s="12"/>
      <c r="I74" s="12"/>
      <c r="J74" s="12">
        <f>SUM(G74:I74)</f>
        <v>0</v>
      </c>
      <c r="K74" s="11">
        <f t="shared" si="48"/>
        <v>0</v>
      </c>
      <c r="L74" s="12">
        <f t="shared" si="49"/>
        <v>0</v>
      </c>
      <c r="M74" s="12">
        <f t="shared" si="50"/>
        <v>0</v>
      </c>
      <c r="N74" s="12">
        <f t="shared" si="51"/>
        <v>0</v>
      </c>
      <c r="O74" s="12">
        <f t="shared" si="52"/>
        <v>0</v>
      </c>
    </row>
    <row r="75" spans="1:15">
      <c r="A75" s="20" t="s">
        <v>484</v>
      </c>
      <c r="B75" s="17" t="s">
        <v>534</v>
      </c>
      <c r="C75" s="18" t="s">
        <v>94</v>
      </c>
      <c r="D75" s="18">
        <v>3</v>
      </c>
      <c r="E75" s="11"/>
      <c r="F75" s="12"/>
      <c r="G75" s="12">
        <f t="shared" si="47"/>
        <v>0</v>
      </c>
      <c r="H75" s="12"/>
      <c r="I75" s="12"/>
      <c r="J75" s="12">
        <f>SUM(G75:I75)</f>
        <v>0</v>
      </c>
      <c r="K75" s="11">
        <f t="shared" si="48"/>
        <v>0</v>
      </c>
      <c r="L75" s="12">
        <f t="shared" si="49"/>
        <v>0</v>
      </c>
      <c r="M75" s="12">
        <f t="shared" si="50"/>
        <v>0</v>
      </c>
      <c r="N75" s="12">
        <f t="shared" si="51"/>
        <v>0</v>
      </c>
      <c r="O75" s="12">
        <f t="shared" si="52"/>
        <v>0</v>
      </c>
    </row>
    <row r="76" spans="1:15">
      <c r="A76" s="20" t="s">
        <v>490</v>
      </c>
      <c r="B76" s="17" t="s">
        <v>535</v>
      </c>
      <c r="C76" s="18" t="s">
        <v>94</v>
      </c>
      <c r="D76" s="18">
        <v>4</v>
      </c>
      <c r="E76" s="11"/>
      <c r="F76" s="12"/>
      <c r="G76" s="12">
        <f t="shared" si="47"/>
        <v>0</v>
      </c>
      <c r="H76" s="12"/>
      <c r="I76" s="12"/>
      <c r="J76" s="12">
        <f t="shared" ref="J76" si="54">SUM(G76:I76)</f>
        <v>0</v>
      </c>
      <c r="K76" s="11">
        <f t="shared" si="48"/>
        <v>0</v>
      </c>
      <c r="L76" s="12">
        <f t="shared" si="49"/>
        <v>0</v>
      </c>
      <c r="M76" s="12">
        <f t="shared" si="50"/>
        <v>0</v>
      </c>
      <c r="N76" s="12">
        <f t="shared" si="51"/>
        <v>0</v>
      </c>
      <c r="O76" s="12">
        <f t="shared" si="52"/>
        <v>0</v>
      </c>
    </row>
    <row r="77" spans="1:15">
      <c r="A77" s="20" t="s">
        <v>496</v>
      </c>
      <c r="B77" s="17" t="s">
        <v>536</v>
      </c>
      <c r="C77" s="18" t="s">
        <v>94</v>
      </c>
      <c r="D77" s="18">
        <v>30</v>
      </c>
      <c r="E77" s="11"/>
      <c r="F77" s="12"/>
      <c r="G77" s="12">
        <f t="shared" ref="G77:G79" si="55">E77*F77</f>
        <v>0</v>
      </c>
      <c r="H77" s="12"/>
      <c r="I77" s="12"/>
      <c r="J77" s="12">
        <f>SUM(G77:I77)</f>
        <v>0</v>
      </c>
      <c r="K77" s="11">
        <f t="shared" ref="K77:K79" si="56">D77*E77</f>
        <v>0</v>
      </c>
      <c r="L77" s="12">
        <f t="shared" ref="L77:L79" si="57">G77*D77</f>
        <v>0</v>
      </c>
      <c r="M77" s="12">
        <f t="shared" ref="M77:M79" si="58">D77*H77</f>
        <v>0</v>
      </c>
      <c r="N77" s="12">
        <f t="shared" ref="N77:N79" si="59">D77*I77</f>
        <v>0</v>
      </c>
      <c r="O77" s="12">
        <f t="shared" ref="O77:O79" si="60">SUM(L77:N77)</f>
        <v>0</v>
      </c>
    </row>
    <row r="78" spans="1:15">
      <c r="A78" s="20" t="s">
        <v>502</v>
      </c>
      <c r="B78" s="17" t="s">
        <v>537</v>
      </c>
      <c r="C78" s="18" t="s">
        <v>538</v>
      </c>
      <c r="D78" s="18">
        <v>11.6</v>
      </c>
      <c r="E78" s="11"/>
      <c r="F78" s="12"/>
      <c r="G78" s="12">
        <f t="shared" si="55"/>
        <v>0</v>
      </c>
      <c r="H78" s="12"/>
      <c r="I78" s="12"/>
      <c r="J78" s="12">
        <f>SUM(G78:I78)</f>
        <v>0</v>
      </c>
      <c r="K78" s="11">
        <f t="shared" si="56"/>
        <v>0</v>
      </c>
      <c r="L78" s="12">
        <f t="shared" si="57"/>
        <v>0</v>
      </c>
      <c r="M78" s="12">
        <f t="shared" si="58"/>
        <v>0</v>
      </c>
      <c r="N78" s="12">
        <f t="shared" si="59"/>
        <v>0</v>
      </c>
      <c r="O78" s="12">
        <f t="shared" si="60"/>
        <v>0</v>
      </c>
    </row>
    <row r="79" spans="1:15">
      <c r="A79" s="20" t="s">
        <v>504</v>
      </c>
      <c r="B79" s="17" t="s">
        <v>539</v>
      </c>
      <c r="C79" s="18" t="s">
        <v>94</v>
      </c>
      <c r="D79" s="18">
        <v>1</v>
      </c>
      <c r="E79" s="11"/>
      <c r="F79" s="12"/>
      <c r="G79" s="12">
        <f t="shared" si="55"/>
        <v>0</v>
      </c>
      <c r="H79" s="12"/>
      <c r="I79" s="12"/>
      <c r="J79" s="12">
        <f t="shared" ref="J79" si="61">SUM(G79:I79)</f>
        <v>0</v>
      </c>
      <c r="K79" s="11">
        <f t="shared" si="56"/>
        <v>0</v>
      </c>
      <c r="L79" s="12">
        <f t="shared" si="57"/>
        <v>0</v>
      </c>
      <c r="M79" s="12">
        <f t="shared" si="58"/>
        <v>0</v>
      </c>
      <c r="N79" s="12">
        <f t="shared" si="59"/>
        <v>0</v>
      </c>
      <c r="O79" s="12">
        <f t="shared" si="60"/>
        <v>0</v>
      </c>
    </row>
    <row r="80" spans="1:15">
      <c r="A80" s="20" t="s">
        <v>540</v>
      </c>
      <c r="B80" s="17" t="s">
        <v>541</v>
      </c>
      <c r="C80" s="18" t="s">
        <v>94</v>
      </c>
      <c r="D80" s="18">
        <v>1</v>
      </c>
      <c r="E80" s="11"/>
      <c r="F80" s="12"/>
      <c r="G80" s="12">
        <f t="shared" ref="G80:G81" si="62">E80*F80</f>
        <v>0</v>
      </c>
      <c r="H80" s="12"/>
      <c r="I80" s="12"/>
      <c r="J80" s="12">
        <f>SUM(G80:I80)</f>
        <v>0</v>
      </c>
      <c r="K80" s="11">
        <f t="shared" ref="K80:K81" si="63">D80*E80</f>
        <v>0</v>
      </c>
      <c r="L80" s="12">
        <f t="shared" ref="L80:L81" si="64">G80*D80</f>
        <v>0</v>
      </c>
      <c r="M80" s="12">
        <f t="shared" ref="M80:M81" si="65">D80*H80</f>
        <v>0</v>
      </c>
      <c r="N80" s="12">
        <f t="shared" ref="N80:N81" si="66">D80*I80</f>
        <v>0</v>
      </c>
      <c r="O80" s="12">
        <f t="shared" ref="O80:O81" si="67">SUM(L80:N80)</f>
        <v>0</v>
      </c>
    </row>
    <row r="81" spans="1:15">
      <c r="A81" s="20" t="s">
        <v>542</v>
      </c>
      <c r="B81" s="17" t="s">
        <v>543</v>
      </c>
      <c r="C81" s="18" t="s">
        <v>94</v>
      </c>
      <c r="D81" s="18">
        <v>1</v>
      </c>
      <c r="E81" s="11"/>
      <c r="F81" s="12"/>
      <c r="G81" s="12">
        <f t="shared" si="62"/>
        <v>0</v>
      </c>
      <c r="H81" s="12"/>
      <c r="I81" s="12"/>
      <c r="J81" s="12">
        <f>SUM(G81:I81)</f>
        <v>0</v>
      </c>
      <c r="K81" s="11">
        <f t="shared" si="63"/>
        <v>0</v>
      </c>
      <c r="L81" s="12">
        <f t="shared" si="64"/>
        <v>0</v>
      </c>
      <c r="M81" s="12">
        <f t="shared" si="65"/>
        <v>0</v>
      </c>
      <c r="N81" s="12">
        <f t="shared" si="66"/>
        <v>0</v>
      </c>
      <c r="O81" s="12">
        <f t="shared" si="67"/>
        <v>0</v>
      </c>
    </row>
    <row r="82" spans="1:15">
      <c r="A82" s="121" t="s">
        <v>37</v>
      </c>
      <c r="B82" s="128" t="s">
        <v>506</v>
      </c>
      <c r="C82" s="123"/>
      <c r="D82" s="123"/>
      <c r="E82" s="11"/>
      <c r="F82" s="12"/>
      <c r="G82" s="12"/>
      <c r="H82" s="12"/>
      <c r="I82" s="12"/>
      <c r="J82" s="12"/>
      <c r="K82" s="11"/>
      <c r="L82" s="12"/>
      <c r="M82" s="12"/>
      <c r="N82" s="12"/>
      <c r="O82" s="12"/>
    </row>
    <row r="83" spans="1:15">
      <c r="A83" s="121" t="s">
        <v>507</v>
      </c>
      <c r="B83" s="128" t="s">
        <v>544</v>
      </c>
      <c r="C83" s="123" t="s">
        <v>419</v>
      </c>
      <c r="D83" s="123">
        <v>257</v>
      </c>
      <c r="E83" s="11"/>
      <c r="F83" s="12"/>
      <c r="G83" s="12">
        <f>E83*F83</f>
        <v>0</v>
      </c>
      <c r="H83" s="12"/>
      <c r="I83" s="12"/>
      <c r="J83" s="12">
        <f>SUM(G83:I83)</f>
        <v>0</v>
      </c>
      <c r="K83" s="11">
        <f>D83*E83</f>
        <v>0</v>
      </c>
      <c r="L83" s="12">
        <f>G83*D83</f>
        <v>0</v>
      </c>
      <c r="M83" s="12">
        <f>D83*H83</f>
        <v>0</v>
      </c>
      <c r="N83" s="12">
        <f>D83*I83</f>
        <v>0</v>
      </c>
      <c r="O83" s="12">
        <f>SUM(L83:N83)</f>
        <v>0</v>
      </c>
    </row>
    <row r="84" spans="1:15">
      <c r="A84" s="121" t="s">
        <v>509</v>
      </c>
      <c r="B84" s="128" t="s">
        <v>545</v>
      </c>
      <c r="C84" s="123" t="s">
        <v>419</v>
      </c>
      <c r="D84" s="123">
        <v>257</v>
      </c>
      <c r="E84" s="11"/>
      <c r="F84" s="12"/>
      <c r="G84" s="12">
        <f>E84*F84</f>
        <v>0</v>
      </c>
      <c r="H84" s="12"/>
      <c r="I84" s="12"/>
      <c r="J84" s="12">
        <f>SUM(G84:I84)</f>
        <v>0</v>
      </c>
      <c r="K84" s="11">
        <f>D84*E84</f>
        <v>0</v>
      </c>
      <c r="L84" s="12">
        <f>G84*D84</f>
        <v>0</v>
      </c>
      <c r="M84" s="12">
        <f>D84*H84</f>
        <v>0</v>
      </c>
      <c r="N84" s="12">
        <f>D84*I84</f>
        <v>0</v>
      </c>
      <c r="O84" s="12">
        <f>SUM(L84:N84)</f>
        <v>0</v>
      </c>
    </row>
    <row r="85" spans="1:15">
      <c r="A85" s="64"/>
      <c r="B85" s="65" t="s">
        <v>72</v>
      </c>
      <c r="C85" s="66"/>
      <c r="D85" s="67"/>
      <c r="E85" s="68"/>
      <c r="F85" s="69"/>
      <c r="G85" s="69"/>
      <c r="H85" s="69"/>
      <c r="I85" s="69"/>
      <c r="J85" s="69"/>
      <c r="K85" s="70">
        <f>SUBTOTAL(9,K13:K81)</f>
        <v>0</v>
      </c>
      <c r="L85" s="71">
        <f>SUBTOTAL(9,L13:L81)</f>
        <v>0</v>
      </c>
      <c r="M85" s="71">
        <f>SUBTOTAL(9,M13:M81)</f>
        <v>0</v>
      </c>
      <c r="N85" s="71">
        <f>SUBTOTAL(9,N27:N81)</f>
        <v>0</v>
      </c>
      <c r="O85" s="71">
        <f>SUBTOTAL(9,O13:O81)</f>
        <v>0</v>
      </c>
    </row>
    <row r="86" spans="1:15">
      <c r="A86" s="64"/>
      <c r="B86" s="73" t="s">
        <v>73</v>
      </c>
      <c r="C86" s="73"/>
      <c r="D86" s="74"/>
      <c r="E86" s="72"/>
      <c r="F86" s="73"/>
      <c r="G86" s="73"/>
      <c r="H86" s="73"/>
      <c r="I86" s="73"/>
      <c r="J86" s="73"/>
      <c r="K86" s="75"/>
      <c r="L86" s="76"/>
      <c r="M86" s="76"/>
      <c r="N86" s="76"/>
      <c r="O86" s="71">
        <f>O85</f>
        <v>0</v>
      </c>
    </row>
    <row r="87" spans="1:15" s="3" customFormat="1" ht="14">
      <c r="A87" s="4"/>
    </row>
    <row r="88" spans="1:15" s="3" customFormat="1" ht="14">
      <c r="A88" s="4"/>
      <c r="N88" s="5" t="s">
        <v>72</v>
      </c>
      <c r="O88" s="6">
        <f>O86</f>
        <v>0</v>
      </c>
    </row>
    <row r="89" spans="1:15" s="3" customFormat="1" ht="14">
      <c r="A89" s="148" t="s">
        <v>7</v>
      </c>
      <c r="B89" s="148"/>
      <c r="C89" s="144" t="s">
        <v>74</v>
      </c>
      <c r="D89" s="144"/>
      <c r="E89" s="144"/>
      <c r="F89" s="144"/>
      <c r="G89" s="3">
        <f>Info!B11</f>
        <v>0</v>
      </c>
    </row>
    <row r="90" spans="1:15" s="3" customFormat="1" ht="14">
      <c r="A90" s="4"/>
      <c r="C90" s="141" t="s">
        <v>75</v>
      </c>
      <c r="D90" s="141"/>
      <c r="E90" s="141"/>
      <c r="F90" s="141"/>
      <c r="G90" s="7"/>
    </row>
    <row r="91" spans="1:15" s="3" customFormat="1" ht="14">
      <c r="A91" s="4"/>
    </row>
    <row r="92" spans="1:15" s="3" customFormat="1" ht="14">
      <c r="A92" s="148" t="s">
        <v>8</v>
      </c>
      <c r="B92" s="148"/>
      <c r="C92" s="144" t="s">
        <v>74</v>
      </c>
      <c r="D92" s="144"/>
      <c r="E92" s="144"/>
      <c r="F92" s="144"/>
      <c r="G92" s="3">
        <f>Info!B10</f>
        <v>0</v>
      </c>
    </row>
    <row r="93" spans="1:15" s="3" customFormat="1" ht="14">
      <c r="A93" s="4"/>
      <c r="C93" s="141" t="s">
        <v>75</v>
      </c>
      <c r="D93" s="141"/>
      <c r="E93" s="141"/>
      <c r="F93" s="141"/>
      <c r="G93" s="7"/>
    </row>
  </sheetData>
  <mergeCells count="27">
    <mergeCell ref="C93:F93"/>
    <mergeCell ref="L10:M10"/>
    <mergeCell ref="N10:O10"/>
    <mergeCell ref="A11:A12"/>
    <mergeCell ref="B11:B12"/>
    <mergeCell ref="C11:C12"/>
    <mergeCell ref="D11:D12"/>
    <mergeCell ref="E11:J11"/>
    <mergeCell ref="K11:O11"/>
    <mergeCell ref="A89:B89"/>
    <mergeCell ref="C89:F89"/>
    <mergeCell ref="C90:F90"/>
    <mergeCell ref="A92:B92"/>
    <mergeCell ref="C92:F92"/>
    <mergeCell ref="A7:C7"/>
    <mergeCell ref="D7:O7"/>
    <mergeCell ref="A8:C8"/>
    <mergeCell ref="D8:O8"/>
    <mergeCell ref="A9:I9"/>
    <mergeCell ref="L9:M9"/>
    <mergeCell ref="A6:C6"/>
    <mergeCell ref="D6:O6"/>
    <mergeCell ref="A2:O2"/>
    <mergeCell ref="C3:N3"/>
    <mergeCell ref="A4:O4"/>
    <mergeCell ref="A5:C5"/>
    <mergeCell ref="D5:O5"/>
  </mergeCells>
  <phoneticPr fontId="14" type="noConversion"/>
  <printOptions horizontalCentered="1"/>
  <pageMargins left="0.70866141732283472" right="0.70866141732283472" top="0.62992125984251968" bottom="0.39370078740157483" header="0" footer="0"/>
  <pageSetup paperSize="9" scale="58" fitToHeight="2"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03D3E-360E-4D8D-AF54-EB4152D1FF48}">
  <dimension ref="A1:C35"/>
  <sheetViews>
    <sheetView topLeftCell="A34" zoomScale="85" zoomScaleNormal="85" workbookViewId="0">
      <selection activeCell="B6" sqref="B6:C6"/>
    </sheetView>
  </sheetViews>
  <sheetFormatPr defaultColWidth="15.54296875" defaultRowHeight="14"/>
  <cols>
    <col min="1" max="2" width="15.54296875" style="111" customWidth="1"/>
    <col min="3" max="3" width="75.1796875" style="111" customWidth="1"/>
    <col min="4" max="16384" width="15.54296875" style="111"/>
  </cols>
  <sheetData>
    <row r="1" spans="1:3">
      <c r="B1" s="112"/>
      <c r="C1" s="112"/>
    </row>
    <row r="2" spans="1:3" ht="33.75" customHeight="1">
      <c r="A2" s="175" t="s">
        <v>566</v>
      </c>
      <c r="B2" s="176"/>
      <c r="C2" s="177"/>
    </row>
    <row r="3" spans="1:3" ht="28">
      <c r="A3" s="178" t="s">
        <v>567</v>
      </c>
      <c r="B3" s="178"/>
      <c r="C3" s="113" t="s">
        <v>1</v>
      </c>
    </row>
    <row r="4" spans="1:3">
      <c r="A4" s="178" t="s">
        <v>568</v>
      </c>
      <c r="B4" s="178"/>
      <c r="C4" s="114" t="s">
        <v>4</v>
      </c>
    </row>
    <row r="5" spans="1:3">
      <c r="A5" s="179" t="s">
        <v>569</v>
      </c>
      <c r="B5" s="180"/>
      <c r="C5" s="181"/>
    </row>
    <row r="6" spans="1:3" ht="71.5" customHeight="1">
      <c r="A6" s="115">
        <v>1</v>
      </c>
      <c r="B6" s="182" t="s">
        <v>570</v>
      </c>
      <c r="C6" s="183"/>
    </row>
    <row r="7" spans="1:3" ht="32.25" customHeight="1">
      <c r="A7" s="115">
        <v>2</v>
      </c>
      <c r="B7" s="184" t="s">
        <v>571</v>
      </c>
      <c r="C7" s="184"/>
    </row>
    <row r="8" spans="1:3" ht="123.75" customHeight="1">
      <c r="A8" s="115">
        <v>3</v>
      </c>
      <c r="B8" s="185" t="s">
        <v>572</v>
      </c>
      <c r="C8" s="185"/>
    </row>
    <row r="9" spans="1:3" ht="49.5" customHeight="1">
      <c r="A9" s="115">
        <v>4</v>
      </c>
      <c r="B9" s="184" t="s">
        <v>573</v>
      </c>
      <c r="C9" s="184"/>
    </row>
    <row r="10" spans="1:3" ht="29.5" customHeight="1">
      <c r="A10" s="115">
        <v>5</v>
      </c>
      <c r="B10" s="185" t="s">
        <v>574</v>
      </c>
      <c r="C10" s="185"/>
    </row>
    <row r="11" spans="1:3" ht="228.75" customHeight="1">
      <c r="A11" s="115">
        <v>6</v>
      </c>
      <c r="B11" s="184" t="s">
        <v>575</v>
      </c>
      <c r="C11" s="184"/>
    </row>
    <row r="12" spans="1:3" ht="44.5" customHeight="1">
      <c r="A12" s="115">
        <v>7</v>
      </c>
      <c r="B12" s="184" t="s">
        <v>576</v>
      </c>
      <c r="C12" s="184"/>
    </row>
    <row r="13" spans="1:3" ht="30" customHeight="1">
      <c r="A13" s="115">
        <v>8</v>
      </c>
      <c r="B13" s="174" t="s">
        <v>577</v>
      </c>
      <c r="C13" s="174"/>
    </row>
    <row r="14" spans="1:3" ht="31.5" customHeight="1">
      <c r="A14" s="115">
        <v>9</v>
      </c>
      <c r="B14" s="172" t="s">
        <v>578</v>
      </c>
      <c r="C14" s="172"/>
    </row>
    <row r="15" spans="1:3" ht="18.75" customHeight="1">
      <c r="A15" s="115">
        <v>10</v>
      </c>
      <c r="B15" s="172" t="s">
        <v>579</v>
      </c>
      <c r="C15" s="172"/>
    </row>
    <row r="16" spans="1:3" ht="18.75" customHeight="1">
      <c r="A16" s="115">
        <v>11</v>
      </c>
      <c r="B16" s="172" t="s">
        <v>580</v>
      </c>
      <c r="C16" s="172"/>
    </row>
    <row r="17" spans="1:3" ht="29.5" customHeight="1">
      <c r="A17" s="116">
        <v>12</v>
      </c>
      <c r="B17" s="173" t="s">
        <v>581</v>
      </c>
      <c r="C17" s="173"/>
    </row>
    <row r="18" spans="1:3" ht="39" customHeight="1">
      <c r="A18" s="168" t="s">
        <v>582</v>
      </c>
      <c r="B18" s="169"/>
      <c r="C18" s="170"/>
    </row>
    <row r="19" spans="1:3" ht="39" customHeight="1">
      <c r="A19" s="115">
        <v>13</v>
      </c>
      <c r="B19" s="160" t="s">
        <v>601</v>
      </c>
      <c r="C19" s="161"/>
    </row>
    <row r="20" spans="1:3" ht="14.15" customHeight="1">
      <c r="A20" s="115">
        <v>14</v>
      </c>
      <c r="B20" s="160" t="s">
        <v>583</v>
      </c>
      <c r="C20" s="161"/>
    </row>
    <row r="21" spans="1:3" ht="26.5" customHeight="1">
      <c r="A21" s="115">
        <v>15</v>
      </c>
      <c r="B21" s="160" t="s">
        <v>584</v>
      </c>
      <c r="C21" s="161"/>
    </row>
    <row r="22" spans="1:3" ht="41.5" customHeight="1">
      <c r="A22" s="115">
        <v>16</v>
      </c>
      <c r="B22" s="160" t="s">
        <v>585</v>
      </c>
      <c r="C22" s="161"/>
    </row>
    <row r="23" spans="1:3" ht="16.5" customHeight="1">
      <c r="A23" s="115">
        <v>17</v>
      </c>
      <c r="B23" s="162" t="s">
        <v>586</v>
      </c>
      <c r="C23" s="163"/>
    </row>
    <row r="24" spans="1:3" ht="41.5" customHeight="1">
      <c r="A24" s="115">
        <v>18</v>
      </c>
      <c r="B24" s="164" t="s">
        <v>587</v>
      </c>
      <c r="C24" s="165"/>
    </row>
    <row r="25" spans="1:3" ht="28.5" customHeight="1">
      <c r="A25" s="115">
        <v>19</v>
      </c>
      <c r="B25" s="166" t="s">
        <v>588</v>
      </c>
      <c r="C25" s="167"/>
    </row>
    <row r="26" spans="1:3" ht="33" customHeight="1">
      <c r="A26" s="168" t="s">
        <v>589</v>
      </c>
      <c r="B26" s="169"/>
      <c r="C26" s="170"/>
    </row>
    <row r="27" spans="1:3" ht="29.15" customHeight="1">
      <c r="A27" s="115">
        <v>20</v>
      </c>
      <c r="B27" s="171" t="s">
        <v>590</v>
      </c>
      <c r="C27" s="171"/>
    </row>
    <row r="28" spans="1:3" ht="14.5" customHeight="1">
      <c r="A28" s="115">
        <v>21</v>
      </c>
      <c r="B28" s="159" t="s">
        <v>591</v>
      </c>
      <c r="C28" s="159"/>
    </row>
    <row r="29" spans="1:3">
      <c r="A29" s="115">
        <v>22</v>
      </c>
      <c r="B29" s="159" t="s">
        <v>592</v>
      </c>
      <c r="C29" s="159"/>
    </row>
    <row r="30" spans="1:3" ht="26.5" customHeight="1">
      <c r="A30" s="115">
        <v>23</v>
      </c>
      <c r="B30" s="159" t="s">
        <v>593</v>
      </c>
      <c r="C30" s="159"/>
    </row>
    <row r="31" spans="1:3" ht="43.5" customHeight="1">
      <c r="A31" s="115">
        <v>24</v>
      </c>
      <c r="B31" s="154" t="s">
        <v>594</v>
      </c>
      <c r="C31" s="154"/>
    </row>
    <row r="32" spans="1:3">
      <c r="A32" s="115">
        <v>25</v>
      </c>
      <c r="B32" s="155" t="s">
        <v>595</v>
      </c>
      <c r="C32" s="155"/>
    </row>
    <row r="33" spans="1:3">
      <c r="A33" s="156" t="s">
        <v>596</v>
      </c>
      <c r="B33" s="156"/>
      <c r="C33" s="156"/>
    </row>
    <row r="34" spans="1:3" ht="171" customHeight="1">
      <c r="A34" s="115">
        <v>26</v>
      </c>
      <c r="B34" s="157" t="s">
        <v>597</v>
      </c>
      <c r="C34" s="157"/>
    </row>
    <row r="35" spans="1:3" ht="199.5" customHeight="1">
      <c r="A35" s="115">
        <v>27</v>
      </c>
      <c r="B35" s="158" t="s">
        <v>598</v>
      </c>
      <c r="C35" s="158"/>
    </row>
  </sheetData>
  <mergeCells count="34">
    <mergeCell ref="B13:C13"/>
    <mergeCell ref="A2:C2"/>
    <mergeCell ref="A3:B3"/>
    <mergeCell ref="A4:B4"/>
    <mergeCell ref="A5:C5"/>
    <mergeCell ref="B6:C6"/>
    <mergeCell ref="B7:C7"/>
    <mergeCell ref="B8:C8"/>
    <mergeCell ref="B9:C9"/>
    <mergeCell ref="B10:C10"/>
    <mergeCell ref="B11:C11"/>
    <mergeCell ref="B12:C12"/>
    <mergeCell ref="B14:C14"/>
    <mergeCell ref="B15:C15"/>
    <mergeCell ref="B16:C16"/>
    <mergeCell ref="B17:C17"/>
    <mergeCell ref="A18:C18"/>
    <mergeCell ref="B30:C30"/>
    <mergeCell ref="B19:C19"/>
    <mergeCell ref="B20:C20"/>
    <mergeCell ref="B21:C21"/>
    <mergeCell ref="B22:C22"/>
    <mergeCell ref="B23:C23"/>
    <mergeCell ref="B24:C24"/>
    <mergeCell ref="B25:C25"/>
    <mergeCell ref="A26:C26"/>
    <mergeCell ref="B27:C27"/>
    <mergeCell ref="B28:C28"/>
    <mergeCell ref="B29:C29"/>
    <mergeCell ref="B31:C31"/>
    <mergeCell ref="B32:C32"/>
    <mergeCell ref="A33:C33"/>
    <mergeCell ref="B34:C34"/>
    <mergeCell ref="B35:C35"/>
  </mergeCell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4E89-D3F1-43F7-8C32-57CC6AE68423}">
  <sheetPr>
    <pageSetUpPr fitToPage="1"/>
  </sheetPr>
  <dimension ref="A2:O33"/>
  <sheetViews>
    <sheetView topLeftCell="A14" zoomScaleNormal="100" workbookViewId="0">
      <selection activeCell="B22" sqref="B22"/>
    </sheetView>
  </sheetViews>
  <sheetFormatPr defaultColWidth="9" defaultRowHeight="14"/>
  <cols>
    <col min="1" max="1" width="7.1796875" style="3" customWidth="1"/>
    <col min="2" max="2" width="13.81640625" style="3" bestFit="1" customWidth="1"/>
    <col min="3" max="3" width="29.7265625" style="3" customWidth="1"/>
    <col min="4" max="4" width="15.453125" style="3" customWidth="1"/>
    <col min="5" max="5" width="13.1796875" style="3" bestFit="1" customWidth="1"/>
    <col min="6" max="6" width="15.81640625" style="3" bestFit="1" customWidth="1"/>
    <col min="7" max="7" width="12.1796875" style="3" bestFit="1" customWidth="1"/>
    <col min="8" max="8" width="11.453125" style="3" customWidth="1"/>
    <col min="9" max="16384" width="9" style="3"/>
  </cols>
  <sheetData>
    <row r="2" spans="1:15" ht="15">
      <c r="A2" s="139" t="s">
        <v>546</v>
      </c>
      <c r="B2" s="139"/>
      <c r="C2" s="139"/>
      <c r="D2" s="139"/>
      <c r="E2" s="139"/>
      <c r="F2" s="139"/>
      <c r="G2" s="139"/>
      <c r="H2" s="139"/>
      <c r="I2" s="82"/>
      <c r="J2" s="82"/>
      <c r="K2" s="82"/>
      <c r="L2" s="82"/>
      <c r="M2" s="82"/>
      <c r="N2" s="82"/>
      <c r="O2" s="82"/>
    </row>
    <row r="3" spans="1:15" ht="13.9" customHeight="1">
      <c r="A3" s="83" t="s">
        <v>547</v>
      </c>
      <c r="B3" s="83"/>
      <c r="C3" s="140" t="str">
        <f>Info!B3</f>
        <v>22. vilces apakšstacijas elektroiekārtu un ēkas demontāža un jaunas apakšstacijas izbūve Kooperatīva ielā 18B, Rīgā</v>
      </c>
      <c r="D3" s="140"/>
      <c r="E3" s="140"/>
      <c r="F3" s="140"/>
      <c r="G3" s="140"/>
      <c r="H3" s="140"/>
      <c r="I3" s="84"/>
      <c r="J3" s="84"/>
      <c r="K3" s="84"/>
      <c r="L3" s="84"/>
      <c r="M3" s="84"/>
      <c r="N3" s="84"/>
    </row>
    <row r="4" spans="1:15" ht="13.9" customHeight="1">
      <c r="A4" s="83" t="s">
        <v>548</v>
      </c>
      <c r="B4" s="83"/>
      <c r="C4" s="140" t="str">
        <f>Info!B4</f>
        <v>22. vilces apakšstacijas elektroiekārtu un ēkas demontāža un jaunas apakšstacijas izbūve Kooperatīva ielā 18B, Rīgā</v>
      </c>
      <c r="D4" s="140"/>
      <c r="E4" s="140"/>
      <c r="F4" s="140"/>
      <c r="G4" s="140"/>
      <c r="H4" s="140"/>
    </row>
    <row r="5" spans="1:15">
      <c r="A5" s="83" t="s">
        <v>549</v>
      </c>
      <c r="B5" s="83"/>
      <c r="C5" s="140" t="str">
        <f>Info!B5</f>
        <v>Kooperatīva iela 18B, Rīga</v>
      </c>
      <c r="D5" s="140"/>
      <c r="E5" s="140"/>
      <c r="F5" s="140"/>
      <c r="G5" s="140"/>
      <c r="H5" s="140"/>
    </row>
    <row r="6" spans="1:15">
      <c r="A6" s="83" t="s">
        <v>5</v>
      </c>
      <c r="B6" s="83"/>
      <c r="C6" s="140">
        <f>Info!B6</f>
        <v>0</v>
      </c>
      <c r="D6" s="140"/>
      <c r="E6" s="140"/>
      <c r="F6" s="140"/>
      <c r="G6" s="140"/>
      <c r="H6" s="140"/>
    </row>
    <row r="7" spans="1:15">
      <c r="A7" s="83" t="s">
        <v>550</v>
      </c>
      <c r="B7" s="83"/>
      <c r="C7" s="85">
        <f>D29</f>
        <v>0</v>
      </c>
      <c r="E7" s="86"/>
      <c r="F7" s="87"/>
      <c r="G7" s="88"/>
      <c r="H7" s="88"/>
    </row>
    <row r="8" spans="1:15">
      <c r="A8" s="83" t="s">
        <v>551</v>
      </c>
      <c r="B8" s="83"/>
      <c r="C8" s="89">
        <f>H24</f>
        <v>0</v>
      </c>
      <c r="E8" s="86"/>
      <c r="F8" s="87"/>
      <c r="G8" s="88"/>
      <c r="H8" s="88"/>
    </row>
    <row r="9" spans="1:15">
      <c r="A9" s="90" t="s">
        <v>552</v>
      </c>
      <c r="B9" s="83"/>
      <c r="C9" s="91"/>
      <c r="D9" s="92"/>
      <c r="E9" s="86"/>
      <c r="F9" s="87"/>
      <c r="G9" s="88"/>
      <c r="H9" s="88"/>
    </row>
    <row r="10" spans="1:15">
      <c r="A10" s="86"/>
      <c r="B10" s="86"/>
      <c r="C10" s="93"/>
      <c r="D10" s="92"/>
      <c r="E10" s="86"/>
      <c r="F10" s="87"/>
      <c r="G10" s="88"/>
      <c r="H10" s="88"/>
    </row>
    <row r="11" spans="1:15" ht="13.9" customHeight="1">
      <c r="A11" s="134" t="s">
        <v>553</v>
      </c>
      <c r="B11" s="135" t="s">
        <v>554</v>
      </c>
      <c r="C11" s="136" t="s">
        <v>11</v>
      </c>
      <c r="D11" s="137" t="s">
        <v>555</v>
      </c>
      <c r="E11" s="138" t="s">
        <v>556</v>
      </c>
      <c r="F11" s="138"/>
      <c r="G11" s="138"/>
      <c r="H11" s="132" t="s">
        <v>557</v>
      </c>
    </row>
    <row r="12" spans="1:15" ht="28">
      <c r="A12" s="134"/>
      <c r="B12" s="135"/>
      <c r="C12" s="136"/>
      <c r="D12" s="137"/>
      <c r="E12" s="94" t="s">
        <v>558</v>
      </c>
      <c r="F12" s="94" t="s">
        <v>559</v>
      </c>
      <c r="G12" s="94" t="s">
        <v>560</v>
      </c>
      <c r="H12" s="132"/>
    </row>
    <row r="13" spans="1:15" ht="28">
      <c r="A13" s="99" t="s">
        <v>565</v>
      </c>
      <c r="B13" s="95"/>
      <c r="C13" s="100" t="s">
        <v>10</v>
      </c>
      <c r="D13" s="96">
        <f>'1.0. DOP'!N9</f>
        <v>0</v>
      </c>
      <c r="E13" s="97">
        <f>'1.0. DOP'!L34</f>
        <v>0</v>
      </c>
      <c r="F13" s="97">
        <f>'1.0. DOP'!M34</f>
        <v>0</v>
      </c>
      <c r="G13" s="97">
        <f>'1.0. DOP'!N34</f>
        <v>0</v>
      </c>
      <c r="H13" s="98">
        <f>'1.0. DOP'!K34</f>
        <v>0</v>
      </c>
    </row>
    <row r="14" spans="1:15" ht="56">
      <c r="A14" s="101" t="s">
        <v>401</v>
      </c>
      <c r="B14" s="95"/>
      <c r="C14" s="100" t="s">
        <v>77</v>
      </c>
      <c r="D14" s="97">
        <f>'1.1. EL'!N9</f>
        <v>0</v>
      </c>
      <c r="E14" s="97">
        <f>'1.1. EL'!L99</f>
        <v>0</v>
      </c>
      <c r="F14" s="97">
        <f>'1.1. EL'!M99</f>
        <v>0</v>
      </c>
      <c r="G14" s="97">
        <f>'1.1. EL'!N99</f>
        <v>0</v>
      </c>
      <c r="H14" s="98">
        <f>'1.1. EL'!K99</f>
        <v>0</v>
      </c>
    </row>
    <row r="15" spans="1:15" ht="70">
      <c r="A15" s="99" t="s">
        <v>403</v>
      </c>
      <c r="B15" s="95"/>
      <c r="C15" s="100" t="s">
        <v>189</v>
      </c>
      <c r="D15" s="97">
        <f>'1.2. ELT'!N9</f>
        <v>0</v>
      </c>
      <c r="E15" s="97">
        <f>'1.2. ELT'!L81</f>
        <v>0</v>
      </c>
      <c r="F15" s="97">
        <f>'1.2. ELT'!M81</f>
        <v>0</v>
      </c>
      <c r="G15" s="97">
        <f>'1.2. ELT'!N81</f>
        <v>0</v>
      </c>
      <c r="H15" s="98">
        <f>'1.2. ELT'!K81</f>
        <v>0</v>
      </c>
    </row>
    <row r="16" spans="1:15" ht="42">
      <c r="A16" s="101" t="s">
        <v>405</v>
      </c>
      <c r="B16" s="95"/>
      <c r="C16" s="100" t="s">
        <v>240</v>
      </c>
      <c r="D16" s="97">
        <f>'1.3. EST'!N9</f>
        <v>0</v>
      </c>
      <c r="E16" s="97">
        <f>'1.3. EST'!L34</f>
        <v>0</v>
      </c>
      <c r="F16" s="97">
        <f>'1.3. EST'!M34</f>
        <v>0</v>
      </c>
      <c r="G16" s="97">
        <f>'1.3. EST'!N34</f>
        <v>0</v>
      </c>
      <c r="H16" s="98">
        <f>'1.3. EST'!K34</f>
        <v>0</v>
      </c>
    </row>
    <row r="17" spans="1:10" ht="70">
      <c r="A17" s="99" t="s">
        <v>407</v>
      </c>
      <c r="B17" s="95"/>
      <c r="C17" s="100" t="s">
        <v>262</v>
      </c>
      <c r="D17" s="97">
        <f>'1.4. ESS'!N9</f>
        <v>0</v>
      </c>
      <c r="E17" s="97">
        <f>'1.4. ESS'!L66</f>
        <v>0</v>
      </c>
      <c r="F17" s="97">
        <f>'1.4. ESS'!M66</f>
        <v>0</v>
      </c>
      <c r="G17" s="97">
        <f>'1.4. ESS'!N66</f>
        <v>0</v>
      </c>
      <c r="H17" s="98">
        <f>'1.4. ESS'!K66</f>
        <v>0</v>
      </c>
    </row>
    <row r="18" spans="1:10" ht="42">
      <c r="A18" s="101" t="s">
        <v>415</v>
      </c>
      <c r="B18" s="95"/>
      <c r="C18" s="100" t="s">
        <v>312</v>
      </c>
      <c r="D18" s="97">
        <f>'1.5. UATS'!N9</f>
        <v>0</v>
      </c>
      <c r="E18" s="97">
        <f>'1.5. UATS'!L55</f>
        <v>0</v>
      </c>
      <c r="F18" s="97">
        <f>'1.5. UATS'!M55</f>
        <v>0</v>
      </c>
      <c r="G18" s="97">
        <f>'1.5. UATS'!N55</f>
        <v>0</v>
      </c>
      <c r="H18" s="98">
        <f>'1.5. UATS'!K55</f>
        <v>0</v>
      </c>
    </row>
    <row r="19" spans="1:10" ht="42">
      <c r="A19" s="99" t="s">
        <v>417</v>
      </c>
      <c r="B19" s="95"/>
      <c r="C19" s="100" t="s">
        <v>348</v>
      </c>
      <c r="D19" s="97">
        <f>'1.6. AS'!N9</f>
        <v>0</v>
      </c>
      <c r="E19" s="97">
        <f>'1.6. AS'!L45</f>
        <v>0</v>
      </c>
      <c r="F19" s="97">
        <f>'1.6. AS'!M45</f>
        <v>0</v>
      </c>
      <c r="G19" s="97">
        <f>'1.6. AS'!N45</f>
        <v>0</v>
      </c>
      <c r="H19" s="98">
        <f>'1.6. AS'!K45</f>
        <v>0</v>
      </c>
    </row>
    <row r="20" spans="1:10" ht="42">
      <c r="A20" s="101" t="s">
        <v>420</v>
      </c>
      <c r="B20" s="95"/>
      <c r="C20" s="100" t="s">
        <v>371</v>
      </c>
      <c r="D20" s="97">
        <f>'1.7. ESS-VAS'!N9</f>
        <v>0</v>
      </c>
      <c r="E20" s="97">
        <f>'1.7. ESS-VAS'!L42</f>
        <v>0</v>
      </c>
      <c r="F20" s="97">
        <f>'1.7. ESS-VAS'!M42</f>
        <v>0</v>
      </c>
      <c r="G20" s="97">
        <f>'1.7. ESS-VAS'!N42</f>
        <v>0</v>
      </c>
      <c r="H20" s="98">
        <f>'1.7. ESS-VAS'!K42</f>
        <v>0</v>
      </c>
    </row>
    <row r="21" spans="1:10">
      <c r="A21" s="99" t="s">
        <v>422</v>
      </c>
      <c r="B21" s="95"/>
      <c r="C21" s="100" t="s">
        <v>399</v>
      </c>
      <c r="D21" s="97">
        <f>'1.8. AR'!N9</f>
        <v>0</v>
      </c>
      <c r="E21" s="97">
        <f>'1.8. AR'!L37</f>
        <v>0</v>
      </c>
      <c r="F21" s="97">
        <f>'1.8. AR'!M37</f>
        <v>0</v>
      </c>
      <c r="G21" s="97">
        <f>'1.8. AR'!N37</f>
        <v>0</v>
      </c>
      <c r="H21" s="98">
        <f>'1.8. AR'!K37</f>
        <v>0</v>
      </c>
    </row>
    <row r="22" spans="1:10" ht="28">
      <c r="A22" s="101" t="s">
        <v>424</v>
      </c>
      <c r="B22" s="95"/>
      <c r="C22" s="100" t="s">
        <v>433</v>
      </c>
      <c r="D22" s="97">
        <f>'1.9. BK'!N9</f>
        <v>0</v>
      </c>
      <c r="E22" s="97">
        <f>'1.9. BK'!L32</f>
        <v>0</v>
      </c>
      <c r="F22" s="97">
        <f>'1.9. BK'!M32</f>
        <v>0</v>
      </c>
      <c r="G22" s="97">
        <f>'1.9. BK'!N32</f>
        <v>0</v>
      </c>
      <c r="H22" s="98">
        <f>'1.9. BK'!K32</f>
        <v>0</v>
      </c>
    </row>
    <row r="23" spans="1:10">
      <c r="A23" s="99" t="s">
        <v>445</v>
      </c>
      <c r="B23" s="95"/>
      <c r="C23" s="100" t="s">
        <v>456</v>
      </c>
      <c r="D23" s="97">
        <f>'1.10. TS'!N9</f>
        <v>0</v>
      </c>
      <c r="E23" s="97">
        <f>'1.10. TS'!L85</f>
        <v>0</v>
      </c>
      <c r="F23" s="97">
        <f>'1.10. TS'!M85</f>
        <v>0</v>
      </c>
      <c r="G23" s="97">
        <f>'1.10. TS'!N85</f>
        <v>0</v>
      </c>
      <c r="H23" s="98">
        <f>'1.10. TS'!K85</f>
        <v>0</v>
      </c>
    </row>
    <row r="24" spans="1:10" ht="13.9" customHeight="1">
      <c r="A24" s="131" t="s">
        <v>72</v>
      </c>
      <c r="B24" s="131"/>
      <c r="C24" s="131"/>
      <c r="D24" s="102">
        <f>SUM(D13:D23)</f>
        <v>0</v>
      </c>
      <c r="E24" s="102">
        <f>SUM(E13:E23)</f>
        <v>0</v>
      </c>
      <c r="F24" s="102">
        <f>SUM(F13:F23)</f>
        <v>0</v>
      </c>
      <c r="G24" s="102">
        <f>SUM(G13:G23)</f>
        <v>0</v>
      </c>
      <c r="H24" s="103">
        <f>SUM(H13:H23)</f>
        <v>0</v>
      </c>
      <c r="J24" s="104"/>
    </row>
    <row r="25" spans="1:10" ht="13.9" customHeight="1">
      <c r="A25" s="131" t="s">
        <v>600</v>
      </c>
      <c r="B25" s="131"/>
      <c r="C25" s="131"/>
      <c r="D25" s="105">
        <f>D24*0%</f>
        <v>0</v>
      </c>
      <c r="E25" s="106"/>
      <c r="F25" s="107"/>
      <c r="G25" s="107"/>
      <c r="H25" s="107"/>
    </row>
    <row r="26" spans="1:10" ht="13.9" customHeight="1">
      <c r="A26" s="133" t="s">
        <v>561</v>
      </c>
      <c r="B26" s="133"/>
      <c r="C26" s="133"/>
      <c r="D26" s="105"/>
      <c r="E26" s="106"/>
      <c r="F26" s="107"/>
      <c r="G26" s="107"/>
      <c r="H26" s="107"/>
    </row>
    <row r="27" spans="1:10" ht="13.9" customHeight="1">
      <c r="A27" s="131" t="s">
        <v>599</v>
      </c>
      <c r="B27" s="131"/>
      <c r="C27" s="131"/>
      <c r="D27" s="105">
        <f>D24*0%</f>
        <v>0</v>
      </c>
      <c r="E27" s="106"/>
      <c r="F27" s="107"/>
      <c r="G27" s="107"/>
      <c r="H27" s="107"/>
    </row>
    <row r="28" spans="1:10" ht="13.9" customHeight="1">
      <c r="A28" s="131" t="s">
        <v>562</v>
      </c>
      <c r="B28" s="131"/>
      <c r="C28" s="131"/>
      <c r="D28" s="108">
        <f>E24*24.09%</f>
        <v>0</v>
      </c>
      <c r="E28" s="106"/>
      <c r="F28" s="107"/>
      <c r="G28" s="107"/>
      <c r="H28" s="107"/>
    </row>
    <row r="29" spans="1:10" ht="13.9" customHeight="1">
      <c r="A29" s="131" t="s">
        <v>563</v>
      </c>
      <c r="B29" s="131"/>
      <c r="C29" s="131"/>
      <c r="D29" s="109">
        <f>SUM(D24:D28)</f>
        <v>0</v>
      </c>
      <c r="E29" s="106"/>
      <c r="F29" s="107"/>
      <c r="G29" s="107"/>
      <c r="H29" s="107"/>
    </row>
    <row r="30" spans="1:10">
      <c r="A30" s="86"/>
      <c r="B30" s="86"/>
      <c r="C30" s="93"/>
      <c r="D30" s="92"/>
      <c r="E30" s="86"/>
      <c r="F30" s="87"/>
      <c r="G30" s="88"/>
      <c r="H30" s="88"/>
    </row>
    <row r="31" spans="1:10">
      <c r="A31" s="86"/>
      <c r="B31" s="86"/>
      <c r="C31" s="93"/>
      <c r="D31" s="92"/>
      <c r="E31" s="86"/>
      <c r="F31" s="87"/>
      <c r="G31" s="88"/>
      <c r="H31" s="88"/>
    </row>
    <row r="32" spans="1:10">
      <c r="A32" s="86"/>
      <c r="B32" s="86"/>
      <c r="C32" s="110" t="s">
        <v>7</v>
      </c>
      <c r="D32" s="92"/>
      <c r="E32" s="86"/>
      <c r="F32" s="3">
        <f>Info!B9</f>
        <v>0</v>
      </c>
      <c r="G32" s="93"/>
      <c r="H32" s="83" t="s">
        <v>564</v>
      </c>
    </row>
    <row r="33" spans="1:8">
      <c r="A33" s="86"/>
      <c r="B33" s="86"/>
      <c r="C33" s="93"/>
      <c r="D33" s="92"/>
      <c r="E33" s="86"/>
      <c r="F33" s="83"/>
      <c r="G33" s="93"/>
      <c r="H33" s="83"/>
    </row>
  </sheetData>
  <mergeCells count="17">
    <mergeCell ref="A2:H2"/>
    <mergeCell ref="C3:H3"/>
    <mergeCell ref="C4:H4"/>
    <mergeCell ref="C5:H5"/>
    <mergeCell ref="C6:H6"/>
    <mergeCell ref="A29:C29"/>
    <mergeCell ref="H11:H12"/>
    <mergeCell ref="A24:C24"/>
    <mergeCell ref="A25:C25"/>
    <mergeCell ref="A26:C26"/>
    <mergeCell ref="A27:C27"/>
    <mergeCell ref="A28:C28"/>
    <mergeCell ref="A11:A12"/>
    <mergeCell ref="B11:B12"/>
    <mergeCell ref="C11:C12"/>
    <mergeCell ref="D11:D12"/>
    <mergeCell ref="E11:G11"/>
  </mergeCells>
  <phoneticPr fontId="14" type="noConversion"/>
  <printOptions horizontalCentered="1"/>
  <pageMargins left="0.70866141732283472" right="0.70866141732283472" top="0.62992125984251968" bottom="0.39370078740157483" header="0" footer="0"/>
  <pageSetup paperSize="9" scale="6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56C7-FD06-4923-B0C7-F6FC3D186785}">
  <sheetPr>
    <pageSetUpPr fitToPage="1"/>
  </sheetPr>
  <dimension ref="A1:O42"/>
  <sheetViews>
    <sheetView topLeftCell="A12" zoomScaleNormal="100" zoomScalePageLayoutView="70" workbookViewId="0">
      <selection activeCell="B31" sqref="B31"/>
    </sheetView>
  </sheetViews>
  <sheetFormatPr defaultColWidth="8.7265625" defaultRowHeight="14.5"/>
  <cols>
    <col min="1" max="1" width="7.1796875" bestFit="1" customWidth="1"/>
    <col min="2" max="2" width="71.81640625"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9</v>
      </c>
      <c r="B2" s="139"/>
      <c r="C2" s="139"/>
      <c r="D2" s="139"/>
      <c r="E2" s="139"/>
      <c r="F2" s="139"/>
      <c r="G2" s="139"/>
      <c r="H2" s="139"/>
      <c r="I2" s="139"/>
      <c r="J2" s="139"/>
      <c r="K2" s="139"/>
      <c r="L2" s="139"/>
      <c r="M2" s="139"/>
      <c r="N2" s="139"/>
      <c r="O2" s="139"/>
    </row>
    <row r="3" spans="1:15" s="3" customFormat="1" ht="14">
      <c r="A3" s="4"/>
      <c r="C3" s="153" t="s">
        <v>10</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O37</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58"/>
      <c r="B13" s="59" t="s">
        <v>29</v>
      </c>
      <c r="C13" s="60"/>
      <c r="D13" s="61"/>
      <c r="E13" s="48"/>
      <c r="F13" s="49"/>
      <c r="G13" s="49"/>
      <c r="H13" s="49"/>
      <c r="I13" s="49"/>
      <c r="J13" s="49"/>
      <c r="K13" s="48"/>
      <c r="L13" s="49"/>
      <c r="M13" s="49"/>
      <c r="N13" s="49"/>
      <c r="O13" s="49"/>
    </row>
    <row r="14" spans="1:15">
      <c r="A14" s="20" t="s">
        <v>30</v>
      </c>
      <c r="B14" s="17" t="s">
        <v>31</v>
      </c>
      <c r="C14" s="18" t="s">
        <v>32</v>
      </c>
      <c r="D14" s="18">
        <v>1</v>
      </c>
      <c r="E14" s="77"/>
      <c r="F14" s="78"/>
      <c r="G14" s="78">
        <f>E14*F14</f>
        <v>0</v>
      </c>
      <c r="H14" s="78"/>
      <c r="I14" s="78"/>
      <c r="J14" s="78">
        <f t="shared" ref="J14:J19" si="0">SUM(G14:I14)</f>
        <v>0</v>
      </c>
      <c r="K14" s="77">
        <f>D14*E14</f>
        <v>0</v>
      </c>
      <c r="L14" s="78">
        <f>G14*D14</f>
        <v>0</v>
      </c>
      <c r="M14" s="78">
        <f>D14*H14</f>
        <v>0</v>
      </c>
      <c r="N14" s="78">
        <f>D14*I14</f>
        <v>0</v>
      </c>
      <c r="O14" s="78">
        <f>SUM(L14:N14)</f>
        <v>0</v>
      </c>
    </row>
    <row r="15" spans="1:15">
      <c r="A15" s="20" t="s">
        <v>33</v>
      </c>
      <c r="B15" s="17" t="s">
        <v>34</v>
      </c>
      <c r="C15" s="18" t="s">
        <v>32</v>
      </c>
      <c r="D15" s="18">
        <v>1</v>
      </c>
      <c r="E15" s="77"/>
      <c r="F15" s="78"/>
      <c r="G15" s="78">
        <f>E15*F15</f>
        <v>0</v>
      </c>
      <c r="H15" s="78"/>
      <c r="I15" s="78"/>
      <c r="J15" s="78">
        <f t="shared" si="0"/>
        <v>0</v>
      </c>
      <c r="K15" s="77">
        <f>D15*E15</f>
        <v>0</v>
      </c>
      <c r="L15" s="78">
        <f>G15*D15</f>
        <v>0</v>
      </c>
      <c r="M15" s="78">
        <f>D15*H15</f>
        <v>0</v>
      </c>
      <c r="N15" s="78">
        <f>D15*I15</f>
        <v>0</v>
      </c>
      <c r="O15" s="78">
        <f>SUM(L15:N15)</f>
        <v>0</v>
      </c>
    </row>
    <row r="16" spans="1:15">
      <c r="A16" s="20" t="s">
        <v>35</v>
      </c>
      <c r="B16" s="17" t="s">
        <v>36</v>
      </c>
      <c r="C16" s="18" t="s">
        <v>32</v>
      </c>
      <c r="D16" s="18">
        <v>1</v>
      </c>
      <c r="E16" s="77"/>
      <c r="F16" s="78"/>
      <c r="G16" s="78">
        <f>E16*F16</f>
        <v>0</v>
      </c>
      <c r="H16" s="78"/>
      <c r="I16" s="78"/>
      <c r="J16" s="78">
        <f t="shared" si="0"/>
        <v>0</v>
      </c>
      <c r="K16" s="77">
        <f>D16*E16</f>
        <v>0</v>
      </c>
      <c r="L16" s="78">
        <f>G16*D16</f>
        <v>0</v>
      </c>
      <c r="M16" s="78">
        <f>D16*H16</f>
        <v>0</v>
      </c>
      <c r="N16" s="78">
        <f>D16*I16</f>
        <v>0</v>
      </c>
      <c r="O16" s="78">
        <f>SUM(L16:N16)</f>
        <v>0</v>
      </c>
    </row>
    <row r="17" spans="1:15">
      <c r="A17" s="20" t="s">
        <v>37</v>
      </c>
      <c r="B17" s="17" t="s">
        <v>38</v>
      </c>
      <c r="C17" s="18" t="s">
        <v>32</v>
      </c>
      <c r="D17" s="18">
        <v>1</v>
      </c>
      <c r="E17" s="77"/>
      <c r="F17" s="78"/>
      <c r="G17" s="78">
        <f>E17*F17</f>
        <v>0</v>
      </c>
      <c r="H17" s="78"/>
      <c r="I17" s="78"/>
      <c r="J17" s="78">
        <f t="shared" si="0"/>
        <v>0</v>
      </c>
      <c r="K17" s="77">
        <f>D17*E17</f>
        <v>0</v>
      </c>
      <c r="L17" s="78">
        <f>G17*D17</f>
        <v>0</v>
      </c>
      <c r="M17" s="78">
        <f>D17*H17</f>
        <v>0</v>
      </c>
      <c r="N17" s="78">
        <f>D17*I17</f>
        <v>0</v>
      </c>
      <c r="O17" s="78">
        <f>SUM(L17:N17)</f>
        <v>0</v>
      </c>
    </row>
    <row r="18" spans="1:15">
      <c r="A18" s="20" t="s">
        <v>39</v>
      </c>
      <c r="B18" s="17" t="s">
        <v>40</v>
      </c>
      <c r="C18" s="18" t="s">
        <v>32</v>
      </c>
      <c r="D18" s="18">
        <v>1</v>
      </c>
      <c r="E18" s="77"/>
      <c r="F18" s="78"/>
      <c r="G18" s="78">
        <f>E18*F18</f>
        <v>0</v>
      </c>
      <c r="H18" s="78"/>
      <c r="I18" s="78"/>
      <c r="J18" s="78">
        <f t="shared" si="0"/>
        <v>0</v>
      </c>
      <c r="K18" s="77">
        <f>D18*E18</f>
        <v>0</v>
      </c>
      <c r="L18" s="78">
        <f>G18*D18</f>
        <v>0</v>
      </c>
      <c r="M18" s="78">
        <f>D18*H18</f>
        <v>0</v>
      </c>
      <c r="N18" s="78">
        <f>D18*I18</f>
        <v>0</v>
      </c>
      <c r="O18" s="78">
        <f>SUM(L18:N18)</f>
        <v>0</v>
      </c>
    </row>
    <row r="19" spans="1:15">
      <c r="A19" s="20" t="s">
        <v>41</v>
      </c>
      <c r="B19" s="17" t="s">
        <v>42</v>
      </c>
      <c r="C19" s="18" t="s">
        <v>32</v>
      </c>
      <c r="D19" s="18">
        <v>1</v>
      </c>
      <c r="E19" s="11"/>
      <c r="F19" s="12"/>
      <c r="G19" s="12">
        <f t="shared" ref="G19:G33" si="1">E19*F19</f>
        <v>0</v>
      </c>
      <c r="H19" s="12"/>
      <c r="I19" s="12"/>
      <c r="J19" s="12">
        <f t="shared" si="0"/>
        <v>0</v>
      </c>
      <c r="K19" s="11">
        <f t="shared" ref="K19:K33" si="2">D19*E19</f>
        <v>0</v>
      </c>
      <c r="L19" s="12">
        <f t="shared" ref="L19:L33" si="3">G19*D19</f>
        <v>0</v>
      </c>
      <c r="M19" s="12">
        <f t="shared" ref="M19:M33" si="4">D19*H19</f>
        <v>0</v>
      </c>
      <c r="N19" s="12">
        <f t="shared" ref="N19:N33" si="5">D19*I19</f>
        <v>0</v>
      </c>
      <c r="O19" s="12">
        <f t="shared" ref="O19:O33" si="6">SUM(L19:N19)</f>
        <v>0</v>
      </c>
    </row>
    <row r="20" spans="1:15">
      <c r="A20" s="20" t="s">
        <v>43</v>
      </c>
      <c r="B20" s="17" t="s">
        <v>44</v>
      </c>
      <c r="C20" s="18" t="s">
        <v>45</v>
      </c>
      <c r="D20" s="18">
        <v>12</v>
      </c>
      <c r="E20" s="11"/>
      <c r="F20" s="12"/>
      <c r="G20" s="12">
        <f t="shared" ref="G20:G32" si="7">E20*F20</f>
        <v>0</v>
      </c>
      <c r="H20" s="12"/>
      <c r="I20" s="12"/>
      <c r="J20" s="12">
        <f t="shared" ref="J20:J32" si="8">SUM(G20:I20)</f>
        <v>0</v>
      </c>
      <c r="K20" s="11">
        <f t="shared" ref="K20:K32" si="9">D20*E20</f>
        <v>0</v>
      </c>
      <c r="L20" s="12">
        <f t="shared" ref="L20:L32" si="10">G20*D20</f>
        <v>0</v>
      </c>
      <c r="M20" s="12">
        <f t="shared" ref="M20:M32" si="11">D20*H20</f>
        <v>0</v>
      </c>
      <c r="N20" s="12">
        <f t="shared" ref="N20:N32" si="12">D20*I20</f>
        <v>0</v>
      </c>
      <c r="O20" s="12">
        <f t="shared" ref="O20:O32" si="13">SUM(L20:N20)</f>
        <v>0</v>
      </c>
    </row>
    <row r="21" spans="1:15">
      <c r="A21" s="20" t="s">
        <v>46</v>
      </c>
      <c r="B21" s="17" t="s">
        <v>47</v>
      </c>
      <c r="C21" s="18" t="s">
        <v>48</v>
      </c>
      <c r="D21" s="18">
        <v>97</v>
      </c>
      <c r="E21" s="11"/>
      <c r="F21" s="12"/>
      <c r="G21" s="12">
        <f t="shared" si="7"/>
        <v>0</v>
      </c>
      <c r="H21" s="12"/>
      <c r="I21" s="12"/>
      <c r="J21" s="12">
        <f t="shared" si="8"/>
        <v>0</v>
      </c>
      <c r="K21" s="11">
        <f t="shared" si="9"/>
        <v>0</v>
      </c>
      <c r="L21" s="12">
        <f t="shared" si="10"/>
        <v>0</v>
      </c>
      <c r="M21" s="12">
        <f t="shared" si="11"/>
        <v>0</v>
      </c>
      <c r="N21" s="12">
        <f t="shared" si="12"/>
        <v>0</v>
      </c>
      <c r="O21" s="12">
        <f t="shared" si="13"/>
        <v>0</v>
      </c>
    </row>
    <row r="22" spans="1:15">
      <c r="A22" s="20" t="s">
        <v>49</v>
      </c>
      <c r="B22" s="17" t="s">
        <v>50</v>
      </c>
      <c r="C22" s="18" t="s">
        <v>48</v>
      </c>
      <c r="D22" s="18">
        <v>34</v>
      </c>
      <c r="E22" s="11"/>
      <c r="F22" s="12"/>
      <c r="G22" s="12">
        <f t="shared" si="7"/>
        <v>0</v>
      </c>
      <c r="H22" s="12"/>
      <c r="I22" s="12"/>
      <c r="J22" s="12">
        <f t="shared" si="8"/>
        <v>0</v>
      </c>
      <c r="K22" s="11">
        <f t="shared" si="9"/>
        <v>0</v>
      </c>
      <c r="L22" s="12">
        <f t="shared" si="10"/>
        <v>0</v>
      </c>
      <c r="M22" s="12">
        <f t="shared" si="11"/>
        <v>0</v>
      </c>
      <c r="N22" s="12">
        <f t="shared" si="12"/>
        <v>0</v>
      </c>
      <c r="O22" s="12">
        <f t="shared" si="13"/>
        <v>0</v>
      </c>
    </row>
    <row r="23" spans="1:15">
      <c r="A23" s="20" t="s">
        <v>51</v>
      </c>
      <c r="B23" s="17" t="s">
        <v>52</v>
      </c>
      <c r="C23" s="18" t="s">
        <v>48</v>
      </c>
      <c r="D23" s="18">
        <v>35</v>
      </c>
      <c r="E23" s="11"/>
      <c r="F23" s="12"/>
      <c r="G23" s="12">
        <f t="shared" si="7"/>
        <v>0</v>
      </c>
      <c r="H23" s="12"/>
      <c r="I23" s="12"/>
      <c r="J23" s="12">
        <f t="shared" si="8"/>
        <v>0</v>
      </c>
      <c r="K23" s="11">
        <f t="shared" si="9"/>
        <v>0</v>
      </c>
      <c r="L23" s="12">
        <f t="shared" si="10"/>
        <v>0</v>
      </c>
      <c r="M23" s="12">
        <f t="shared" si="11"/>
        <v>0</v>
      </c>
      <c r="N23" s="12">
        <f t="shared" si="12"/>
        <v>0</v>
      </c>
      <c r="O23" s="12">
        <f t="shared" si="13"/>
        <v>0</v>
      </c>
    </row>
    <row r="24" spans="1:15">
      <c r="A24" s="20" t="s">
        <v>53</v>
      </c>
      <c r="B24" s="17" t="s">
        <v>54</v>
      </c>
      <c r="C24" s="18" t="s">
        <v>48</v>
      </c>
      <c r="D24" s="18">
        <v>24</v>
      </c>
      <c r="E24" s="11"/>
      <c r="F24" s="12"/>
      <c r="G24" s="12">
        <f t="shared" si="7"/>
        <v>0</v>
      </c>
      <c r="H24" s="12"/>
      <c r="I24" s="12"/>
      <c r="J24" s="12">
        <f t="shared" si="8"/>
        <v>0</v>
      </c>
      <c r="K24" s="11">
        <f t="shared" si="9"/>
        <v>0</v>
      </c>
      <c r="L24" s="12">
        <f t="shared" si="10"/>
        <v>0</v>
      </c>
      <c r="M24" s="12">
        <f t="shared" si="11"/>
        <v>0</v>
      </c>
      <c r="N24" s="12">
        <f t="shared" si="12"/>
        <v>0</v>
      </c>
      <c r="O24" s="12">
        <f t="shared" si="13"/>
        <v>0</v>
      </c>
    </row>
    <row r="25" spans="1:15">
      <c r="A25" s="20" t="s">
        <v>55</v>
      </c>
      <c r="B25" s="17" t="s">
        <v>56</v>
      </c>
      <c r="C25" s="18" t="s">
        <v>48</v>
      </c>
      <c r="D25" s="18">
        <v>31</v>
      </c>
      <c r="E25" s="11"/>
      <c r="F25" s="12"/>
      <c r="G25" s="12">
        <f t="shared" si="7"/>
        <v>0</v>
      </c>
      <c r="H25" s="12"/>
      <c r="I25" s="12"/>
      <c r="J25" s="12">
        <f t="shared" si="8"/>
        <v>0</v>
      </c>
      <c r="K25" s="11">
        <f t="shared" si="9"/>
        <v>0</v>
      </c>
      <c r="L25" s="12">
        <f t="shared" si="10"/>
        <v>0</v>
      </c>
      <c r="M25" s="12">
        <f t="shared" si="11"/>
        <v>0</v>
      </c>
      <c r="N25" s="12">
        <f t="shared" si="12"/>
        <v>0</v>
      </c>
      <c r="O25" s="12">
        <f t="shared" si="13"/>
        <v>0</v>
      </c>
    </row>
    <row r="26" spans="1:15">
      <c r="A26" s="121" t="s">
        <v>57</v>
      </c>
      <c r="B26" s="128" t="s">
        <v>608</v>
      </c>
      <c r="C26" s="18" t="s">
        <v>45</v>
      </c>
      <c r="D26" s="18">
        <v>4</v>
      </c>
      <c r="E26" s="11"/>
      <c r="F26" s="12"/>
      <c r="G26" s="12">
        <f t="shared" si="7"/>
        <v>0</v>
      </c>
      <c r="H26" s="12"/>
      <c r="I26" s="12"/>
      <c r="J26" s="12">
        <f t="shared" si="8"/>
        <v>0</v>
      </c>
      <c r="K26" s="11">
        <f t="shared" si="9"/>
        <v>0</v>
      </c>
      <c r="L26" s="12">
        <f t="shared" si="10"/>
        <v>0</v>
      </c>
      <c r="M26" s="12">
        <f t="shared" si="11"/>
        <v>0</v>
      </c>
      <c r="N26" s="12">
        <f t="shared" si="12"/>
        <v>0</v>
      </c>
      <c r="O26" s="12">
        <f t="shared" si="13"/>
        <v>0</v>
      </c>
    </row>
    <row r="27" spans="1:15">
      <c r="A27" s="20" t="s">
        <v>58</v>
      </c>
      <c r="B27" s="17" t="s">
        <v>609</v>
      </c>
      <c r="C27" s="18" t="s">
        <v>45</v>
      </c>
      <c r="D27" s="18">
        <v>3</v>
      </c>
      <c r="E27" s="11"/>
      <c r="F27" s="12"/>
      <c r="G27" s="12">
        <f t="shared" si="7"/>
        <v>0</v>
      </c>
      <c r="H27" s="12"/>
      <c r="I27" s="12"/>
      <c r="J27" s="12">
        <f t="shared" si="8"/>
        <v>0</v>
      </c>
      <c r="K27" s="11">
        <f t="shared" si="9"/>
        <v>0</v>
      </c>
      <c r="L27" s="12">
        <f t="shared" si="10"/>
        <v>0</v>
      </c>
      <c r="M27" s="12">
        <f t="shared" si="11"/>
        <v>0</v>
      </c>
      <c r="N27" s="12">
        <f t="shared" si="12"/>
        <v>0</v>
      </c>
      <c r="O27" s="12">
        <f t="shared" si="13"/>
        <v>0</v>
      </c>
    </row>
    <row r="28" spans="1:15">
      <c r="A28" s="20" t="s">
        <v>59</v>
      </c>
      <c r="B28" s="17" t="s">
        <v>61</v>
      </c>
      <c r="C28" s="18" t="s">
        <v>45</v>
      </c>
      <c r="D28" s="18">
        <v>1</v>
      </c>
      <c r="E28" s="11"/>
      <c r="F28" s="12"/>
      <c r="G28" s="12">
        <f t="shared" si="7"/>
        <v>0</v>
      </c>
      <c r="H28" s="12"/>
      <c r="I28" s="12"/>
      <c r="J28" s="12">
        <f t="shared" si="8"/>
        <v>0</v>
      </c>
      <c r="K28" s="11">
        <f t="shared" si="9"/>
        <v>0</v>
      </c>
      <c r="L28" s="12">
        <f t="shared" si="10"/>
        <v>0</v>
      </c>
      <c r="M28" s="12">
        <f t="shared" si="11"/>
        <v>0</v>
      </c>
      <c r="N28" s="12">
        <f t="shared" si="12"/>
        <v>0</v>
      </c>
      <c r="O28" s="12">
        <f t="shared" si="13"/>
        <v>0</v>
      </c>
    </row>
    <row r="29" spans="1:15">
      <c r="A29" s="20" t="s">
        <v>60</v>
      </c>
      <c r="B29" s="17" t="s">
        <v>603</v>
      </c>
      <c r="C29" s="18" t="s">
        <v>45</v>
      </c>
      <c r="D29" s="18">
        <v>1</v>
      </c>
      <c r="E29" s="11"/>
      <c r="F29" s="12"/>
      <c r="G29" s="12">
        <f t="shared" si="7"/>
        <v>0</v>
      </c>
      <c r="H29" s="12"/>
      <c r="I29" s="12"/>
      <c r="J29" s="12">
        <f t="shared" si="8"/>
        <v>0</v>
      </c>
      <c r="K29" s="11">
        <f t="shared" si="9"/>
        <v>0</v>
      </c>
      <c r="L29" s="12">
        <f t="shared" si="10"/>
        <v>0</v>
      </c>
      <c r="M29" s="12">
        <f t="shared" si="11"/>
        <v>0</v>
      </c>
      <c r="N29" s="12">
        <f t="shared" si="12"/>
        <v>0</v>
      </c>
      <c r="O29" s="12">
        <f t="shared" si="13"/>
        <v>0</v>
      </c>
    </row>
    <row r="30" spans="1:15">
      <c r="A30" s="121" t="s">
        <v>62</v>
      </c>
      <c r="B30" s="17" t="s">
        <v>604</v>
      </c>
      <c r="C30" s="18" t="s">
        <v>45</v>
      </c>
      <c r="D30" s="18">
        <v>1</v>
      </c>
      <c r="E30" s="11"/>
      <c r="F30" s="12"/>
      <c r="G30" s="12">
        <f t="shared" si="7"/>
        <v>0</v>
      </c>
      <c r="H30" s="12"/>
      <c r="I30" s="12"/>
      <c r="J30" s="12">
        <f t="shared" si="8"/>
        <v>0</v>
      </c>
      <c r="K30" s="11">
        <f t="shared" si="9"/>
        <v>0</v>
      </c>
      <c r="L30" s="12">
        <f t="shared" si="10"/>
        <v>0</v>
      </c>
      <c r="M30" s="12">
        <f t="shared" si="11"/>
        <v>0</v>
      </c>
      <c r="N30" s="12">
        <f t="shared" si="12"/>
        <v>0</v>
      </c>
      <c r="O30" s="12">
        <f t="shared" si="13"/>
        <v>0</v>
      </c>
    </row>
    <row r="31" spans="1:15">
      <c r="A31" s="20" t="s">
        <v>63</v>
      </c>
      <c r="B31" s="17" t="s">
        <v>66</v>
      </c>
      <c r="C31" s="18" t="s">
        <v>45</v>
      </c>
      <c r="D31" s="18">
        <v>1</v>
      </c>
      <c r="E31" s="11"/>
      <c r="F31" s="12"/>
      <c r="G31" s="12">
        <f t="shared" si="7"/>
        <v>0</v>
      </c>
      <c r="H31" s="12"/>
      <c r="I31" s="12"/>
      <c r="J31" s="12">
        <f t="shared" si="8"/>
        <v>0</v>
      </c>
      <c r="K31" s="11">
        <f t="shared" si="9"/>
        <v>0</v>
      </c>
      <c r="L31" s="12">
        <f t="shared" si="10"/>
        <v>0</v>
      </c>
      <c r="M31" s="12">
        <f t="shared" si="11"/>
        <v>0</v>
      </c>
      <c r="N31" s="12">
        <f t="shared" si="12"/>
        <v>0</v>
      </c>
      <c r="O31" s="12">
        <f t="shared" si="13"/>
        <v>0</v>
      </c>
    </row>
    <row r="32" spans="1:15" ht="26">
      <c r="A32" s="20" t="s">
        <v>64</v>
      </c>
      <c r="B32" s="17" t="s">
        <v>68</v>
      </c>
      <c r="C32" s="18" t="s">
        <v>45</v>
      </c>
      <c r="D32" s="18">
        <v>1</v>
      </c>
      <c r="E32" s="11"/>
      <c r="F32" s="12"/>
      <c r="G32" s="12">
        <f t="shared" si="7"/>
        <v>0</v>
      </c>
      <c r="H32" s="12"/>
      <c r="I32" s="12"/>
      <c r="J32" s="12">
        <f t="shared" si="8"/>
        <v>0</v>
      </c>
      <c r="K32" s="11">
        <f t="shared" si="9"/>
        <v>0</v>
      </c>
      <c r="L32" s="12">
        <f t="shared" si="10"/>
        <v>0</v>
      </c>
      <c r="M32" s="12">
        <f t="shared" si="11"/>
        <v>0</v>
      </c>
      <c r="N32" s="12">
        <f t="shared" si="12"/>
        <v>0</v>
      </c>
      <c r="O32" s="12">
        <f t="shared" si="13"/>
        <v>0</v>
      </c>
    </row>
    <row r="33" spans="1:15">
      <c r="A33" s="20" t="s">
        <v>65</v>
      </c>
      <c r="B33" s="17" t="s">
        <v>70</v>
      </c>
      <c r="C33" s="18" t="s">
        <v>71</v>
      </c>
      <c r="D33" s="18">
        <v>145</v>
      </c>
      <c r="E33" s="11"/>
      <c r="F33" s="12"/>
      <c r="G33" s="12">
        <f t="shared" si="1"/>
        <v>0</v>
      </c>
      <c r="H33" s="12"/>
      <c r="I33" s="12"/>
      <c r="J33" s="12">
        <f>SUM(G33:I33)</f>
        <v>0</v>
      </c>
      <c r="K33" s="11">
        <f t="shared" si="2"/>
        <v>0</v>
      </c>
      <c r="L33" s="12">
        <f t="shared" si="3"/>
        <v>0</v>
      </c>
      <c r="M33" s="12">
        <f t="shared" si="4"/>
        <v>0</v>
      </c>
      <c r="N33" s="12">
        <f t="shared" si="5"/>
        <v>0</v>
      </c>
      <c r="O33" s="12">
        <f t="shared" si="6"/>
        <v>0</v>
      </c>
    </row>
    <row r="34" spans="1:15">
      <c r="A34" s="64"/>
      <c r="B34" s="65" t="s">
        <v>72</v>
      </c>
      <c r="C34" s="66"/>
      <c r="D34" s="67"/>
      <c r="E34" s="68"/>
      <c r="F34" s="69"/>
      <c r="G34" s="69"/>
      <c r="H34" s="69"/>
      <c r="I34" s="69"/>
      <c r="J34" s="69"/>
      <c r="K34" s="70">
        <f>SUBTOTAL(9,K13:K33)</f>
        <v>0</v>
      </c>
      <c r="L34" s="71">
        <f>SUBTOTAL(9,L13:L33)</f>
        <v>0</v>
      </c>
      <c r="M34" s="71">
        <f>SUBTOTAL(9,M13:M33)</f>
        <v>0</v>
      </c>
      <c r="N34" s="71">
        <f>SUBTOTAL(9,N13:N33)</f>
        <v>0</v>
      </c>
      <c r="O34" s="71">
        <f>SUBTOTAL(9,O13:O33)</f>
        <v>0</v>
      </c>
    </row>
    <row r="35" spans="1:15">
      <c r="A35" s="64"/>
      <c r="B35" s="73" t="s">
        <v>73</v>
      </c>
      <c r="C35" s="73"/>
      <c r="D35" s="74"/>
      <c r="E35" s="72"/>
      <c r="F35" s="73"/>
      <c r="G35" s="73"/>
      <c r="H35" s="73"/>
      <c r="I35" s="73"/>
      <c r="J35" s="73"/>
      <c r="K35" s="75"/>
      <c r="L35" s="76"/>
      <c r="M35" s="76"/>
      <c r="N35" s="76"/>
      <c r="O35" s="71">
        <f>O34</f>
        <v>0</v>
      </c>
    </row>
    <row r="36" spans="1:15" s="3" customFormat="1" ht="14">
      <c r="A36" s="4"/>
    </row>
    <row r="37" spans="1:15" s="3" customFormat="1" ht="14">
      <c r="A37" s="4"/>
      <c r="N37" s="5" t="s">
        <v>72</v>
      </c>
      <c r="O37" s="6">
        <f>O35</f>
        <v>0</v>
      </c>
    </row>
    <row r="38" spans="1:15" s="3" customFormat="1" ht="14">
      <c r="A38" s="148" t="s">
        <v>7</v>
      </c>
      <c r="B38" s="148"/>
      <c r="C38" s="144" t="s">
        <v>74</v>
      </c>
      <c r="D38" s="144"/>
      <c r="E38" s="144"/>
      <c r="F38" s="144"/>
      <c r="G38" s="3">
        <f>Info!B11</f>
        <v>0</v>
      </c>
    </row>
    <row r="39" spans="1:15" s="3" customFormat="1" ht="14">
      <c r="A39" s="4"/>
      <c r="C39" s="141" t="s">
        <v>75</v>
      </c>
      <c r="D39" s="141"/>
      <c r="E39" s="141"/>
      <c r="F39" s="141"/>
      <c r="G39" s="7"/>
    </row>
    <row r="40" spans="1:15" s="3" customFormat="1" ht="14">
      <c r="A40" s="4"/>
    </row>
    <row r="41" spans="1:15" s="3" customFormat="1" ht="14">
      <c r="A41" s="148" t="s">
        <v>8</v>
      </c>
      <c r="B41" s="148"/>
      <c r="C41" s="144" t="s">
        <v>74</v>
      </c>
      <c r="D41" s="144"/>
      <c r="E41" s="144"/>
      <c r="F41" s="144"/>
      <c r="G41" s="3">
        <f>Info!B10</f>
        <v>0</v>
      </c>
    </row>
    <row r="42" spans="1:15" s="3" customFormat="1" ht="14">
      <c r="A42" s="4"/>
      <c r="C42" s="141" t="s">
        <v>75</v>
      </c>
      <c r="D42" s="141"/>
      <c r="E42" s="141"/>
      <c r="F42" s="141"/>
      <c r="G42" s="7"/>
    </row>
  </sheetData>
  <mergeCells count="27">
    <mergeCell ref="A6:C6"/>
    <mergeCell ref="D6:O6"/>
    <mergeCell ref="A2:O2"/>
    <mergeCell ref="C3:N3"/>
    <mergeCell ref="A4:O4"/>
    <mergeCell ref="A5:C5"/>
    <mergeCell ref="D5:O5"/>
    <mergeCell ref="A7:C7"/>
    <mergeCell ref="D7:O7"/>
    <mergeCell ref="A8:C8"/>
    <mergeCell ref="D8:O8"/>
    <mergeCell ref="A9:I9"/>
    <mergeCell ref="L9:M9"/>
    <mergeCell ref="C42:F42"/>
    <mergeCell ref="L10:M10"/>
    <mergeCell ref="N10:O10"/>
    <mergeCell ref="A11:A12"/>
    <mergeCell ref="B11:B12"/>
    <mergeCell ref="C11:C12"/>
    <mergeCell ref="D11:D12"/>
    <mergeCell ref="E11:J11"/>
    <mergeCell ref="K11:O11"/>
    <mergeCell ref="A38:B38"/>
    <mergeCell ref="C38:F38"/>
    <mergeCell ref="C39:F39"/>
    <mergeCell ref="A41:B41"/>
    <mergeCell ref="C41:F41"/>
  </mergeCells>
  <phoneticPr fontId="14" type="noConversion"/>
  <printOptions horizontalCentered="1"/>
  <pageMargins left="0.70866141732283472" right="0.70866141732283472" top="0.62992125984251968" bottom="0.39370078740157483" header="0" footer="0"/>
  <pageSetup paperSize="9" scale="58" fitToHeight="2"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E235D-B7B3-492D-80A5-2EB665BD315E}">
  <sheetPr>
    <pageSetUpPr fitToPage="1"/>
  </sheetPr>
  <dimension ref="A1:O107"/>
  <sheetViews>
    <sheetView tabSelected="1" zoomScaleNormal="100" zoomScalePageLayoutView="70" workbookViewId="0">
      <selection activeCell="D100" sqref="D100"/>
    </sheetView>
  </sheetViews>
  <sheetFormatPr defaultColWidth="8.7265625" defaultRowHeight="14.5"/>
  <cols>
    <col min="1" max="1" width="7.1796875" bestFit="1" customWidth="1"/>
    <col min="2" max="2" width="71.81640625"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76</v>
      </c>
      <c r="B2" s="139"/>
      <c r="C2" s="139"/>
      <c r="D2" s="139"/>
      <c r="E2" s="139"/>
      <c r="F2" s="139"/>
      <c r="G2" s="139"/>
      <c r="H2" s="139"/>
      <c r="I2" s="139"/>
      <c r="J2" s="139"/>
      <c r="K2" s="139"/>
      <c r="L2" s="139"/>
      <c r="M2" s="139"/>
      <c r="N2" s="139"/>
      <c r="O2" s="139"/>
    </row>
    <row r="3" spans="1:15" s="3" customFormat="1" ht="14">
      <c r="A3" s="4"/>
      <c r="C3" s="153" t="s">
        <v>77</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O102</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ht="26">
      <c r="A14" s="20" t="s">
        <v>30</v>
      </c>
      <c r="B14" s="13" t="s">
        <v>79</v>
      </c>
      <c r="C14" s="57" t="s">
        <v>45</v>
      </c>
      <c r="D14" s="21">
        <v>1</v>
      </c>
      <c r="E14" s="11"/>
      <c r="F14" s="12"/>
      <c r="G14" s="12">
        <f t="shared" ref="G14:G59" si="0">E14*F14</f>
        <v>0</v>
      </c>
      <c r="H14" s="12"/>
      <c r="I14" s="12"/>
      <c r="J14" s="12">
        <f t="shared" ref="J14:J59" si="1">SUM(G14:I14)</f>
        <v>0</v>
      </c>
      <c r="K14" s="11">
        <f t="shared" ref="K14:K59" si="2">D14*E14</f>
        <v>0</v>
      </c>
      <c r="L14" s="12">
        <f t="shared" ref="L14:L59" si="3">G14*D14</f>
        <v>0</v>
      </c>
      <c r="M14" s="12">
        <f t="shared" ref="M14:M59" si="4">D14*H14</f>
        <v>0</v>
      </c>
      <c r="N14" s="12">
        <f t="shared" ref="N14:N59" si="5">D14*I14</f>
        <v>0</v>
      </c>
      <c r="O14" s="12">
        <f t="shared" ref="O14:O59" si="6">SUM(L14:N14)</f>
        <v>0</v>
      </c>
    </row>
    <row r="15" spans="1:15">
      <c r="A15" s="20" t="s">
        <v>33</v>
      </c>
      <c r="B15" s="13" t="s">
        <v>80</v>
      </c>
      <c r="C15" s="57" t="s">
        <v>45</v>
      </c>
      <c r="D15" s="21">
        <v>1</v>
      </c>
      <c r="E15" s="11"/>
      <c r="F15" s="12"/>
      <c r="G15" s="12">
        <f t="shared" si="0"/>
        <v>0</v>
      </c>
      <c r="H15" s="12"/>
      <c r="I15" s="12"/>
      <c r="J15" s="12">
        <f t="shared" si="1"/>
        <v>0</v>
      </c>
      <c r="K15" s="11">
        <f t="shared" si="2"/>
        <v>0</v>
      </c>
      <c r="L15" s="12">
        <f t="shared" si="3"/>
        <v>0</v>
      </c>
      <c r="M15" s="12">
        <f t="shared" si="4"/>
        <v>0</v>
      </c>
      <c r="N15" s="12">
        <f t="shared" si="5"/>
        <v>0</v>
      </c>
      <c r="O15" s="12">
        <f t="shared" si="6"/>
        <v>0</v>
      </c>
    </row>
    <row r="16" spans="1:15">
      <c r="A16" s="20" t="s">
        <v>35</v>
      </c>
      <c r="B16" s="13" t="s">
        <v>81</v>
      </c>
      <c r="C16" s="57" t="s">
        <v>45</v>
      </c>
      <c r="D16" s="21">
        <v>1</v>
      </c>
      <c r="E16" s="11"/>
      <c r="F16" s="12"/>
      <c r="G16" s="12">
        <f t="shared" si="0"/>
        <v>0</v>
      </c>
      <c r="H16" s="12"/>
      <c r="I16" s="12"/>
      <c r="J16" s="12">
        <f t="shared" si="1"/>
        <v>0</v>
      </c>
      <c r="K16" s="11">
        <f t="shared" si="2"/>
        <v>0</v>
      </c>
      <c r="L16" s="12">
        <f t="shared" si="3"/>
        <v>0</v>
      </c>
      <c r="M16" s="12">
        <f t="shared" si="4"/>
        <v>0</v>
      </c>
      <c r="N16" s="12">
        <f t="shared" si="5"/>
        <v>0</v>
      </c>
      <c r="O16" s="12">
        <f t="shared" si="6"/>
        <v>0</v>
      </c>
    </row>
    <row r="17" spans="1:15">
      <c r="A17" s="20" t="s">
        <v>37</v>
      </c>
      <c r="B17" s="13" t="s">
        <v>82</v>
      </c>
      <c r="C17" s="57" t="s">
        <v>45</v>
      </c>
      <c r="D17" s="21">
        <v>1</v>
      </c>
      <c r="E17" s="11"/>
      <c r="F17" s="12"/>
      <c r="G17" s="12">
        <f t="shared" si="0"/>
        <v>0</v>
      </c>
      <c r="H17" s="12"/>
      <c r="I17" s="12"/>
      <c r="J17" s="12">
        <f t="shared" si="1"/>
        <v>0</v>
      </c>
      <c r="K17" s="11">
        <f t="shared" si="2"/>
        <v>0</v>
      </c>
      <c r="L17" s="12">
        <f t="shared" si="3"/>
        <v>0</v>
      </c>
      <c r="M17" s="12">
        <f t="shared" si="4"/>
        <v>0</v>
      </c>
      <c r="N17" s="12">
        <f t="shared" si="5"/>
        <v>0</v>
      </c>
      <c r="O17" s="12">
        <f t="shared" si="6"/>
        <v>0</v>
      </c>
    </row>
    <row r="18" spans="1:15">
      <c r="A18" s="20" t="s">
        <v>39</v>
      </c>
      <c r="B18" s="13" t="s">
        <v>602</v>
      </c>
      <c r="C18" s="57" t="s">
        <v>45</v>
      </c>
      <c r="D18" s="21">
        <v>1</v>
      </c>
      <c r="E18" s="11"/>
      <c r="F18" s="12"/>
      <c r="G18" s="12">
        <f t="shared" si="0"/>
        <v>0</v>
      </c>
      <c r="H18" s="12"/>
      <c r="I18" s="12"/>
      <c r="J18" s="12">
        <f t="shared" si="1"/>
        <v>0</v>
      </c>
      <c r="K18" s="11">
        <f t="shared" si="2"/>
        <v>0</v>
      </c>
      <c r="L18" s="12">
        <f t="shared" si="3"/>
        <v>0</v>
      </c>
      <c r="M18" s="12">
        <f t="shared" si="4"/>
        <v>0</v>
      </c>
      <c r="N18" s="12">
        <f t="shared" si="5"/>
        <v>0</v>
      </c>
      <c r="O18" s="12">
        <f t="shared" si="6"/>
        <v>0</v>
      </c>
    </row>
    <row r="19" spans="1:15">
      <c r="A19" s="20" t="s">
        <v>41</v>
      </c>
      <c r="B19" s="13" t="s">
        <v>83</v>
      </c>
      <c r="C19" s="57" t="s">
        <v>45</v>
      </c>
      <c r="D19" s="21">
        <v>1</v>
      </c>
      <c r="E19" s="11"/>
      <c r="F19" s="12"/>
      <c r="G19" s="12">
        <f t="shared" si="0"/>
        <v>0</v>
      </c>
      <c r="H19" s="12"/>
      <c r="I19" s="12"/>
      <c r="J19" s="12">
        <f t="shared" si="1"/>
        <v>0</v>
      </c>
      <c r="K19" s="11">
        <f t="shared" si="2"/>
        <v>0</v>
      </c>
      <c r="L19" s="12">
        <f t="shared" si="3"/>
        <v>0</v>
      </c>
      <c r="M19" s="12">
        <f t="shared" si="4"/>
        <v>0</v>
      </c>
      <c r="N19" s="12">
        <f t="shared" si="5"/>
        <v>0</v>
      </c>
      <c r="O19" s="12">
        <f t="shared" si="6"/>
        <v>0</v>
      </c>
    </row>
    <row r="20" spans="1:15">
      <c r="A20" s="20" t="s">
        <v>43</v>
      </c>
      <c r="B20" s="13" t="s">
        <v>84</v>
      </c>
      <c r="C20" s="57" t="s">
        <v>45</v>
      </c>
      <c r="D20" s="21">
        <v>1</v>
      </c>
      <c r="E20" s="11"/>
      <c r="F20" s="12"/>
      <c r="G20" s="12">
        <f t="shared" si="0"/>
        <v>0</v>
      </c>
      <c r="H20" s="12"/>
      <c r="I20" s="12"/>
      <c r="J20" s="12">
        <f t="shared" si="1"/>
        <v>0</v>
      </c>
      <c r="K20" s="11">
        <f t="shared" si="2"/>
        <v>0</v>
      </c>
      <c r="L20" s="12">
        <f t="shared" si="3"/>
        <v>0</v>
      </c>
      <c r="M20" s="12">
        <f t="shared" si="4"/>
        <v>0</v>
      </c>
      <c r="N20" s="12">
        <f t="shared" si="5"/>
        <v>0</v>
      </c>
      <c r="O20" s="12">
        <f t="shared" si="6"/>
        <v>0</v>
      </c>
    </row>
    <row r="21" spans="1:15">
      <c r="A21" s="20" t="s">
        <v>46</v>
      </c>
      <c r="B21" s="13" t="s">
        <v>85</v>
      </c>
      <c r="C21" s="57" t="s">
        <v>45</v>
      </c>
      <c r="D21" s="21">
        <v>1</v>
      </c>
      <c r="E21" s="11"/>
      <c r="F21" s="12"/>
      <c r="G21" s="12">
        <f t="shared" si="0"/>
        <v>0</v>
      </c>
      <c r="H21" s="12"/>
      <c r="I21" s="12"/>
      <c r="J21" s="12">
        <f t="shared" si="1"/>
        <v>0</v>
      </c>
      <c r="K21" s="11">
        <f t="shared" si="2"/>
        <v>0</v>
      </c>
      <c r="L21" s="12">
        <f t="shared" si="3"/>
        <v>0</v>
      </c>
      <c r="M21" s="12">
        <f t="shared" si="4"/>
        <v>0</v>
      </c>
      <c r="N21" s="12">
        <f t="shared" si="5"/>
        <v>0</v>
      </c>
      <c r="O21" s="12">
        <f t="shared" si="6"/>
        <v>0</v>
      </c>
    </row>
    <row r="22" spans="1:15">
      <c r="A22" s="20" t="s">
        <v>51</v>
      </c>
      <c r="B22" s="13" t="s">
        <v>86</v>
      </c>
      <c r="C22" s="57" t="s">
        <v>45</v>
      </c>
      <c r="D22" s="21">
        <v>1</v>
      </c>
      <c r="E22" s="11"/>
      <c r="F22" s="12"/>
      <c r="G22" s="12">
        <f t="shared" si="0"/>
        <v>0</v>
      </c>
      <c r="H22" s="12"/>
      <c r="I22" s="12"/>
      <c r="J22" s="12">
        <f t="shared" si="1"/>
        <v>0</v>
      </c>
      <c r="K22" s="11">
        <f t="shared" si="2"/>
        <v>0</v>
      </c>
      <c r="L22" s="12">
        <f t="shared" si="3"/>
        <v>0</v>
      </c>
      <c r="M22" s="12">
        <f t="shared" si="4"/>
        <v>0</v>
      </c>
      <c r="N22" s="12">
        <f t="shared" si="5"/>
        <v>0</v>
      </c>
      <c r="O22" s="12">
        <f t="shared" si="6"/>
        <v>0</v>
      </c>
    </row>
    <row r="23" spans="1:15">
      <c r="A23" s="20" t="s">
        <v>53</v>
      </c>
      <c r="B23" s="13" t="s">
        <v>87</v>
      </c>
      <c r="C23" s="57" t="s">
        <v>45</v>
      </c>
      <c r="D23" s="21">
        <v>1</v>
      </c>
      <c r="E23" s="11"/>
      <c r="F23" s="12"/>
      <c r="G23" s="12">
        <f t="shared" si="0"/>
        <v>0</v>
      </c>
      <c r="H23" s="12"/>
      <c r="I23" s="12"/>
      <c r="J23" s="12">
        <f t="shared" si="1"/>
        <v>0</v>
      </c>
      <c r="K23" s="11">
        <f t="shared" si="2"/>
        <v>0</v>
      </c>
      <c r="L23" s="12">
        <f t="shared" si="3"/>
        <v>0</v>
      </c>
      <c r="M23" s="12">
        <f t="shared" si="4"/>
        <v>0</v>
      </c>
      <c r="N23" s="12">
        <f t="shared" si="5"/>
        <v>0</v>
      </c>
      <c r="O23" s="12">
        <f t="shared" si="6"/>
        <v>0</v>
      </c>
    </row>
    <row r="24" spans="1:15">
      <c r="A24" s="20" t="s">
        <v>55</v>
      </c>
      <c r="B24" s="13" t="s">
        <v>88</v>
      </c>
      <c r="C24" s="57" t="s">
        <v>48</v>
      </c>
      <c r="D24" s="21">
        <v>87</v>
      </c>
      <c r="E24" s="11"/>
      <c r="F24" s="12"/>
      <c r="G24" s="12">
        <f t="shared" si="0"/>
        <v>0</v>
      </c>
      <c r="H24" s="12"/>
      <c r="I24" s="12"/>
      <c r="J24" s="12">
        <f t="shared" si="1"/>
        <v>0</v>
      </c>
      <c r="K24" s="11">
        <f t="shared" si="2"/>
        <v>0</v>
      </c>
      <c r="L24" s="12">
        <f t="shared" si="3"/>
        <v>0</v>
      </c>
      <c r="M24" s="12">
        <f t="shared" si="4"/>
        <v>0</v>
      </c>
      <c r="N24" s="12">
        <f t="shared" si="5"/>
        <v>0</v>
      </c>
      <c r="O24" s="12">
        <f t="shared" si="6"/>
        <v>0</v>
      </c>
    </row>
    <row r="25" spans="1:15">
      <c r="A25" s="20" t="s">
        <v>57</v>
      </c>
      <c r="B25" s="13" t="s">
        <v>89</v>
      </c>
      <c r="C25" s="57" t="s">
        <v>48</v>
      </c>
      <c r="D25" s="21">
        <v>453</v>
      </c>
      <c r="E25" s="11"/>
      <c r="F25" s="12"/>
      <c r="G25" s="12">
        <f t="shared" si="0"/>
        <v>0</v>
      </c>
      <c r="H25" s="12"/>
      <c r="I25" s="12"/>
      <c r="J25" s="12">
        <f t="shared" si="1"/>
        <v>0</v>
      </c>
      <c r="K25" s="11">
        <f t="shared" si="2"/>
        <v>0</v>
      </c>
      <c r="L25" s="12">
        <f t="shared" si="3"/>
        <v>0</v>
      </c>
      <c r="M25" s="12">
        <f t="shared" si="4"/>
        <v>0</v>
      </c>
      <c r="N25" s="12">
        <f t="shared" si="5"/>
        <v>0</v>
      </c>
      <c r="O25" s="12">
        <f t="shared" si="6"/>
        <v>0</v>
      </c>
    </row>
    <row r="26" spans="1:15">
      <c r="A26" s="121" t="s">
        <v>58</v>
      </c>
      <c r="B26" s="122" t="s">
        <v>90</v>
      </c>
      <c r="C26" s="57" t="s">
        <v>48</v>
      </c>
      <c r="D26" s="21">
        <v>26</v>
      </c>
      <c r="E26" s="11"/>
      <c r="F26" s="12"/>
      <c r="G26" s="12">
        <f t="shared" si="0"/>
        <v>0</v>
      </c>
      <c r="H26" s="12"/>
      <c r="I26" s="12"/>
      <c r="J26" s="12">
        <f t="shared" si="1"/>
        <v>0</v>
      </c>
      <c r="K26" s="11">
        <f t="shared" si="2"/>
        <v>0</v>
      </c>
      <c r="L26" s="12">
        <f t="shared" si="3"/>
        <v>0</v>
      </c>
      <c r="M26" s="12">
        <f t="shared" si="4"/>
        <v>0</v>
      </c>
      <c r="N26" s="12">
        <f t="shared" si="5"/>
        <v>0</v>
      </c>
      <c r="O26" s="12">
        <f t="shared" si="6"/>
        <v>0</v>
      </c>
    </row>
    <row r="27" spans="1:15">
      <c r="A27" s="121" t="s">
        <v>59</v>
      </c>
      <c r="B27" s="122" t="s">
        <v>91</v>
      </c>
      <c r="C27" s="57" t="s">
        <v>48</v>
      </c>
      <c r="D27" s="21">
        <v>33</v>
      </c>
      <c r="E27" s="11"/>
      <c r="F27" s="12"/>
      <c r="G27" s="12">
        <f t="shared" si="0"/>
        <v>0</v>
      </c>
      <c r="H27" s="12"/>
      <c r="I27" s="12"/>
      <c r="J27" s="12">
        <f t="shared" si="1"/>
        <v>0</v>
      </c>
      <c r="K27" s="11">
        <f t="shared" si="2"/>
        <v>0</v>
      </c>
      <c r="L27" s="12">
        <f t="shared" si="3"/>
        <v>0</v>
      </c>
      <c r="M27" s="12">
        <f t="shared" si="4"/>
        <v>0</v>
      </c>
      <c r="N27" s="12">
        <f t="shared" si="5"/>
        <v>0</v>
      </c>
      <c r="O27" s="12">
        <f t="shared" si="6"/>
        <v>0</v>
      </c>
    </row>
    <row r="28" spans="1:15">
      <c r="A28" s="121" t="s">
        <v>60</v>
      </c>
      <c r="B28" s="122" t="s">
        <v>92</v>
      </c>
      <c r="C28" s="57" t="s">
        <v>48</v>
      </c>
      <c r="D28" s="21">
        <v>32</v>
      </c>
      <c r="E28" s="11"/>
      <c r="F28" s="12"/>
      <c r="G28" s="12">
        <f t="shared" si="0"/>
        <v>0</v>
      </c>
      <c r="H28" s="12"/>
      <c r="I28" s="12"/>
      <c r="J28" s="12">
        <f t="shared" si="1"/>
        <v>0</v>
      </c>
      <c r="K28" s="11">
        <f t="shared" si="2"/>
        <v>0</v>
      </c>
      <c r="L28" s="12">
        <f t="shared" si="3"/>
        <v>0</v>
      </c>
      <c r="M28" s="12">
        <f t="shared" si="4"/>
        <v>0</v>
      </c>
      <c r="N28" s="12">
        <f t="shared" si="5"/>
        <v>0</v>
      </c>
      <c r="O28" s="12">
        <f t="shared" si="6"/>
        <v>0</v>
      </c>
    </row>
    <row r="29" spans="1:15">
      <c r="A29" s="121" t="s">
        <v>62</v>
      </c>
      <c r="B29" s="122" t="s">
        <v>93</v>
      </c>
      <c r="C29" s="57" t="s">
        <v>94</v>
      </c>
      <c r="D29" s="21">
        <v>4</v>
      </c>
      <c r="E29" s="11"/>
      <c r="F29" s="12"/>
      <c r="G29" s="12">
        <f>E29*F29</f>
        <v>0</v>
      </c>
      <c r="H29" s="12"/>
      <c r="I29" s="12"/>
      <c r="J29" s="12">
        <f>SUM(G29:I29)</f>
        <v>0</v>
      </c>
      <c r="K29" s="11">
        <f>D29*E29</f>
        <v>0</v>
      </c>
      <c r="L29" s="12">
        <f>G29*D29</f>
        <v>0</v>
      </c>
      <c r="M29" s="12">
        <f>D29*H29</f>
        <v>0</v>
      </c>
      <c r="N29" s="12">
        <f>D29*I29</f>
        <v>0</v>
      </c>
      <c r="O29" s="12">
        <f>SUM(L29:N29)</f>
        <v>0</v>
      </c>
    </row>
    <row r="30" spans="1:15">
      <c r="A30" s="121" t="s">
        <v>63</v>
      </c>
      <c r="B30" s="122" t="s">
        <v>95</v>
      </c>
      <c r="C30" s="57" t="s">
        <v>94</v>
      </c>
      <c r="D30" s="21">
        <v>44</v>
      </c>
      <c r="E30" s="11"/>
      <c r="F30" s="12"/>
      <c r="G30" s="12">
        <f>E30*F30</f>
        <v>0</v>
      </c>
      <c r="H30" s="12"/>
      <c r="I30" s="12"/>
      <c r="J30" s="12">
        <f>SUM(G30:I30)</f>
        <v>0</v>
      </c>
      <c r="K30" s="11">
        <f>D30*E30</f>
        <v>0</v>
      </c>
      <c r="L30" s="12">
        <f>G30*D30</f>
        <v>0</v>
      </c>
      <c r="M30" s="12">
        <f>D30*H30</f>
        <v>0</v>
      </c>
      <c r="N30" s="12">
        <f>D30*I30</f>
        <v>0</v>
      </c>
      <c r="O30" s="12">
        <f>SUM(L30:N30)</f>
        <v>0</v>
      </c>
    </row>
    <row r="31" spans="1:15">
      <c r="A31" s="121" t="s">
        <v>64</v>
      </c>
      <c r="B31" s="122" t="s">
        <v>96</v>
      </c>
      <c r="C31" s="57" t="s">
        <v>48</v>
      </c>
      <c r="D31" s="21">
        <v>14</v>
      </c>
      <c r="E31" s="11"/>
      <c r="F31" s="12"/>
      <c r="G31" s="12">
        <f t="shared" si="0"/>
        <v>0</v>
      </c>
      <c r="H31" s="12"/>
      <c r="I31" s="12"/>
      <c r="J31" s="12">
        <f t="shared" si="1"/>
        <v>0</v>
      </c>
      <c r="K31" s="11">
        <f t="shared" si="2"/>
        <v>0</v>
      </c>
      <c r="L31" s="12">
        <f t="shared" si="3"/>
        <v>0</v>
      </c>
      <c r="M31" s="12">
        <f t="shared" si="4"/>
        <v>0</v>
      </c>
      <c r="N31" s="12">
        <f t="shared" si="5"/>
        <v>0</v>
      </c>
      <c r="O31" s="12">
        <f t="shared" si="6"/>
        <v>0</v>
      </c>
    </row>
    <row r="32" spans="1:15">
      <c r="A32" s="121" t="s">
        <v>65</v>
      </c>
      <c r="B32" s="122" t="s">
        <v>97</v>
      </c>
      <c r="C32" s="57" t="s">
        <v>45</v>
      </c>
      <c r="D32" s="21">
        <v>4</v>
      </c>
      <c r="E32" s="11"/>
      <c r="F32" s="12"/>
      <c r="G32" s="12">
        <f t="shared" si="0"/>
        <v>0</v>
      </c>
      <c r="H32" s="12"/>
      <c r="I32" s="12"/>
      <c r="J32" s="12">
        <f t="shared" si="1"/>
        <v>0</v>
      </c>
      <c r="K32" s="11">
        <f t="shared" si="2"/>
        <v>0</v>
      </c>
      <c r="L32" s="12">
        <f t="shared" si="3"/>
        <v>0</v>
      </c>
      <c r="M32" s="12">
        <f t="shared" si="4"/>
        <v>0</v>
      </c>
      <c r="N32" s="12">
        <f t="shared" si="5"/>
        <v>0</v>
      </c>
      <c r="O32" s="12">
        <f t="shared" si="6"/>
        <v>0</v>
      </c>
    </row>
    <row r="33" spans="1:15">
      <c r="A33" s="121" t="s">
        <v>67</v>
      </c>
      <c r="B33" s="122" t="s">
        <v>617</v>
      </c>
      <c r="C33" s="57" t="s">
        <v>94</v>
      </c>
      <c r="D33" s="21">
        <v>3</v>
      </c>
      <c r="E33" s="11"/>
      <c r="F33" s="12"/>
      <c r="G33" s="12">
        <f t="shared" ref="G33" si="7">E33*F33</f>
        <v>0</v>
      </c>
      <c r="H33" s="12"/>
      <c r="I33" s="12"/>
      <c r="J33" s="12">
        <f t="shared" ref="J33" si="8">SUM(G33:I33)</f>
        <v>0</v>
      </c>
      <c r="K33" s="11">
        <f t="shared" ref="K33" si="9">D33*E33</f>
        <v>0</v>
      </c>
      <c r="L33" s="12">
        <f t="shared" ref="L33" si="10">G33*D33</f>
        <v>0</v>
      </c>
      <c r="M33" s="12">
        <f t="shared" ref="M33" si="11">D33*H33</f>
        <v>0</v>
      </c>
      <c r="N33" s="12">
        <f t="shared" ref="N33" si="12">D33*I33</f>
        <v>0</v>
      </c>
      <c r="O33" s="12">
        <f t="shared" ref="O33" si="13">SUM(L33:N33)</f>
        <v>0</v>
      </c>
    </row>
    <row r="34" spans="1:15">
      <c r="A34" s="121" t="s">
        <v>69</v>
      </c>
      <c r="B34" s="122" t="s">
        <v>619</v>
      </c>
      <c r="C34" s="57" t="s">
        <v>45</v>
      </c>
      <c r="D34" s="21">
        <v>4</v>
      </c>
      <c r="E34" s="11"/>
      <c r="F34" s="12"/>
      <c r="G34" s="12">
        <f t="shared" ref="G34" si="14">E34*F34</f>
        <v>0</v>
      </c>
      <c r="H34" s="12"/>
      <c r="I34" s="12"/>
      <c r="J34" s="12">
        <f t="shared" ref="J34" si="15">SUM(G34:I34)</f>
        <v>0</v>
      </c>
      <c r="K34" s="11">
        <f t="shared" ref="K34" si="16">D34*E34</f>
        <v>0</v>
      </c>
      <c r="L34" s="12">
        <f t="shared" ref="L34" si="17">G34*D34</f>
        <v>0</v>
      </c>
      <c r="M34" s="12">
        <f t="shared" ref="M34" si="18">D34*H34</f>
        <v>0</v>
      </c>
      <c r="N34" s="12">
        <f t="shared" ref="N34" si="19">D34*I34</f>
        <v>0</v>
      </c>
      <c r="O34" s="12">
        <f t="shared" ref="O34" si="20">SUM(L34:N34)</f>
        <v>0</v>
      </c>
    </row>
    <row r="35" spans="1:15">
      <c r="A35" s="121" t="s">
        <v>100</v>
      </c>
      <c r="B35" s="122" t="s">
        <v>98</v>
      </c>
      <c r="C35" s="57" t="s">
        <v>94</v>
      </c>
      <c r="D35" s="21">
        <v>6</v>
      </c>
      <c r="E35" s="11"/>
      <c r="F35" s="12"/>
      <c r="G35" s="12">
        <f t="shared" si="0"/>
        <v>0</v>
      </c>
      <c r="H35" s="12"/>
      <c r="I35" s="12"/>
      <c r="J35" s="12">
        <f t="shared" si="1"/>
        <v>0</v>
      </c>
      <c r="K35" s="11">
        <f t="shared" si="2"/>
        <v>0</v>
      </c>
      <c r="L35" s="12">
        <f t="shared" si="3"/>
        <v>0</v>
      </c>
      <c r="M35" s="12">
        <f t="shared" si="4"/>
        <v>0</v>
      </c>
      <c r="N35" s="12">
        <f t="shared" si="5"/>
        <v>0</v>
      </c>
      <c r="O35" s="12">
        <f t="shared" si="6"/>
        <v>0</v>
      </c>
    </row>
    <row r="36" spans="1:15">
      <c r="A36" s="121" t="s">
        <v>102</v>
      </c>
      <c r="B36" s="127" t="s">
        <v>99</v>
      </c>
      <c r="C36" s="57" t="s">
        <v>94</v>
      </c>
      <c r="D36" s="21">
        <v>8</v>
      </c>
      <c r="E36" s="11"/>
      <c r="F36" s="12"/>
      <c r="G36" s="12">
        <f t="shared" si="0"/>
        <v>0</v>
      </c>
      <c r="H36" s="12"/>
      <c r="I36" s="12"/>
      <c r="J36" s="12">
        <f t="shared" si="1"/>
        <v>0</v>
      </c>
      <c r="K36" s="11">
        <f t="shared" si="2"/>
        <v>0</v>
      </c>
      <c r="L36" s="12">
        <f t="shared" si="3"/>
        <v>0</v>
      </c>
      <c r="M36" s="12">
        <f t="shared" si="4"/>
        <v>0</v>
      </c>
      <c r="N36" s="12">
        <f t="shared" si="5"/>
        <v>0</v>
      </c>
      <c r="O36" s="12">
        <f t="shared" si="6"/>
        <v>0</v>
      </c>
    </row>
    <row r="37" spans="1:15">
      <c r="A37" s="121" t="s">
        <v>104</v>
      </c>
      <c r="B37" s="122" t="s">
        <v>101</v>
      </c>
      <c r="C37" s="57" t="s">
        <v>48</v>
      </c>
      <c r="D37" s="21">
        <v>253</v>
      </c>
      <c r="E37" s="11"/>
      <c r="F37" s="12"/>
      <c r="G37" s="12">
        <f t="shared" si="0"/>
        <v>0</v>
      </c>
      <c r="H37" s="12"/>
      <c r="I37" s="12"/>
      <c r="J37" s="12">
        <f t="shared" si="1"/>
        <v>0</v>
      </c>
      <c r="K37" s="11">
        <f t="shared" si="2"/>
        <v>0</v>
      </c>
      <c r="L37" s="12">
        <f t="shared" si="3"/>
        <v>0</v>
      </c>
      <c r="M37" s="12">
        <f t="shared" si="4"/>
        <v>0</v>
      </c>
      <c r="N37" s="12">
        <f t="shared" si="5"/>
        <v>0</v>
      </c>
      <c r="O37" s="12">
        <f t="shared" si="6"/>
        <v>0</v>
      </c>
    </row>
    <row r="38" spans="1:15">
      <c r="A38" s="121" t="s">
        <v>106</v>
      </c>
      <c r="B38" s="122" t="s">
        <v>103</v>
      </c>
      <c r="C38" s="57" t="s">
        <v>48</v>
      </c>
      <c r="D38" s="21">
        <v>42</v>
      </c>
      <c r="E38" s="11"/>
      <c r="F38" s="12"/>
      <c r="G38" s="12">
        <f t="shared" si="0"/>
        <v>0</v>
      </c>
      <c r="H38" s="12"/>
      <c r="I38" s="12"/>
      <c r="J38" s="12">
        <f t="shared" si="1"/>
        <v>0</v>
      </c>
      <c r="K38" s="11">
        <f t="shared" si="2"/>
        <v>0</v>
      </c>
      <c r="L38" s="12">
        <f t="shared" si="3"/>
        <v>0</v>
      </c>
      <c r="M38" s="12">
        <f t="shared" si="4"/>
        <v>0</v>
      </c>
      <c r="N38" s="12">
        <f t="shared" si="5"/>
        <v>0</v>
      </c>
      <c r="O38" s="12">
        <f t="shared" si="6"/>
        <v>0</v>
      </c>
    </row>
    <row r="39" spans="1:15">
      <c r="A39" s="121" t="s">
        <v>108</v>
      </c>
      <c r="B39" s="122" t="s">
        <v>105</v>
      </c>
      <c r="C39" s="57" t="s">
        <v>48</v>
      </c>
      <c r="D39" s="21">
        <v>58</v>
      </c>
      <c r="E39" s="11"/>
      <c r="F39" s="12"/>
      <c r="G39" s="12">
        <f t="shared" si="0"/>
        <v>0</v>
      </c>
      <c r="H39" s="12"/>
      <c r="I39" s="12"/>
      <c r="J39" s="12">
        <f t="shared" si="1"/>
        <v>0</v>
      </c>
      <c r="K39" s="11">
        <f t="shared" si="2"/>
        <v>0</v>
      </c>
      <c r="L39" s="12">
        <f t="shared" si="3"/>
        <v>0</v>
      </c>
      <c r="M39" s="12">
        <f t="shared" si="4"/>
        <v>0</v>
      </c>
      <c r="N39" s="12">
        <f t="shared" si="5"/>
        <v>0</v>
      </c>
      <c r="O39" s="12">
        <f t="shared" si="6"/>
        <v>0</v>
      </c>
    </row>
    <row r="40" spans="1:15">
      <c r="A40" s="121" t="s">
        <v>110</v>
      </c>
      <c r="B40" s="122" t="s">
        <v>107</v>
      </c>
      <c r="C40" s="57" t="s">
        <v>48</v>
      </c>
      <c r="D40" s="21">
        <v>100</v>
      </c>
      <c r="E40" s="11"/>
      <c r="F40" s="12"/>
      <c r="G40" s="12">
        <f t="shared" si="0"/>
        <v>0</v>
      </c>
      <c r="H40" s="12"/>
      <c r="I40" s="12"/>
      <c r="J40" s="12">
        <f t="shared" si="1"/>
        <v>0</v>
      </c>
      <c r="K40" s="11">
        <f t="shared" si="2"/>
        <v>0</v>
      </c>
      <c r="L40" s="12">
        <f t="shared" si="3"/>
        <v>0</v>
      </c>
      <c r="M40" s="12">
        <f t="shared" si="4"/>
        <v>0</v>
      </c>
      <c r="N40" s="12">
        <f t="shared" si="5"/>
        <v>0</v>
      </c>
      <c r="O40" s="12">
        <f t="shared" si="6"/>
        <v>0</v>
      </c>
    </row>
    <row r="41" spans="1:15">
      <c r="A41" s="121" t="s">
        <v>112</v>
      </c>
      <c r="B41" s="122" t="s">
        <v>109</v>
      </c>
      <c r="C41" s="57" t="s">
        <v>48</v>
      </c>
      <c r="D41" s="21">
        <v>47</v>
      </c>
      <c r="E41" s="11"/>
      <c r="F41" s="12"/>
      <c r="G41" s="12">
        <f t="shared" si="0"/>
        <v>0</v>
      </c>
      <c r="H41" s="12"/>
      <c r="I41" s="12"/>
      <c r="J41" s="12">
        <f t="shared" si="1"/>
        <v>0</v>
      </c>
      <c r="K41" s="11">
        <f t="shared" si="2"/>
        <v>0</v>
      </c>
      <c r="L41" s="12">
        <f t="shared" si="3"/>
        <v>0</v>
      </c>
      <c r="M41" s="12">
        <f t="shared" si="4"/>
        <v>0</v>
      </c>
      <c r="N41" s="12">
        <f t="shared" si="5"/>
        <v>0</v>
      </c>
      <c r="O41" s="12">
        <f t="shared" si="6"/>
        <v>0</v>
      </c>
    </row>
    <row r="42" spans="1:15">
      <c r="A42" s="121" t="s">
        <v>114</v>
      </c>
      <c r="B42" s="122" t="s">
        <v>111</v>
      </c>
      <c r="C42" s="57" t="s">
        <v>48</v>
      </c>
      <c r="D42" s="21">
        <v>82</v>
      </c>
      <c r="E42" s="11"/>
      <c r="F42" s="12"/>
      <c r="G42" s="12">
        <f t="shared" si="0"/>
        <v>0</v>
      </c>
      <c r="H42" s="12"/>
      <c r="I42" s="12"/>
      <c r="J42" s="12">
        <f t="shared" si="1"/>
        <v>0</v>
      </c>
      <c r="K42" s="11">
        <f t="shared" si="2"/>
        <v>0</v>
      </c>
      <c r="L42" s="12">
        <f t="shared" si="3"/>
        <v>0</v>
      </c>
      <c r="M42" s="12">
        <f t="shared" si="4"/>
        <v>0</v>
      </c>
      <c r="N42" s="12">
        <f t="shared" si="5"/>
        <v>0</v>
      </c>
      <c r="O42" s="12">
        <f t="shared" si="6"/>
        <v>0</v>
      </c>
    </row>
    <row r="43" spans="1:15">
      <c r="A43" s="121" t="s">
        <v>116</v>
      </c>
      <c r="B43" s="122" t="s">
        <v>113</v>
      </c>
      <c r="C43" s="57" t="s">
        <v>48</v>
      </c>
      <c r="D43" s="21">
        <v>62</v>
      </c>
      <c r="E43" s="11"/>
      <c r="F43" s="12"/>
      <c r="G43" s="12">
        <f t="shared" si="0"/>
        <v>0</v>
      </c>
      <c r="H43" s="12"/>
      <c r="I43" s="12"/>
      <c r="J43" s="12">
        <f t="shared" si="1"/>
        <v>0</v>
      </c>
      <c r="K43" s="11">
        <f t="shared" si="2"/>
        <v>0</v>
      </c>
      <c r="L43" s="12">
        <f t="shared" si="3"/>
        <v>0</v>
      </c>
      <c r="M43" s="12">
        <f t="shared" si="4"/>
        <v>0</v>
      </c>
      <c r="N43" s="12">
        <f t="shared" si="5"/>
        <v>0</v>
      </c>
      <c r="O43" s="12">
        <f t="shared" si="6"/>
        <v>0</v>
      </c>
    </row>
    <row r="44" spans="1:15">
      <c r="A44" s="121" t="s">
        <v>118</v>
      </c>
      <c r="B44" s="13" t="s">
        <v>115</v>
      </c>
      <c r="C44" s="57" t="s">
        <v>48</v>
      </c>
      <c r="D44" s="21">
        <v>66</v>
      </c>
      <c r="E44" s="11"/>
      <c r="F44" s="12"/>
      <c r="G44" s="12">
        <f t="shared" si="0"/>
        <v>0</v>
      </c>
      <c r="H44" s="12"/>
      <c r="I44" s="12"/>
      <c r="J44" s="12">
        <f t="shared" si="1"/>
        <v>0</v>
      </c>
      <c r="K44" s="11">
        <f t="shared" si="2"/>
        <v>0</v>
      </c>
      <c r="L44" s="12">
        <f t="shared" si="3"/>
        <v>0</v>
      </c>
      <c r="M44" s="12">
        <f t="shared" si="4"/>
        <v>0</v>
      </c>
      <c r="N44" s="12">
        <f t="shared" si="5"/>
        <v>0</v>
      </c>
      <c r="O44" s="12">
        <f t="shared" si="6"/>
        <v>0</v>
      </c>
    </row>
    <row r="45" spans="1:15">
      <c r="A45" s="121" t="s">
        <v>120</v>
      </c>
      <c r="B45" s="13" t="s">
        <v>117</v>
      </c>
      <c r="C45" s="57" t="s">
        <v>94</v>
      </c>
      <c r="D45" s="21">
        <v>6</v>
      </c>
      <c r="E45" s="11"/>
      <c r="F45" s="12"/>
      <c r="G45" s="12">
        <f t="shared" si="0"/>
        <v>0</v>
      </c>
      <c r="H45" s="12"/>
      <c r="I45" s="12"/>
      <c r="J45" s="12">
        <f t="shared" si="1"/>
        <v>0</v>
      </c>
      <c r="K45" s="11">
        <f t="shared" si="2"/>
        <v>0</v>
      </c>
      <c r="L45" s="12">
        <f t="shared" si="3"/>
        <v>0</v>
      </c>
      <c r="M45" s="12">
        <f t="shared" si="4"/>
        <v>0</v>
      </c>
      <c r="N45" s="12">
        <f t="shared" si="5"/>
        <v>0</v>
      </c>
      <c r="O45" s="12">
        <f t="shared" si="6"/>
        <v>0</v>
      </c>
    </row>
    <row r="46" spans="1:15">
      <c r="A46" s="121" t="s">
        <v>122</v>
      </c>
      <c r="B46" s="13" t="s">
        <v>119</v>
      </c>
      <c r="C46" s="57" t="s">
        <v>94</v>
      </c>
      <c r="D46" s="21">
        <v>9</v>
      </c>
      <c r="E46" s="11"/>
      <c r="F46" s="12"/>
      <c r="G46" s="12">
        <f t="shared" si="0"/>
        <v>0</v>
      </c>
      <c r="H46" s="12"/>
      <c r="I46" s="12"/>
      <c r="J46" s="12">
        <f t="shared" si="1"/>
        <v>0</v>
      </c>
      <c r="K46" s="11">
        <f t="shared" si="2"/>
        <v>0</v>
      </c>
      <c r="L46" s="12">
        <f t="shared" si="3"/>
        <v>0</v>
      </c>
      <c r="M46" s="12">
        <f t="shared" si="4"/>
        <v>0</v>
      </c>
      <c r="N46" s="12">
        <f t="shared" si="5"/>
        <v>0</v>
      </c>
      <c r="O46" s="12">
        <f t="shared" si="6"/>
        <v>0</v>
      </c>
    </row>
    <row r="47" spans="1:15">
      <c r="A47" s="121" t="s">
        <v>124</v>
      </c>
      <c r="B47" s="13" t="s">
        <v>121</v>
      </c>
      <c r="C47" s="57" t="s">
        <v>94</v>
      </c>
      <c r="D47" s="21">
        <v>3</v>
      </c>
      <c r="E47" s="11"/>
      <c r="F47" s="12"/>
      <c r="G47" s="12">
        <f t="shared" si="0"/>
        <v>0</v>
      </c>
      <c r="H47" s="12"/>
      <c r="I47" s="12"/>
      <c r="J47" s="12">
        <f t="shared" si="1"/>
        <v>0</v>
      </c>
      <c r="K47" s="11">
        <f t="shared" si="2"/>
        <v>0</v>
      </c>
      <c r="L47" s="12">
        <f t="shared" si="3"/>
        <v>0</v>
      </c>
      <c r="M47" s="12">
        <f t="shared" si="4"/>
        <v>0</v>
      </c>
      <c r="N47" s="12">
        <f t="shared" si="5"/>
        <v>0</v>
      </c>
      <c r="O47" s="12">
        <f t="shared" si="6"/>
        <v>0</v>
      </c>
    </row>
    <row r="48" spans="1:15" ht="27" customHeight="1">
      <c r="A48" s="121" t="s">
        <v>126</v>
      </c>
      <c r="B48" s="13" t="s">
        <v>123</v>
      </c>
      <c r="C48" s="57" t="s">
        <v>94</v>
      </c>
      <c r="D48" s="21">
        <v>2</v>
      </c>
      <c r="E48" s="11"/>
      <c r="F48" s="12"/>
      <c r="G48" s="12">
        <f t="shared" si="0"/>
        <v>0</v>
      </c>
      <c r="H48" s="12"/>
      <c r="I48" s="12"/>
      <c r="J48" s="12">
        <f t="shared" si="1"/>
        <v>0</v>
      </c>
      <c r="K48" s="11">
        <f t="shared" si="2"/>
        <v>0</v>
      </c>
      <c r="L48" s="12">
        <f t="shared" si="3"/>
        <v>0</v>
      </c>
      <c r="M48" s="12">
        <f t="shared" si="4"/>
        <v>0</v>
      </c>
      <c r="N48" s="12">
        <f t="shared" si="5"/>
        <v>0</v>
      </c>
      <c r="O48" s="12">
        <f t="shared" si="6"/>
        <v>0</v>
      </c>
    </row>
    <row r="49" spans="1:15">
      <c r="A49" s="121" t="s">
        <v>128</v>
      </c>
      <c r="B49" s="13" t="s">
        <v>125</v>
      </c>
      <c r="C49" s="57" t="s">
        <v>94</v>
      </c>
      <c r="D49" s="21">
        <v>1</v>
      </c>
      <c r="E49" s="11"/>
      <c r="F49" s="12"/>
      <c r="G49" s="12">
        <f t="shared" si="0"/>
        <v>0</v>
      </c>
      <c r="H49" s="12"/>
      <c r="I49" s="12"/>
      <c r="J49" s="12">
        <f t="shared" si="1"/>
        <v>0</v>
      </c>
      <c r="K49" s="11">
        <f t="shared" si="2"/>
        <v>0</v>
      </c>
      <c r="L49" s="12">
        <f t="shared" si="3"/>
        <v>0</v>
      </c>
      <c r="M49" s="12">
        <f t="shared" si="4"/>
        <v>0</v>
      </c>
      <c r="N49" s="12">
        <f t="shared" si="5"/>
        <v>0</v>
      </c>
      <c r="O49" s="12">
        <f t="shared" si="6"/>
        <v>0</v>
      </c>
    </row>
    <row r="50" spans="1:15">
      <c r="A50" s="121" t="s">
        <v>130</v>
      </c>
      <c r="B50" s="13" t="s">
        <v>127</v>
      </c>
      <c r="C50" s="57" t="s">
        <v>94</v>
      </c>
      <c r="D50" s="21">
        <v>1</v>
      </c>
      <c r="E50" s="11"/>
      <c r="F50" s="12"/>
      <c r="G50" s="12">
        <f t="shared" si="0"/>
        <v>0</v>
      </c>
      <c r="H50" s="12"/>
      <c r="I50" s="12"/>
      <c r="J50" s="12">
        <f t="shared" si="1"/>
        <v>0</v>
      </c>
      <c r="K50" s="11">
        <f t="shared" si="2"/>
        <v>0</v>
      </c>
      <c r="L50" s="12">
        <f t="shared" si="3"/>
        <v>0</v>
      </c>
      <c r="M50" s="12">
        <f t="shared" si="4"/>
        <v>0</v>
      </c>
      <c r="N50" s="12">
        <f t="shared" si="5"/>
        <v>0</v>
      </c>
      <c r="O50" s="12">
        <f t="shared" si="6"/>
        <v>0</v>
      </c>
    </row>
    <row r="51" spans="1:15">
      <c r="A51" s="121" t="s">
        <v>132</v>
      </c>
      <c r="B51" s="13" t="s">
        <v>129</v>
      </c>
      <c r="C51" s="57" t="s">
        <v>94</v>
      </c>
      <c r="D51" s="21">
        <v>12</v>
      </c>
      <c r="E51" s="11"/>
      <c r="F51" s="12"/>
      <c r="G51" s="12">
        <f t="shared" si="0"/>
        <v>0</v>
      </c>
      <c r="H51" s="12"/>
      <c r="I51" s="12"/>
      <c r="J51" s="12">
        <f t="shared" si="1"/>
        <v>0</v>
      </c>
      <c r="K51" s="11">
        <f t="shared" si="2"/>
        <v>0</v>
      </c>
      <c r="L51" s="12">
        <f t="shared" si="3"/>
        <v>0</v>
      </c>
      <c r="M51" s="12">
        <f t="shared" si="4"/>
        <v>0</v>
      </c>
      <c r="N51" s="12">
        <f t="shared" si="5"/>
        <v>0</v>
      </c>
      <c r="O51" s="12">
        <f t="shared" si="6"/>
        <v>0</v>
      </c>
    </row>
    <row r="52" spans="1:15">
      <c r="A52" s="121" t="s">
        <v>134</v>
      </c>
      <c r="B52" s="16" t="s">
        <v>131</v>
      </c>
      <c r="C52" s="57" t="s">
        <v>48</v>
      </c>
      <c r="D52" s="21">
        <v>78</v>
      </c>
      <c r="E52" s="11"/>
      <c r="F52" s="12"/>
      <c r="G52" s="12">
        <f t="shared" si="0"/>
        <v>0</v>
      </c>
      <c r="H52" s="12"/>
      <c r="I52" s="12"/>
      <c r="J52" s="12">
        <f t="shared" si="1"/>
        <v>0</v>
      </c>
      <c r="K52" s="11">
        <f t="shared" si="2"/>
        <v>0</v>
      </c>
      <c r="L52" s="12">
        <f t="shared" si="3"/>
        <v>0</v>
      </c>
      <c r="M52" s="12">
        <f t="shared" si="4"/>
        <v>0</v>
      </c>
      <c r="N52" s="12">
        <f t="shared" si="5"/>
        <v>0</v>
      </c>
      <c r="O52" s="12">
        <f t="shared" si="6"/>
        <v>0</v>
      </c>
    </row>
    <row r="53" spans="1:15">
      <c r="A53" s="121" t="s">
        <v>136</v>
      </c>
      <c r="B53" s="15" t="s">
        <v>133</v>
      </c>
      <c r="C53" s="57" t="s">
        <v>94</v>
      </c>
      <c r="D53" s="21">
        <v>3</v>
      </c>
      <c r="E53" s="11"/>
      <c r="F53" s="12"/>
      <c r="G53" s="12">
        <f t="shared" si="0"/>
        <v>0</v>
      </c>
      <c r="H53" s="12"/>
      <c r="I53" s="12"/>
      <c r="J53" s="12">
        <f t="shared" si="1"/>
        <v>0</v>
      </c>
      <c r="K53" s="11">
        <f t="shared" si="2"/>
        <v>0</v>
      </c>
      <c r="L53" s="12">
        <f t="shared" si="3"/>
        <v>0</v>
      </c>
      <c r="M53" s="12">
        <f t="shared" si="4"/>
        <v>0</v>
      </c>
      <c r="N53" s="12">
        <f t="shared" si="5"/>
        <v>0</v>
      </c>
      <c r="O53" s="12">
        <f t="shared" si="6"/>
        <v>0</v>
      </c>
    </row>
    <row r="54" spans="1:15">
      <c r="A54" s="121" t="s">
        <v>138</v>
      </c>
      <c r="B54" s="15" t="s">
        <v>135</v>
      </c>
      <c r="C54" s="57" t="s">
        <v>94</v>
      </c>
      <c r="D54" s="21">
        <v>3</v>
      </c>
      <c r="E54" s="11"/>
      <c r="F54" s="12"/>
      <c r="G54" s="12">
        <f t="shared" si="0"/>
        <v>0</v>
      </c>
      <c r="H54" s="12"/>
      <c r="I54" s="12"/>
      <c r="J54" s="12">
        <f t="shared" si="1"/>
        <v>0</v>
      </c>
      <c r="K54" s="11">
        <f t="shared" si="2"/>
        <v>0</v>
      </c>
      <c r="L54" s="12">
        <f t="shared" si="3"/>
        <v>0</v>
      </c>
      <c r="M54" s="12">
        <f t="shared" si="4"/>
        <v>0</v>
      </c>
      <c r="N54" s="12">
        <f t="shared" si="5"/>
        <v>0</v>
      </c>
      <c r="O54" s="12">
        <f t="shared" si="6"/>
        <v>0</v>
      </c>
    </row>
    <row r="55" spans="1:15">
      <c r="A55" s="121" t="s">
        <v>140</v>
      </c>
      <c r="B55" s="15" t="s">
        <v>137</v>
      </c>
      <c r="C55" s="57" t="s">
        <v>94</v>
      </c>
      <c r="D55" s="21">
        <v>6</v>
      </c>
      <c r="E55" s="11"/>
      <c r="F55" s="12"/>
      <c r="G55" s="12">
        <f t="shared" si="0"/>
        <v>0</v>
      </c>
      <c r="H55" s="12"/>
      <c r="I55" s="12"/>
      <c r="J55" s="12">
        <f t="shared" si="1"/>
        <v>0</v>
      </c>
      <c r="K55" s="11">
        <f t="shared" si="2"/>
        <v>0</v>
      </c>
      <c r="L55" s="12">
        <f t="shared" si="3"/>
        <v>0</v>
      </c>
      <c r="M55" s="12">
        <f t="shared" si="4"/>
        <v>0</v>
      </c>
      <c r="N55" s="12">
        <f t="shared" si="5"/>
        <v>0</v>
      </c>
      <c r="O55" s="12">
        <f t="shared" si="6"/>
        <v>0</v>
      </c>
    </row>
    <row r="56" spans="1:15">
      <c r="A56" s="121" t="s">
        <v>142</v>
      </c>
      <c r="B56" s="15" t="s">
        <v>139</v>
      </c>
      <c r="C56" s="57" t="s">
        <v>94</v>
      </c>
      <c r="D56" s="21">
        <v>1</v>
      </c>
      <c r="E56" s="11"/>
      <c r="F56" s="12"/>
      <c r="G56" s="12">
        <f t="shared" si="0"/>
        <v>0</v>
      </c>
      <c r="H56" s="12"/>
      <c r="I56" s="12"/>
      <c r="J56" s="12">
        <f t="shared" si="1"/>
        <v>0</v>
      </c>
      <c r="K56" s="11">
        <f t="shared" si="2"/>
        <v>0</v>
      </c>
      <c r="L56" s="12">
        <f t="shared" si="3"/>
        <v>0</v>
      </c>
      <c r="M56" s="12">
        <f t="shared" si="4"/>
        <v>0</v>
      </c>
      <c r="N56" s="12">
        <f t="shared" si="5"/>
        <v>0</v>
      </c>
      <c r="O56" s="12">
        <f t="shared" si="6"/>
        <v>0</v>
      </c>
    </row>
    <row r="57" spans="1:15">
      <c r="A57" s="121" t="s">
        <v>144</v>
      </c>
      <c r="B57" s="15" t="s">
        <v>141</v>
      </c>
      <c r="C57" s="57" t="s">
        <v>94</v>
      </c>
      <c r="D57" s="21">
        <v>1</v>
      </c>
      <c r="E57" s="11"/>
      <c r="F57" s="12"/>
      <c r="G57" s="12">
        <f t="shared" si="0"/>
        <v>0</v>
      </c>
      <c r="H57" s="12"/>
      <c r="I57" s="12"/>
      <c r="J57" s="12">
        <f t="shared" si="1"/>
        <v>0</v>
      </c>
      <c r="K57" s="11">
        <f t="shared" si="2"/>
        <v>0</v>
      </c>
      <c r="L57" s="12">
        <f t="shared" si="3"/>
        <v>0</v>
      </c>
      <c r="M57" s="12">
        <f t="shared" si="4"/>
        <v>0</v>
      </c>
      <c r="N57" s="12">
        <f t="shared" si="5"/>
        <v>0</v>
      </c>
      <c r="O57" s="12">
        <f t="shared" si="6"/>
        <v>0</v>
      </c>
    </row>
    <row r="58" spans="1:15">
      <c r="A58" s="121" t="s">
        <v>146</v>
      </c>
      <c r="B58" s="15" t="s">
        <v>143</v>
      </c>
      <c r="C58" s="57" t="s">
        <v>94</v>
      </c>
      <c r="D58" s="21">
        <v>1</v>
      </c>
      <c r="E58" s="11"/>
      <c r="F58" s="12"/>
      <c r="G58" s="12">
        <f t="shared" si="0"/>
        <v>0</v>
      </c>
      <c r="H58" s="12"/>
      <c r="I58" s="12"/>
      <c r="J58" s="12">
        <f t="shared" si="1"/>
        <v>0</v>
      </c>
      <c r="K58" s="11">
        <f t="shared" si="2"/>
        <v>0</v>
      </c>
      <c r="L58" s="12">
        <f t="shared" si="3"/>
        <v>0</v>
      </c>
      <c r="M58" s="12">
        <f t="shared" si="4"/>
        <v>0</v>
      </c>
      <c r="N58" s="12">
        <f t="shared" si="5"/>
        <v>0</v>
      </c>
      <c r="O58" s="12">
        <f t="shared" si="6"/>
        <v>0</v>
      </c>
    </row>
    <row r="59" spans="1:15">
      <c r="A59" s="121" t="s">
        <v>148</v>
      </c>
      <c r="B59" s="15" t="s">
        <v>145</v>
      </c>
      <c r="C59" s="57" t="s">
        <v>94</v>
      </c>
      <c r="D59" s="21">
        <v>1</v>
      </c>
      <c r="E59" s="11"/>
      <c r="F59" s="12"/>
      <c r="G59" s="12">
        <f t="shared" si="0"/>
        <v>0</v>
      </c>
      <c r="H59" s="12"/>
      <c r="I59" s="12"/>
      <c r="J59" s="12">
        <f t="shared" si="1"/>
        <v>0</v>
      </c>
      <c r="K59" s="11">
        <f t="shared" si="2"/>
        <v>0</v>
      </c>
      <c r="L59" s="12">
        <f t="shared" si="3"/>
        <v>0</v>
      </c>
      <c r="M59" s="12">
        <f t="shared" si="4"/>
        <v>0</v>
      </c>
      <c r="N59" s="12">
        <f t="shared" si="5"/>
        <v>0</v>
      </c>
      <c r="O59" s="12">
        <f t="shared" si="6"/>
        <v>0</v>
      </c>
    </row>
    <row r="60" spans="1:15">
      <c r="A60" s="121" t="s">
        <v>150</v>
      </c>
      <c r="B60" s="15" t="s">
        <v>147</v>
      </c>
      <c r="C60" s="57" t="s">
        <v>94</v>
      </c>
      <c r="D60" s="21">
        <v>18</v>
      </c>
      <c r="E60" s="11"/>
      <c r="F60" s="12"/>
      <c r="G60" s="12">
        <f t="shared" ref="G60:G68" si="21">E60*F60</f>
        <v>0</v>
      </c>
      <c r="H60" s="12"/>
      <c r="I60" s="12"/>
      <c r="J60" s="12">
        <f t="shared" ref="J60:J68" si="22">SUM(G60:I60)</f>
        <v>0</v>
      </c>
      <c r="K60" s="11">
        <f t="shared" ref="K60:K68" si="23">D60*E60</f>
        <v>0</v>
      </c>
      <c r="L60" s="12">
        <f t="shared" ref="L60:L68" si="24">G60*D60</f>
        <v>0</v>
      </c>
      <c r="M60" s="12">
        <f t="shared" ref="M60:M68" si="25">D60*H60</f>
        <v>0</v>
      </c>
      <c r="N60" s="12">
        <f t="shared" ref="N60:N68" si="26">D60*I60</f>
        <v>0</v>
      </c>
      <c r="O60" s="12">
        <f t="shared" ref="O60:O68" si="27">SUM(L60:N60)</f>
        <v>0</v>
      </c>
    </row>
    <row r="61" spans="1:15">
      <c r="A61" s="121" t="s">
        <v>152</v>
      </c>
      <c r="B61" s="15" t="s">
        <v>149</v>
      </c>
      <c r="C61" s="57" t="s">
        <v>94</v>
      </c>
      <c r="D61" s="21">
        <v>22</v>
      </c>
      <c r="E61" s="11"/>
      <c r="F61" s="12"/>
      <c r="G61" s="12">
        <f t="shared" si="21"/>
        <v>0</v>
      </c>
      <c r="H61" s="12"/>
      <c r="I61" s="12"/>
      <c r="J61" s="12">
        <f t="shared" si="22"/>
        <v>0</v>
      </c>
      <c r="K61" s="11">
        <f t="shared" si="23"/>
        <v>0</v>
      </c>
      <c r="L61" s="12">
        <f t="shared" si="24"/>
        <v>0</v>
      </c>
      <c r="M61" s="12">
        <f t="shared" si="25"/>
        <v>0</v>
      </c>
      <c r="N61" s="12">
        <f t="shared" si="26"/>
        <v>0</v>
      </c>
      <c r="O61" s="12">
        <f t="shared" si="27"/>
        <v>0</v>
      </c>
    </row>
    <row r="62" spans="1:15">
      <c r="A62" s="121" t="s">
        <v>154</v>
      </c>
      <c r="B62" s="15" t="s">
        <v>151</v>
      </c>
      <c r="C62" s="57" t="s">
        <v>94</v>
      </c>
      <c r="D62" s="21">
        <v>22</v>
      </c>
      <c r="E62" s="11"/>
      <c r="F62" s="12"/>
      <c r="G62" s="12">
        <f t="shared" ref="G62:G65" si="28">E62*F62</f>
        <v>0</v>
      </c>
      <c r="H62" s="12"/>
      <c r="I62" s="12"/>
      <c r="J62" s="12">
        <f t="shared" ref="J62:J65" si="29">SUM(G62:I62)</f>
        <v>0</v>
      </c>
      <c r="K62" s="11">
        <f t="shared" ref="K62:K65" si="30">D62*E62</f>
        <v>0</v>
      </c>
      <c r="L62" s="12">
        <f t="shared" ref="L62:L65" si="31">G62*D62</f>
        <v>0</v>
      </c>
      <c r="M62" s="12">
        <f t="shared" ref="M62:M65" si="32">D62*H62</f>
        <v>0</v>
      </c>
      <c r="N62" s="12">
        <f t="shared" ref="N62:N65" si="33">D62*I62</f>
        <v>0</v>
      </c>
      <c r="O62" s="12">
        <f t="shared" ref="O62:O65" si="34">SUM(L62:N62)</f>
        <v>0</v>
      </c>
    </row>
    <row r="63" spans="1:15">
      <c r="A63" s="121" t="s">
        <v>156</v>
      </c>
      <c r="B63" s="15" t="s">
        <v>153</v>
      </c>
      <c r="C63" s="57" t="s">
        <v>94</v>
      </c>
      <c r="D63" s="21">
        <v>36</v>
      </c>
      <c r="E63" s="11"/>
      <c r="F63" s="12"/>
      <c r="G63" s="12">
        <f t="shared" si="28"/>
        <v>0</v>
      </c>
      <c r="H63" s="12"/>
      <c r="I63" s="12"/>
      <c r="J63" s="12">
        <f t="shared" si="29"/>
        <v>0</v>
      </c>
      <c r="K63" s="11">
        <f t="shared" si="30"/>
        <v>0</v>
      </c>
      <c r="L63" s="12">
        <f t="shared" si="31"/>
        <v>0</v>
      </c>
      <c r="M63" s="12">
        <f t="shared" si="32"/>
        <v>0</v>
      </c>
      <c r="N63" s="12">
        <f t="shared" si="33"/>
        <v>0</v>
      </c>
      <c r="O63" s="12">
        <f t="shared" si="34"/>
        <v>0</v>
      </c>
    </row>
    <row r="64" spans="1:15">
      <c r="A64" s="121" t="s">
        <v>158</v>
      </c>
      <c r="B64" s="15" t="s">
        <v>155</v>
      </c>
      <c r="C64" s="57" t="s">
        <v>94</v>
      </c>
      <c r="D64" s="21">
        <v>2</v>
      </c>
      <c r="E64" s="11"/>
      <c r="F64" s="12"/>
      <c r="G64" s="12">
        <f t="shared" si="28"/>
        <v>0</v>
      </c>
      <c r="H64" s="12"/>
      <c r="I64" s="12"/>
      <c r="J64" s="12">
        <f t="shared" si="29"/>
        <v>0</v>
      </c>
      <c r="K64" s="11">
        <f t="shared" si="30"/>
        <v>0</v>
      </c>
      <c r="L64" s="12">
        <f t="shared" si="31"/>
        <v>0</v>
      </c>
      <c r="M64" s="12">
        <f t="shared" si="32"/>
        <v>0</v>
      </c>
      <c r="N64" s="12">
        <f t="shared" si="33"/>
        <v>0</v>
      </c>
      <c r="O64" s="12">
        <f t="shared" si="34"/>
        <v>0</v>
      </c>
    </row>
    <row r="65" spans="1:15">
      <c r="A65" s="121" t="s">
        <v>160</v>
      </c>
      <c r="B65" s="15" t="s">
        <v>157</v>
      </c>
      <c r="C65" s="57" t="s">
        <v>94</v>
      </c>
      <c r="D65" s="21">
        <v>36</v>
      </c>
      <c r="E65" s="11"/>
      <c r="F65" s="12"/>
      <c r="G65" s="12">
        <f t="shared" si="28"/>
        <v>0</v>
      </c>
      <c r="H65" s="12"/>
      <c r="I65" s="12"/>
      <c r="J65" s="12">
        <f t="shared" si="29"/>
        <v>0</v>
      </c>
      <c r="K65" s="11">
        <f t="shared" si="30"/>
        <v>0</v>
      </c>
      <c r="L65" s="12">
        <f t="shared" si="31"/>
        <v>0</v>
      </c>
      <c r="M65" s="12">
        <f t="shared" si="32"/>
        <v>0</v>
      </c>
      <c r="N65" s="12">
        <f t="shared" si="33"/>
        <v>0</v>
      </c>
      <c r="O65" s="12">
        <f t="shared" si="34"/>
        <v>0</v>
      </c>
    </row>
    <row r="66" spans="1:15">
      <c r="A66" s="121" t="s">
        <v>162</v>
      </c>
      <c r="B66" s="15" t="s">
        <v>159</v>
      </c>
      <c r="C66" s="57" t="s">
        <v>48</v>
      </c>
      <c r="D66" s="21">
        <v>18</v>
      </c>
      <c r="E66" s="11"/>
      <c r="F66" s="12"/>
      <c r="G66" s="12">
        <f t="shared" si="21"/>
        <v>0</v>
      </c>
      <c r="H66" s="12"/>
      <c r="I66" s="12"/>
      <c r="J66" s="12">
        <f t="shared" si="22"/>
        <v>0</v>
      </c>
      <c r="K66" s="11">
        <f t="shared" si="23"/>
        <v>0</v>
      </c>
      <c r="L66" s="12">
        <f t="shared" si="24"/>
        <v>0</v>
      </c>
      <c r="M66" s="12">
        <f t="shared" si="25"/>
        <v>0</v>
      </c>
      <c r="N66" s="12">
        <f t="shared" si="26"/>
        <v>0</v>
      </c>
      <c r="O66" s="12">
        <f t="shared" si="27"/>
        <v>0</v>
      </c>
    </row>
    <row r="67" spans="1:15">
      <c r="A67" s="121" t="s">
        <v>607</v>
      </c>
      <c r="B67" s="16" t="s">
        <v>161</v>
      </c>
      <c r="C67" s="57" t="s">
        <v>94</v>
      </c>
      <c r="D67" s="21">
        <v>144</v>
      </c>
      <c r="E67" s="11"/>
      <c r="F67" s="12"/>
      <c r="G67" s="12">
        <f t="shared" si="21"/>
        <v>0</v>
      </c>
      <c r="H67" s="12"/>
      <c r="I67" s="12"/>
      <c r="J67" s="12">
        <f t="shared" si="22"/>
        <v>0</v>
      </c>
      <c r="K67" s="11">
        <f t="shared" si="23"/>
        <v>0</v>
      </c>
      <c r="L67" s="12">
        <f t="shared" si="24"/>
        <v>0</v>
      </c>
      <c r="M67" s="12">
        <f t="shared" si="25"/>
        <v>0</v>
      </c>
      <c r="N67" s="12">
        <f t="shared" si="26"/>
        <v>0</v>
      </c>
      <c r="O67" s="12">
        <f t="shared" si="27"/>
        <v>0</v>
      </c>
    </row>
    <row r="68" spans="1:15">
      <c r="A68" s="121" t="s">
        <v>618</v>
      </c>
      <c r="B68" s="17" t="s">
        <v>163</v>
      </c>
      <c r="C68" s="57" t="s">
        <v>45</v>
      </c>
      <c r="D68" s="21">
        <v>1</v>
      </c>
      <c r="E68" s="11"/>
      <c r="F68" s="12"/>
      <c r="G68" s="12">
        <f t="shared" si="21"/>
        <v>0</v>
      </c>
      <c r="H68" s="12"/>
      <c r="I68" s="12"/>
      <c r="J68" s="12">
        <f t="shared" si="22"/>
        <v>0</v>
      </c>
      <c r="K68" s="11">
        <f t="shared" si="23"/>
        <v>0</v>
      </c>
      <c r="L68" s="12">
        <f t="shared" si="24"/>
        <v>0</v>
      </c>
      <c r="M68" s="12">
        <f t="shared" si="25"/>
        <v>0</v>
      </c>
      <c r="N68" s="12">
        <f t="shared" si="26"/>
        <v>0</v>
      </c>
      <c r="O68" s="12">
        <f t="shared" si="27"/>
        <v>0</v>
      </c>
    </row>
    <row r="69" spans="1:15">
      <c r="A69" s="121" t="s">
        <v>620</v>
      </c>
      <c r="B69" s="25" t="s">
        <v>387</v>
      </c>
      <c r="C69" s="18" t="s">
        <v>48</v>
      </c>
      <c r="D69" s="18">
        <v>25</v>
      </c>
      <c r="E69" s="11"/>
      <c r="F69" s="12"/>
      <c r="G69" s="12">
        <f>E69*F69</f>
        <v>0</v>
      </c>
      <c r="H69" s="12"/>
      <c r="I69" s="12"/>
      <c r="J69" s="12">
        <f>SUM(G69:I69)</f>
        <v>0</v>
      </c>
      <c r="K69" s="11">
        <f>D69*E69</f>
        <v>0</v>
      </c>
      <c r="L69" s="12">
        <f>G69*D69</f>
        <v>0</v>
      </c>
      <c r="M69" s="12">
        <f>D69*H69</f>
        <v>0</v>
      </c>
      <c r="N69" s="12">
        <f>D69*I69</f>
        <v>0</v>
      </c>
      <c r="O69" s="12">
        <f>SUM(L69:N69)</f>
        <v>0</v>
      </c>
    </row>
    <row r="70" spans="1:15">
      <c r="A70" s="58"/>
      <c r="B70" s="59" t="s">
        <v>29</v>
      </c>
      <c r="C70" s="60"/>
      <c r="D70" s="61"/>
      <c r="E70" s="48"/>
      <c r="F70" s="49"/>
      <c r="G70" s="49"/>
      <c r="H70" s="49"/>
      <c r="I70" s="49"/>
      <c r="J70" s="49"/>
      <c r="K70" s="48"/>
      <c r="L70" s="49"/>
      <c r="M70" s="49"/>
      <c r="N70" s="49"/>
      <c r="O70" s="49"/>
    </row>
    <row r="71" spans="1:15">
      <c r="A71" s="20" t="s">
        <v>30</v>
      </c>
      <c r="B71" s="13" t="s">
        <v>164</v>
      </c>
      <c r="C71" s="18" t="s">
        <v>48</v>
      </c>
      <c r="D71" s="18">
        <v>87</v>
      </c>
      <c r="E71" s="130"/>
      <c r="F71" s="12"/>
      <c r="G71" s="12">
        <f t="shared" ref="G71:G85" si="35">E71*F71</f>
        <v>0</v>
      </c>
      <c r="H71" s="12"/>
      <c r="I71" s="12"/>
      <c r="J71" s="12">
        <f>SUM(G71:I71)</f>
        <v>0</v>
      </c>
      <c r="K71" s="11">
        <f t="shared" ref="K71:K85" si="36">D71*E71</f>
        <v>0</v>
      </c>
      <c r="L71" s="12">
        <f t="shared" ref="L71:L85" si="37">G71*D71</f>
        <v>0</v>
      </c>
      <c r="M71" s="12">
        <f t="shared" ref="M71:M85" si="38">D71*H71</f>
        <v>0</v>
      </c>
      <c r="N71" s="12">
        <f t="shared" ref="N71:N85" si="39">D71*I71</f>
        <v>0</v>
      </c>
      <c r="O71" s="12">
        <f t="shared" ref="O71:O85" si="40">SUM(L71:N71)</f>
        <v>0</v>
      </c>
    </row>
    <row r="72" spans="1:15">
      <c r="A72" s="121" t="s">
        <v>33</v>
      </c>
      <c r="B72" s="122" t="s">
        <v>165</v>
      </c>
      <c r="C72" s="123" t="s">
        <v>48</v>
      </c>
      <c r="D72" s="123">
        <v>1254</v>
      </c>
      <c r="E72" s="130"/>
      <c r="F72" s="12"/>
      <c r="G72" s="12">
        <f t="shared" ref="G72:G83" si="41">E72*F72</f>
        <v>0</v>
      </c>
      <c r="H72" s="12"/>
      <c r="I72" s="12"/>
      <c r="J72" s="12">
        <f t="shared" ref="J72:J83" si="42">SUM(G72:I72)</f>
        <v>0</v>
      </c>
      <c r="K72" s="11">
        <f t="shared" ref="K72:K83" si="43">D72*E72</f>
        <v>0</v>
      </c>
      <c r="L72" s="12">
        <f t="shared" ref="L72:L83" si="44">G72*D72</f>
        <v>0</v>
      </c>
      <c r="M72" s="12">
        <f t="shared" ref="M72:M83" si="45">D72*H72</f>
        <v>0</v>
      </c>
      <c r="N72" s="12">
        <f t="shared" ref="N72:N83" si="46">D72*I72</f>
        <v>0</v>
      </c>
      <c r="O72" s="12">
        <f t="shared" ref="O72:O83" si="47">SUM(L72:N72)</f>
        <v>0</v>
      </c>
    </row>
    <row r="73" spans="1:15">
      <c r="A73" s="121" t="s">
        <v>35</v>
      </c>
      <c r="B73" s="122" t="s">
        <v>166</v>
      </c>
      <c r="C73" s="124" t="s">
        <v>48</v>
      </c>
      <c r="D73" s="123">
        <v>72</v>
      </c>
      <c r="E73" s="130"/>
      <c r="F73" s="12"/>
      <c r="G73" s="12">
        <f t="shared" si="41"/>
        <v>0</v>
      </c>
      <c r="H73" s="12"/>
      <c r="I73" s="12"/>
      <c r="J73" s="12">
        <f t="shared" si="42"/>
        <v>0</v>
      </c>
      <c r="K73" s="11">
        <f t="shared" si="43"/>
        <v>0</v>
      </c>
      <c r="L73" s="12">
        <f t="shared" si="44"/>
        <v>0</v>
      </c>
      <c r="M73" s="12">
        <f t="shared" si="45"/>
        <v>0</v>
      </c>
      <c r="N73" s="12">
        <f t="shared" si="46"/>
        <v>0</v>
      </c>
      <c r="O73" s="12">
        <f t="shared" si="47"/>
        <v>0</v>
      </c>
    </row>
    <row r="74" spans="1:15" ht="26">
      <c r="A74" s="121" t="s">
        <v>37</v>
      </c>
      <c r="B74" s="122" t="s">
        <v>167</v>
      </c>
      <c r="C74" s="125" t="s">
        <v>45</v>
      </c>
      <c r="D74" s="123">
        <v>1</v>
      </c>
      <c r="E74" s="130"/>
      <c r="F74" s="12"/>
      <c r="G74" s="12">
        <f t="shared" si="41"/>
        <v>0</v>
      </c>
      <c r="H74" s="12"/>
      <c r="I74" s="12"/>
      <c r="J74" s="12">
        <f t="shared" si="42"/>
        <v>0</v>
      </c>
      <c r="K74" s="11">
        <f t="shared" si="43"/>
        <v>0</v>
      </c>
      <c r="L74" s="12">
        <f t="shared" si="44"/>
        <v>0</v>
      </c>
      <c r="M74" s="12">
        <f t="shared" si="45"/>
        <v>0</v>
      </c>
      <c r="N74" s="12">
        <f t="shared" si="46"/>
        <v>0</v>
      </c>
      <c r="O74" s="12">
        <f t="shared" si="47"/>
        <v>0</v>
      </c>
    </row>
    <row r="75" spans="1:15">
      <c r="A75" s="121" t="s">
        <v>39</v>
      </c>
      <c r="B75" s="122" t="s">
        <v>168</v>
      </c>
      <c r="C75" s="125" t="s">
        <v>45</v>
      </c>
      <c r="D75" s="123">
        <v>1</v>
      </c>
      <c r="E75" s="130"/>
      <c r="F75" s="12"/>
      <c r="G75" s="12">
        <f t="shared" si="41"/>
        <v>0</v>
      </c>
      <c r="H75" s="12"/>
      <c r="I75" s="12"/>
      <c r="J75" s="12">
        <f t="shared" si="42"/>
        <v>0</v>
      </c>
      <c r="K75" s="11">
        <f t="shared" si="43"/>
        <v>0</v>
      </c>
      <c r="L75" s="12">
        <f t="shared" si="44"/>
        <v>0</v>
      </c>
      <c r="M75" s="12">
        <f t="shared" si="45"/>
        <v>0</v>
      </c>
      <c r="N75" s="12">
        <f t="shared" si="46"/>
        <v>0</v>
      </c>
      <c r="O75" s="12">
        <f t="shared" si="47"/>
        <v>0</v>
      </c>
    </row>
    <row r="76" spans="1:15">
      <c r="A76" s="121" t="s">
        <v>41</v>
      </c>
      <c r="B76" s="122" t="s">
        <v>169</v>
      </c>
      <c r="C76" s="125" t="s">
        <v>45</v>
      </c>
      <c r="D76" s="123">
        <v>1</v>
      </c>
      <c r="E76" s="130"/>
      <c r="F76" s="12"/>
      <c r="G76" s="12">
        <f t="shared" si="41"/>
        <v>0</v>
      </c>
      <c r="H76" s="12"/>
      <c r="I76" s="12"/>
      <c r="J76" s="12">
        <f t="shared" si="42"/>
        <v>0</v>
      </c>
      <c r="K76" s="11">
        <f t="shared" si="43"/>
        <v>0</v>
      </c>
      <c r="L76" s="12">
        <f t="shared" si="44"/>
        <v>0</v>
      </c>
      <c r="M76" s="12">
        <f t="shared" si="45"/>
        <v>0</v>
      </c>
      <c r="N76" s="12">
        <f t="shared" si="46"/>
        <v>0</v>
      </c>
      <c r="O76" s="12">
        <f t="shared" si="47"/>
        <v>0</v>
      </c>
    </row>
    <row r="77" spans="1:15">
      <c r="A77" s="121" t="s">
        <v>43</v>
      </c>
      <c r="B77" s="122" t="s">
        <v>170</v>
      </c>
      <c r="C77" s="125" t="s">
        <v>45</v>
      </c>
      <c r="D77" s="123">
        <v>1</v>
      </c>
      <c r="E77" s="130"/>
      <c r="F77" s="12"/>
      <c r="G77" s="12">
        <f t="shared" ref="G77:G78" si="48">E77*F77</f>
        <v>0</v>
      </c>
      <c r="H77" s="12"/>
      <c r="I77" s="12"/>
      <c r="J77" s="12">
        <f t="shared" ref="J77:J78" si="49">SUM(G77:I77)</f>
        <v>0</v>
      </c>
      <c r="K77" s="11">
        <f t="shared" ref="K77:K78" si="50">D77*E77</f>
        <v>0</v>
      </c>
      <c r="L77" s="12">
        <f t="shared" ref="L77:L78" si="51">G77*D77</f>
        <v>0</v>
      </c>
      <c r="M77" s="12">
        <f t="shared" ref="M77:M78" si="52">D77*H77</f>
        <v>0</v>
      </c>
      <c r="N77" s="12">
        <f t="shared" ref="N77:N78" si="53">D77*I77</f>
        <v>0</v>
      </c>
      <c r="O77" s="12">
        <f t="shared" ref="O77:O78" si="54">SUM(L77:N77)</f>
        <v>0</v>
      </c>
    </row>
    <row r="78" spans="1:15">
      <c r="A78" s="121" t="s">
        <v>46</v>
      </c>
      <c r="B78" s="122" t="s">
        <v>171</v>
      </c>
      <c r="C78" s="125" t="s">
        <v>45</v>
      </c>
      <c r="D78" s="123">
        <v>1</v>
      </c>
      <c r="E78" s="130"/>
      <c r="F78" s="12"/>
      <c r="G78" s="12">
        <f t="shared" si="48"/>
        <v>0</v>
      </c>
      <c r="H78" s="12"/>
      <c r="I78" s="12"/>
      <c r="J78" s="12">
        <f t="shared" si="49"/>
        <v>0</v>
      </c>
      <c r="K78" s="11">
        <f t="shared" si="50"/>
        <v>0</v>
      </c>
      <c r="L78" s="12">
        <f t="shared" si="51"/>
        <v>0</v>
      </c>
      <c r="M78" s="12">
        <f t="shared" si="52"/>
        <v>0</v>
      </c>
      <c r="N78" s="12">
        <f t="shared" si="53"/>
        <v>0</v>
      </c>
      <c r="O78" s="12">
        <f t="shared" si="54"/>
        <v>0</v>
      </c>
    </row>
    <row r="79" spans="1:15">
      <c r="A79" s="121" t="s">
        <v>49</v>
      </c>
      <c r="B79" s="122" t="s">
        <v>172</v>
      </c>
      <c r="C79" s="125" t="s">
        <v>45</v>
      </c>
      <c r="D79" s="123">
        <v>1</v>
      </c>
      <c r="E79" s="130"/>
      <c r="F79" s="12"/>
      <c r="G79" s="12">
        <f t="shared" ref="G79" si="55">E79*F79</f>
        <v>0</v>
      </c>
      <c r="H79" s="12"/>
      <c r="I79" s="12"/>
      <c r="J79" s="12">
        <f t="shared" ref="J79" si="56">SUM(G79:I79)</f>
        <v>0</v>
      </c>
      <c r="K79" s="11">
        <f t="shared" ref="K79" si="57">D79*E79</f>
        <v>0</v>
      </c>
      <c r="L79" s="12">
        <f t="shared" ref="L79" si="58">G79*D79</f>
        <v>0</v>
      </c>
      <c r="M79" s="12">
        <f t="shared" ref="M79" si="59">D79*H79</f>
        <v>0</v>
      </c>
      <c r="N79" s="12">
        <f t="shared" ref="N79" si="60">D79*I79</f>
        <v>0</v>
      </c>
      <c r="O79" s="12">
        <f t="shared" ref="O79" si="61">SUM(L79:N79)</f>
        <v>0</v>
      </c>
    </row>
    <row r="80" spans="1:15">
      <c r="A80" s="20" t="s">
        <v>51</v>
      </c>
      <c r="B80" s="13" t="s">
        <v>173</v>
      </c>
      <c r="C80" s="19" t="s">
        <v>45</v>
      </c>
      <c r="D80" s="18">
        <v>1</v>
      </c>
      <c r="E80" s="130"/>
      <c r="F80" s="12"/>
      <c r="G80" s="12">
        <f t="shared" si="41"/>
        <v>0</v>
      </c>
      <c r="H80" s="12"/>
      <c r="I80" s="12"/>
      <c r="J80" s="12">
        <f t="shared" si="42"/>
        <v>0</v>
      </c>
      <c r="K80" s="11">
        <f t="shared" si="43"/>
        <v>0</v>
      </c>
      <c r="L80" s="12">
        <f t="shared" si="44"/>
        <v>0</v>
      </c>
      <c r="M80" s="12">
        <f t="shared" si="45"/>
        <v>0</v>
      </c>
      <c r="N80" s="12">
        <f t="shared" si="46"/>
        <v>0</v>
      </c>
      <c r="O80" s="12">
        <f t="shared" si="47"/>
        <v>0</v>
      </c>
    </row>
    <row r="81" spans="1:15">
      <c r="A81" s="20" t="s">
        <v>53</v>
      </c>
      <c r="B81" s="13" t="s">
        <v>174</v>
      </c>
      <c r="C81" s="19" t="s">
        <v>45</v>
      </c>
      <c r="D81" s="18">
        <v>1</v>
      </c>
      <c r="E81" s="130"/>
      <c r="F81" s="12"/>
      <c r="G81" s="12">
        <f t="shared" si="41"/>
        <v>0</v>
      </c>
      <c r="H81" s="12"/>
      <c r="I81" s="12"/>
      <c r="J81" s="12">
        <f t="shared" si="42"/>
        <v>0</v>
      </c>
      <c r="K81" s="11">
        <f t="shared" si="43"/>
        <v>0</v>
      </c>
      <c r="L81" s="12">
        <f t="shared" si="44"/>
        <v>0</v>
      </c>
      <c r="M81" s="12">
        <f t="shared" si="45"/>
        <v>0</v>
      </c>
      <c r="N81" s="12">
        <f t="shared" si="46"/>
        <v>0</v>
      </c>
      <c r="O81" s="12">
        <f t="shared" si="47"/>
        <v>0</v>
      </c>
    </row>
    <row r="82" spans="1:15">
      <c r="A82" s="20" t="s">
        <v>55</v>
      </c>
      <c r="B82" s="13" t="s">
        <v>175</v>
      </c>
      <c r="C82" s="19" t="s">
        <v>45</v>
      </c>
      <c r="D82" s="18">
        <v>1</v>
      </c>
      <c r="E82" s="130"/>
      <c r="F82" s="12"/>
      <c r="G82" s="12">
        <f t="shared" si="41"/>
        <v>0</v>
      </c>
      <c r="H82" s="12"/>
      <c r="I82" s="12"/>
      <c r="J82" s="12">
        <f t="shared" si="42"/>
        <v>0</v>
      </c>
      <c r="K82" s="11">
        <f t="shared" si="43"/>
        <v>0</v>
      </c>
      <c r="L82" s="12">
        <f t="shared" si="44"/>
        <v>0</v>
      </c>
      <c r="M82" s="12">
        <f t="shared" si="45"/>
        <v>0</v>
      </c>
      <c r="N82" s="12">
        <f t="shared" si="46"/>
        <v>0</v>
      </c>
      <c r="O82" s="12">
        <f t="shared" si="47"/>
        <v>0</v>
      </c>
    </row>
    <row r="83" spans="1:15">
      <c r="A83" s="20" t="s">
        <v>57</v>
      </c>
      <c r="B83" s="13" t="s">
        <v>176</v>
      </c>
      <c r="C83" s="19" t="s">
        <v>45</v>
      </c>
      <c r="D83" s="18">
        <v>1</v>
      </c>
      <c r="E83" s="130"/>
      <c r="F83" s="12"/>
      <c r="G83" s="12">
        <f t="shared" si="41"/>
        <v>0</v>
      </c>
      <c r="H83" s="12"/>
      <c r="I83" s="12"/>
      <c r="J83" s="12">
        <f t="shared" si="42"/>
        <v>0</v>
      </c>
      <c r="K83" s="11">
        <f t="shared" si="43"/>
        <v>0</v>
      </c>
      <c r="L83" s="12">
        <f t="shared" si="44"/>
        <v>0</v>
      </c>
      <c r="M83" s="12">
        <f t="shared" si="45"/>
        <v>0</v>
      </c>
      <c r="N83" s="12">
        <f t="shared" si="46"/>
        <v>0</v>
      </c>
      <c r="O83" s="12">
        <f t="shared" si="47"/>
        <v>0</v>
      </c>
    </row>
    <row r="84" spans="1:15">
      <c r="A84" s="20" t="s">
        <v>58</v>
      </c>
      <c r="B84" s="13" t="s">
        <v>177</v>
      </c>
      <c r="C84" s="19" t="s">
        <v>45</v>
      </c>
      <c r="D84" s="18">
        <v>1</v>
      </c>
      <c r="E84" s="130"/>
      <c r="F84" s="12"/>
      <c r="G84" s="12">
        <f t="shared" si="35"/>
        <v>0</v>
      </c>
      <c r="H84" s="12"/>
      <c r="I84" s="12"/>
      <c r="J84" s="12">
        <f>SUM(G84:I84)</f>
        <v>0</v>
      </c>
      <c r="K84" s="11">
        <f t="shared" si="36"/>
        <v>0</v>
      </c>
      <c r="L84" s="12">
        <f t="shared" si="37"/>
        <v>0</v>
      </c>
      <c r="M84" s="12">
        <f t="shared" si="38"/>
        <v>0</v>
      </c>
      <c r="N84" s="12">
        <f t="shared" si="39"/>
        <v>0</v>
      </c>
      <c r="O84" s="12">
        <f t="shared" si="40"/>
        <v>0</v>
      </c>
    </row>
    <row r="85" spans="1:15">
      <c r="A85" s="20" t="s">
        <v>59</v>
      </c>
      <c r="B85" s="13" t="s">
        <v>178</v>
      </c>
      <c r="C85" s="19" t="s">
        <v>45</v>
      </c>
      <c r="D85" s="18">
        <v>1</v>
      </c>
      <c r="E85" s="130"/>
      <c r="F85" s="12"/>
      <c r="G85" s="12">
        <f t="shared" si="35"/>
        <v>0</v>
      </c>
      <c r="H85" s="12"/>
      <c r="I85" s="12"/>
      <c r="J85" s="12">
        <f>SUM(G85:I85)</f>
        <v>0</v>
      </c>
      <c r="K85" s="11">
        <f t="shared" si="36"/>
        <v>0</v>
      </c>
      <c r="L85" s="12">
        <f t="shared" si="37"/>
        <v>0</v>
      </c>
      <c r="M85" s="12">
        <f t="shared" si="38"/>
        <v>0</v>
      </c>
      <c r="N85" s="12">
        <f t="shared" si="39"/>
        <v>0</v>
      </c>
      <c r="O85" s="12">
        <f t="shared" si="40"/>
        <v>0</v>
      </c>
    </row>
    <row r="86" spans="1:15">
      <c r="A86" s="20" t="s">
        <v>60</v>
      </c>
      <c r="B86" s="13" t="s">
        <v>179</v>
      </c>
      <c r="C86" s="19" t="s">
        <v>45</v>
      </c>
      <c r="D86" s="18">
        <v>1</v>
      </c>
      <c r="E86" s="130"/>
      <c r="F86" s="12"/>
      <c r="G86" s="12">
        <f t="shared" ref="G86:G91" si="62">E86*F86</f>
        <v>0</v>
      </c>
      <c r="H86" s="12"/>
      <c r="I86" s="12"/>
      <c r="J86" s="12">
        <f t="shared" ref="J86:J91" si="63">SUM(G86:I86)</f>
        <v>0</v>
      </c>
      <c r="K86" s="11">
        <f t="shared" ref="K86:K91" si="64">D86*E86</f>
        <v>0</v>
      </c>
      <c r="L86" s="12">
        <f t="shared" ref="L86:L91" si="65">G86*D86</f>
        <v>0</v>
      </c>
      <c r="M86" s="12">
        <f t="shared" ref="M86:M91" si="66">D86*H86</f>
        <v>0</v>
      </c>
      <c r="N86" s="12">
        <f t="shared" ref="N86:N91" si="67">D86*I86</f>
        <v>0</v>
      </c>
      <c r="O86" s="12">
        <f t="shared" ref="O86:O91" si="68">SUM(L86:N86)</f>
        <v>0</v>
      </c>
    </row>
    <row r="87" spans="1:15">
      <c r="A87" s="20" t="s">
        <v>62</v>
      </c>
      <c r="B87" s="13" t="s">
        <v>180</v>
      </c>
      <c r="C87" s="19" t="s">
        <v>45</v>
      </c>
      <c r="D87" s="18">
        <v>1</v>
      </c>
      <c r="E87" s="130"/>
      <c r="F87" s="12"/>
      <c r="G87" s="12">
        <f t="shared" si="62"/>
        <v>0</v>
      </c>
      <c r="H87" s="12"/>
      <c r="I87" s="12"/>
      <c r="J87" s="12">
        <f>SUM(G87:I87)</f>
        <v>0</v>
      </c>
      <c r="K87" s="11">
        <f t="shared" si="64"/>
        <v>0</v>
      </c>
      <c r="L87" s="12">
        <f t="shared" si="65"/>
        <v>0</v>
      </c>
      <c r="M87" s="12">
        <f t="shared" si="66"/>
        <v>0</v>
      </c>
      <c r="N87" s="12">
        <f t="shared" si="67"/>
        <v>0</v>
      </c>
      <c r="O87" s="12">
        <f t="shared" si="68"/>
        <v>0</v>
      </c>
    </row>
    <row r="88" spans="1:15">
      <c r="A88" s="20" t="s">
        <v>63</v>
      </c>
      <c r="B88" s="13" t="s">
        <v>181</v>
      </c>
      <c r="C88" s="19" t="s">
        <v>45</v>
      </c>
      <c r="D88" s="18">
        <v>1</v>
      </c>
      <c r="E88" s="130"/>
      <c r="F88" s="12"/>
      <c r="G88" s="12">
        <f t="shared" si="62"/>
        <v>0</v>
      </c>
      <c r="H88" s="12"/>
      <c r="I88" s="12"/>
      <c r="J88" s="12">
        <f>SUM(G88:I88)</f>
        <v>0</v>
      </c>
      <c r="K88" s="11">
        <f t="shared" si="64"/>
        <v>0</v>
      </c>
      <c r="L88" s="12">
        <f t="shared" si="65"/>
        <v>0</v>
      </c>
      <c r="M88" s="12">
        <f t="shared" si="66"/>
        <v>0</v>
      </c>
      <c r="N88" s="12">
        <f t="shared" si="67"/>
        <v>0</v>
      </c>
      <c r="O88" s="12">
        <f t="shared" si="68"/>
        <v>0</v>
      </c>
    </row>
    <row r="89" spans="1:15">
      <c r="A89" s="20" t="s">
        <v>64</v>
      </c>
      <c r="B89" s="13" t="s">
        <v>182</v>
      </c>
      <c r="C89" s="18" t="s">
        <v>94</v>
      </c>
      <c r="D89" s="18">
        <v>2</v>
      </c>
      <c r="E89" s="130"/>
      <c r="F89" s="12"/>
      <c r="G89" s="12">
        <f t="shared" si="62"/>
        <v>0</v>
      </c>
      <c r="H89" s="12"/>
      <c r="I89" s="12"/>
      <c r="J89" s="12">
        <f t="shared" si="63"/>
        <v>0</v>
      </c>
      <c r="K89" s="11">
        <f t="shared" si="64"/>
        <v>0</v>
      </c>
      <c r="L89" s="12">
        <f t="shared" si="65"/>
        <v>0</v>
      </c>
      <c r="M89" s="12">
        <f t="shared" si="66"/>
        <v>0</v>
      </c>
      <c r="N89" s="12">
        <f t="shared" si="67"/>
        <v>0</v>
      </c>
      <c r="O89" s="12">
        <f t="shared" si="68"/>
        <v>0</v>
      </c>
    </row>
    <row r="90" spans="1:15">
      <c r="A90" s="20" t="s">
        <v>65</v>
      </c>
      <c r="B90" s="13" t="s">
        <v>183</v>
      </c>
      <c r="C90" s="18" t="s">
        <v>94</v>
      </c>
      <c r="D90" s="18">
        <v>1</v>
      </c>
      <c r="E90" s="130"/>
      <c r="F90" s="12"/>
      <c r="G90" s="12">
        <f t="shared" si="62"/>
        <v>0</v>
      </c>
      <c r="H90" s="12"/>
      <c r="I90" s="12"/>
      <c r="J90" s="12">
        <f t="shared" si="63"/>
        <v>0</v>
      </c>
      <c r="K90" s="11">
        <f t="shared" si="64"/>
        <v>0</v>
      </c>
      <c r="L90" s="12">
        <f t="shared" si="65"/>
        <v>0</v>
      </c>
      <c r="M90" s="12">
        <f t="shared" si="66"/>
        <v>0</v>
      </c>
      <c r="N90" s="12">
        <f t="shared" si="67"/>
        <v>0</v>
      </c>
      <c r="O90" s="12">
        <f t="shared" si="68"/>
        <v>0</v>
      </c>
    </row>
    <row r="91" spans="1:15">
      <c r="A91" s="20" t="s">
        <v>67</v>
      </c>
      <c r="B91" s="13" t="s">
        <v>184</v>
      </c>
      <c r="C91" s="18" t="s">
        <v>94</v>
      </c>
      <c r="D91" s="18">
        <v>5</v>
      </c>
      <c r="E91" s="130"/>
      <c r="F91" s="12"/>
      <c r="G91" s="12">
        <f t="shared" si="62"/>
        <v>0</v>
      </c>
      <c r="H91" s="12"/>
      <c r="I91" s="12"/>
      <c r="J91" s="12">
        <f t="shared" si="63"/>
        <v>0</v>
      </c>
      <c r="K91" s="11">
        <f t="shared" si="64"/>
        <v>0</v>
      </c>
      <c r="L91" s="12">
        <f t="shared" si="65"/>
        <v>0</v>
      </c>
      <c r="M91" s="12">
        <f t="shared" si="66"/>
        <v>0</v>
      </c>
      <c r="N91" s="12">
        <f t="shared" si="67"/>
        <v>0</v>
      </c>
      <c r="O91" s="12">
        <f t="shared" si="68"/>
        <v>0</v>
      </c>
    </row>
    <row r="92" spans="1:15">
      <c r="A92" s="10" t="s">
        <v>69</v>
      </c>
      <c r="B92" s="52" t="s">
        <v>605</v>
      </c>
      <c r="C92" s="18" t="s">
        <v>45</v>
      </c>
      <c r="D92" s="28">
        <v>1</v>
      </c>
      <c r="E92" s="130"/>
      <c r="F92" s="12"/>
      <c r="G92" s="12">
        <f t="shared" ref="G92" si="69">E92*F92</f>
        <v>0</v>
      </c>
      <c r="H92" s="12"/>
      <c r="I92" s="12"/>
      <c r="J92" s="12">
        <f t="shared" ref="J92" si="70">SUM(G92:I92)</f>
        <v>0</v>
      </c>
      <c r="K92" s="11">
        <f t="shared" ref="K92" si="71">D92*E92</f>
        <v>0</v>
      </c>
      <c r="L92" s="12">
        <f t="shared" ref="L92" si="72">G92*D92</f>
        <v>0</v>
      </c>
      <c r="M92" s="12">
        <f t="shared" ref="M92" si="73">D92*H92</f>
        <v>0</v>
      </c>
      <c r="N92" s="12">
        <f t="shared" ref="N92" si="74">D92*I92</f>
        <v>0</v>
      </c>
      <c r="O92" s="12">
        <f t="shared" ref="O92" si="75">SUM(L92:N92)</f>
        <v>0</v>
      </c>
    </row>
    <row r="93" spans="1:15">
      <c r="A93" s="10" t="s">
        <v>100</v>
      </c>
      <c r="B93" s="13" t="s">
        <v>165</v>
      </c>
      <c r="C93" s="28" t="s">
        <v>48</v>
      </c>
      <c r="D93" s="28">
        <v>25</v>
      </c>
      <c r="E93" s="11"/>
      <c r="F93" s="12"/>
      <c r="G93" s="12">
        <f>E93*F93</f>
        <v>0</v>
      </c>
      <c r="H93" s="12"/>
      <c r="I93" s="12"/>
      <c r="J93" s="12">
        <f>SUM(G93:I93)</f>
        <v>0</v>
      </c>
      <c r="K93" s="11">
        <f>D93*E93</f>
        <v>0</v>
      </c>
      <c r="L93" s="12">
        <f>G93*D93</f>
        <v>0</v>
      </c>
      <c r="M93" s="12">
        <f>D93*H93</f>
        <v>0</v>
      </c>
      <c r="N93" s="12">
        <f>D93*I93</f>
        <v>0</v>
      </c>
      <c r="O93" s="12">
        <f>SUM(L93:N93)</f>
        <v>0</v>
      </c>
    </row>
    <row r="94" spans="1:15">
      <c r="A94" s="121" t="s">
        <v>102</v>
      </c>
      <c r="B94" s="122" t="s">
        <v>621</v>
      </c>
      <c r="C94" s="57" t="s">
        <v>94</v>
      </c>
      <c r="D94" s="21">
        <v>4</v>
      </c>
      <c r="E94" s="11"/>
      <c r="F94" s="12"/>
      <c r="G94" s="12">
        <f>E94*F94</f>
        <v>0</v>
      </c>
      <c r="H94" s="12"/>
      <c r="I94" s="12"/>
      <c r="J94" s="12">
        <f>SUM(G94:I94)</f>
        <v>0</v>
      </c>
      <c r="K94" s="11">
        <f>D94*E94</f>
        <v>0</v>
      </c>
      <c r="L94" s="12">
        <f>G94*D94</f>
        <v>0</v>
      </c>
      <c r="M94" s="12">
        <f>D94*H94</f>
        <v>0</v>
      </c>
      <c r="N94" s="12">
        <f>D94*I94</f>
        <v>0</v>
      </c>
      <c r="O94" s="12">
        <f>SUM(L94:N94)</f>
        <v>0</v>
      </c>
    </row>
    <row r="95" spans="1:15">
      <c r="A95" s="121" t="s">
        <v>104</v>
      </c>
      <c r="B95" s="122" t="s">
        <v>622</v>
      </c>
      <c r="C95" s="57" t="s">
        <v>94</v>
      </c>
      <c r="D95" s="21">
        <v>44</v>
      </c>
      <c r="E95" s="11"/>
      <c r="F95" s="12"/>
      <c r="G95" s="12">
        <f>E95*F95</f>
        <v>0</v>
      </c>
      <c r="H95" s="12"/>
      <c r="I95" s="12"/>
      <c r="J95" s="12">
        <f>SUM(G95:I95)</f>
        <v>0</v>
      </c>
      <c r="K95" s="11">
        <f>D95*E95</f>
        <v>0</v>
      </c>
      <c r="L95" s="12">
        <f>G95*D95</f>
        <v>0</v>
      </c>
      <c r="M95" s="12">
        <f>D95*H95</f>
        <v>0</v>
      </c>
      <c r="N95" s="12">
        <f>D95*I95</f>
        <v>0</v>
      </c>
      <c r="O95" s="12">
        <f>SUM(L95:N95)</f>
        <v>0</v>
      </c>
    </row>
    <row r="96" spans="1:15">
      <c r="A96" s="58"/>
      <c r="B96" s="59" t="s">
        <v>185</v>
      </c>
      <c r="C96" s="60"/>
      <c r="D96" s="61"/>
      <c r="E96" s="48"/>
      <c r="F96" s="49"/>
      <c r="G96" s="49"/>
      <c r="H96" s="49"/>
      <c r="I96" s="49"/>
      <c r="J96" s="49"/>
      <c r="K96" s="48"/>
      <c r="L96" s="49"/>
      <c r="M96" s="49"/>
      <c r="N96" s="49"/>
      <c r="O96" s="49"/>
    </row>
    <row r="97" spans="1:15">
      <c r="A97" s="20" t="s">
        <v>30</v>
      </c>
      <c r="B97" s="13" t="s">
        <v>606</v>
      </c>
      <c r="C97" s="62" t="s">
        <v>32</v>
      </c>
      <c r="D97" s="63">
        <v>1</v>
      </c>
      <c r="E97" s="11"/>
      <c r="F97" s="12"/>
      <c r="G97" s="12">
        <f t="shared" ref="G97:G98" si="76">E97*F97</f>
        <v>0</v>
      </c>
      <c r="H97" s="12"/>
      <c r="I97" s="12"/>
      <c r="J97" s="12">
        <f t="shared" ref="J97:J98" si="77">SUM(G97:I97)</f>
        <v>0</v>
      </c>
      <c r="K97" s="11">
        <f t="shared" ref="K97:K98" si="78">D97*E97</f>
        <v>0</v>
      </c>
      <c r="L97" s="12">
        <f t="shared" ref="L97:L98" si="79">G97*D97</f>
        <v>0</v>
      </c>
      <c r="M97" s="12">
        <f t="shared" ref="M97:M98" si="80">D97*H97</f>
        <v>0</v>
      </c>
      <c r="N97" s="12">
        <f t="shared" ref="N97:N98" si="81">D97*I97</f>
        <v>0</v>
      </c>
      <c r="O97" s="12">
        <f t="shared" ref="O97:O98" si="82">SUM(L97:N97)</f>
        <v>0</v>
      </c>
    </row>
    <row r="98" spans="1:15" ht="15" thickBot="1">
      <c r="A98" s="20" t="s">
        <v>33</v>
      </c>
      <c r="B98" s="14" t="s">
        <v>187</v>
      </c>
      <c r="C98" s="57" t="s">
        <v>32</v>
      </c>
      <c r="D98" s="21">
        <v>1</v>
      </c>
      <c r="E98" s="11"/>
      <c r="F98" s="12"/>
      <c r="G98" s="12">
        <f t="shared" si="76"/>
        <v>0</v>
      </c>
      <c r="H98" s="12"/>
      <c r="I98" s="12"/>
      <c r="J98" s="12">
        <f t="shared" si="77"/>
        <v>0</v>
      </c>
      <c r="K98" s="11">
        <f t="shared" si="78"/>
        <v>0</v>
      </c>
      <c r="L98" s="12">
        <f t="shared" si="79"/>
        <v>0</v>
      </c>
      <c r="M98" s="12">
        <f t="shared" si="80"/>
        <v>0</v>
      </c>
      <c r="N98" s="12">
        <f t="shared" si="81"/>
        <v>0</v>
      </c>
      <c r="O98" s="12">
        <f t="shared" si="82"/>
        <v>0</v>
      </c>
    </row>
    <row r="99" spans="1:15">
      <c r="A99" s="64"/>
      <c r="B99" s="65" t="s">
        <v>72</v>
      </c>
      <c r="C99" s="66"/>
      <c r="D99" s="67"/>
      <c r="E99" s="68"/>
      <c r="F99" s="69"/>
      <c r="G99" s="69"/>
      <c r="H99" s="69"/>
      <c r="I99" s="69"/>
      <c r="J99" s="69"/>
      <c r="K99" s="70">
        <f>SUBTOTAL(9,K13:K98)</f>
        <v>0</v>
      </c>
      <c r="L99" s="71">
        <f>SUBTOTAL(9,L13:L98)</f>
        <v>0</v>
      </c>
      <c r="M99" s="71">
        <f>SUBTOTAL(9,M13:M98)</f>
        <v>0</v>
      </c>
      <c r="N99" s="71">
        <f>SUBTOTAL(9,N14:N98)</f>
        <v>0</v>
      </c>
      <c r="O99" s="71">
        <f>SUBTOTAL(9,O13:O98)</f>
        <v>0</v>
      </c>
    </row>
    <row r="100" spans="1:15">
      <c r="A100" s="64"/>
      <c r="B100" s="73" t="s">
        <v>73</v>
      </c>
      <c r="C100" s="73"/>
      <c r="D100" s="74"/>
      <c r="E100" s="72"/>
      <c r="F100" s="73"/>
      <c r="G100" s="73"/>
      <c r="H100" s="73"/>
      <c r="I100" s="73"/>
      <c r="J100" s="73"/>
      <c r="K100" s="75"/>
      <c r="L100" s="76"/>
      <c r="M100" s="76"/>
      <c r="N100" s="76"/>
      <c r="O100" s="71">
        <f>O99</f>
        <v>0</v>
      </c>
    </row>
    <row r="101" spans="1:15" s="3" customFormat="1" ht="14">
      <c r="A101" s="4"/>
    </row>
    <row r="102" spans="1:15" s="3" customFormat="1" ht="14">
      <c r="A102" s="4"/>
      <c r="N102" s="5" t="s">
        <v>72</v>
      </c>
      <c r="O102" s="6">
        <f>O100</f>
        <v>0</v>
      </c>
    </row>
    <row r="103" spans="1:15" s="3" customFormat="1" ht="14">
      <c r="A103" s="148" t="s">
        <v>7</v>
      </c>
      <c r="B103" s="148"/>
      <c r="C103" s="144" t="s">
        <v>74</v>
      </c>
      <c r="D103" s="144"/>
      <c r="E103" s="144"/>
      <c r="F103" s="144"/>
      <c r="G103" s="3">
        <f>Info!B9</f>
        <v>0</v>
      </c>
    </row>
    <row r="104" spans="1:15" s="3" customFormat="1" ht="14">
      <c r="A104" s="4"/>
      <c r="C104" s="141" t="s">
        <v>75</v>
      </c>
      <c r="D104" s="141"/>
      <c r="E104" s="141"/>
      <c r="F104" s="141"/>
      <c r="G104" s="7"/>
    </row>
    <row r="105" spans="1:15" s="3" customFormat="1" ht="14">
      <c r="A105" s="4"/>
    </row>
    <row r="106" spans="1:15" s="3" customFormat="1" ht="14">
      <c r="A106" s="148" t="s">
        <v>8</v>
      </c>
      <c r="B106" s="148"/>
      <c r="C106" s="144" t="s">
        <v>74</v>
      </c>
      <c r="D106" s="144"/>
      <c r="E106" s="144"/>
      <c r="F106" s="144"/>
      <c r="G106" s="3">
        <f>Info!B10</f>
        <v>0</v>
      </c>
    </row>
    <row r="107" spans="1:15" s="3" customFormat="1" ht="14">
      <c r="A107" s="4"/>
      <c r="C107" s="141" t="s">
        <v>75</v>
      </c>
      <c r="D107" s="141"/>
      <c r="E107" s="141"/>
      <c r="F107" s="141"/>
      <c r="G107" s="7"/>
    </row>
  </sheetData>
  <mergeCells count="27">
    <mergeCell ref="C107:F107"/>
    <mergeCell ref="L10:M10"/>
    <mergeCell ref="N10:O10"/>
    <mergeCell ref="A11:A12"/>
    <mergeCell ref="B11:B12"/>
    <mergeCell ref="C11:C12"/>
    <mergeCell ref="D11:D12"/>
    <mergeCell ref="E11:J11"/>
    <mergeCell ref="K11:O11"/>
    <mergeCell ref="A103:B103"/>
    <mergeCell ref="C103:F103"/>
    <mergeCell ref="C104:F104"/>
    <mergeCell ref="A106:B106"/>
    <mergeCell ref="C106:F106"/>
    <mergeCell ref="A7:C7"/>
    <mergeCell ref="D7:O7"/>
    <mergeCell ref="A8:C8"/>
    <mergeCell ref="D8:O8"/>
    <mergeCell ref="A9:I9"/>
    <mergeCell ref="L9:M9"/>
    <mergeCell ref="A6:C6"/>
    <mergeCell ref="D6:O6"/>
    <mergeCell ref="A2:O2"/>
    <mergeCell ref="C3:N3"/>
    <mergeCell ref="A4:O4"/>
    <mergeCell ref="A5:C5"/>
    <mergeCell ref="D5:O5"/>
  </mergeCells>
  <phoneticPr fontId="14" type="noConversion"/>
  <conditionalFormatting sqref="D69">
    <cfRule type="cellIs" dxfId="12" priority="2" operator="notEqual">
      <formula>#REF!</formula>
    </cfRule>
  </conditionalFormatting>
  <conditionalFormatting sqref="D92:D93">
    <cfRule type="cellIs" dxfId="11" priority="1" operator="notEqual">
      <formula>#REF!</formula>
    </cfRule>
  </conditionalFormatting>
  <printOptions horizontalCentered="1"/>
  <pageMargins left="0.70866141732283472" right="0.70866141732283472" top="0.62992125984251968" bottom="0.39370078740157483" header="0" footer="0"/>
  <pageSetup paperSize="9" scale="58" fitToHeight="2"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1C4C-B50A-4FF8-AC9A-9545933588F7}">
  <sheetPr>
    <pageSetUpPr fitToPage="1"/>
  </sheetPr>
  <dimension ref="A1:O89"/>
  <sheetViews>
    <sheetView topLeftCell="A47" zoomScaleNormal="100" workbookViewId="0">
      <selection activeCell="G66" sqref="G66"/>
    </sheetView>
  </sheetViews>
  <sheetFormatPr defaultColWidth="8.7265625" defaultRowHeight="14.5"/>
  <cols>
    <col min="1" max="1" width="7.1796875" bestFit="1" customWidth="1"/>
    <col min="2" max="2" width="51.81640625" bestFit="1"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188</v>
      </c>
      <c r="B2" s="139"/>
      <c r="C2" s="139"/>
      <c r="D2" s="139"/>
      <c r="E2" s="139"/>
      <c r="F2" s="139"/>
      <c r="G2" s="139"/>
      <c r="H2" s="139"/>
      <c r="I2" s="139"/>
      <c r="J2" s="139"/>
      <c r="K2" s="139"/>
      <c r="L2" s="139"/>
      <c r="M2" s="139"/>
      <c r="N2" s="139"/>
      <c r="O2" s="139"/>
    </row>
    <row r="3" spans="1:15" s="3" customFormat="1" ht="14">
      <c r="A3" s="4"/>
      <c r="C3" s="153" t="s">
        <v>189</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O84</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ht="17.25" customHeight="1">
      <c r="A13" s="44"/>
      <c r="B13" s="45" t="s">
        <v>78</v>
      </c>
      <c r="C13" s="46"/>
      <c r="D13" s="47"/>
      <c r="E13" s="48"/>
      <c r="F13" s="49"/>
      <c r="G13" s="49"/>
      <c r="H13" s="49"/>
      <c r="I13" s="49"/>
      <c r="J13" s="49"/>
      <c r="K13" s="48"/>
      <c r="L13" s="49"/>
      <c r="M13" s="49"/>
      <c r="N13" s="49"/>
      <c r="O13" s="49"/>
    </row>
    <row r="14" spans="1:15">
      <c r="A14" s="44"/>
      <c r="B14" s="45" t="s">
        <v>610</v>
      </c>
      <c r="C14" s="46"/>
      <c r="D14" s="47"/>
      <c r="E14" s="48"/>
      <c r="F14" s="49"/>
      <c r="G14" s="49"/>
      <c r="H14" s="49"/>
      <c r="I14" s="49"/>
      <c r="J14" s="49"/>
      <c r="K14" s="48"/>
      <c r="L14" s="49"/>
      <c r="M14" s="49"/>
      <c r="N14" s="49"/>
      <c r="O14" s="49"/>
    </row>
    <row r="15" spans="1:15">
      <c r="A15" s="10" t="s">
        <v>30</v>
      </c>
      <c r="B15" s="50" t="s">
        <v>190</v>
      </c>
      <c r="C15" s="51" t="s">
        <v>48</v>
      </c>
      <c r="D15" s="43">
        <v>57</v>
      </c>
      <c r="E15" s="11"/>
      <c r="F15" s="12"/>
      <c r="G15" s="12">
        <f t="shared" ref="G15:G44" si="0">E15*F15</f>
        <v>0</v>
      </c>
      <c r="H15" s="12"/>
      <c r="I15" s="12"/>
      <c r="J15" s="12">
        <f t="shared" ref="J15:J44" si="1">SUM(G15:I15)</f>
        <v>0</v>
      </c>
      <c r="K15" s="11">
        <f t="shared" ref="K15:K44" si="2">D15*E15</f>
        <v>0</v>
      </c>
      <c r="L15" s="12">
        <f t="shared" ref="L15:L44" si="3">G15*D15</f>
        <v>0</v>
      </c>
      <c r="M15" s="12">
        <f t="shared" ref="M15:M44" si="4">D15*H15</f>
        <v>0</v>
      </c>
      <c r="N15" s="12">
        <f t="shared" ref="N15:N44" si="5">D15*I15</f>
        <v>0</v>
      </c>
      <c r="O15" s="12">
        <f t="shared" ref="O15:O44" si="6">SUM(L15:N15)</f>
        <v>0</v>
      </c>
    </row>
    <row r="16" spans="1:15" ht="26">
      <c r="A16" s="10" t="s">
        <v>33</v>
      </c>
      <c r="B16" s="50" t="s">
        <v>191</v>
      </c>
      <c r="C16" s="51" t="s">
        <v>192</v>
      </c>
      <c r="D16" s="43">
        <v>1</v>
      </c>
      <c r="E16" s="11"/>
      <c r="F16" s="12"/>
      <c r="G16" s="12">
        <f t="shared" si="0"/>
        <v>0</v>
      </c>
      <c r="H16" s="12"/>
      <c r="I16" s="12"/>
      <c r="J16" s="12">
        <f t="shared" si="1"/>
        <v>0</v>
      </c>
      <c r="K16" s="11">
        <f t="shared" si="2"/>
        <v>0</v>
      </c>
      <c r="L16" s="12">
        <f t="shared" si="3"/>
        <v>0</v>
      </c>
      <c r="M16" s="12">
        <f t="shared" si="4"/>
        <v>0</v>
      </c>
      <c r="N16" s="12">
        <f t="shared" si="5"/>
        <v>0</v>
      </c>
      <c r="O16" s="12">
        <f t="shared" si="6"/>
        <v>0</v>
      </c>
    </row>
    <row r="17" spans="1:15" ht="26">
      <c r="A17" s="10" t="s">
        <v>35</v>
      </c>
      <c r="B17" s="50" t="s">
        <v>193</v>
      </c>
      <c r="C17" s="51" t="s">
        <v>94</v>
      </c>
      <c r="D17" s="43">
        <v>3</v>
      </c>
      <c r="E17" s="11"/>
      <c r="F17" s="12"/>
      <c r="G17" s="12">
        <f t="shared" si="0"/>
        <v>0</v>
      </c>
      <c r="H17" s="12"/>
      <c r="I17" s="12"/>
      <c r="J17" s="12">
        <f t="shared" si="1"/>
        <v>0</v>
      </c>
      <c r="K17" s="11">
        <f t="shared" si="2"/>
        <v>0</v>
      </c>
      <c r="L17" s="12">
        <f t="shared" si="3"/>
        <v>0</v>
      </c>
      <c r="M17" s="12">
        <f t="shared" si="4"/>
        <v>0</v>
      </c>
      <c r="N17" s="12">
        <f t="shared" si="5"/>
        <v>0</v>
      </c>
      <c r="O17" s="12">
        <f t="shared" si="6"/>
        <v>0</v>
      </c>
    </row>
    <row r="18" spans="1:15" ht="26">
      <c r="A18" s="10" t="s">
        <v>37</v>
      </c>
      <c r="B18" s="50" t="s">
        <v>194</v>
      </c>
      <c r="C18" s="51" t="s">
        <v>94</v>
      </c>
      <c r="D18" s="43">
        <v>1</v>
      </c>
      <c r="E18" s="11"/>
      <c r="F18" s="12"/>
      <c r="G18" s="12">
        <f t="shared" si="0"/>
        <v>0</v>
      </c>
      <c r="H18" s="12"/>
      <c r="I18" s="12"/>
      <c r="J18" s="12">
        <f t="shared" si="1"/>
        <v>0</v>
      </c>
      <c r="K18" s="11">
        <f t="shared" si="2"/>
        <v>0</v>
      </c>
      <c r="L18" s="12">
        <f t="shared" si="3"/>
        <v>0</v>
      </c>
      <c r="M18" s="12">
        <f t="shared" si="4"/>
        <v>0</v>
      </c>
      <c r="N18" s="12">
        <f t="shared" si="5"/>
        <v>0</v>
      </c>
      <c r="O18" s="12">
        <f t="shared" si="6"/>
        <v>0</v>
      </c>
    </row>
    <row r="19" spans="1:15">
      <c r="A19" s="126" t="s">
        <v>39</v>
      </c>
      <c r="B19" s="50" t="s">
        <v>195</v>
      </c>
      <c r="C19" s="51" t="s">
        <v>48</v>
      </c>
      <c r="D19" s="43">
        <v>12</v>
      </c>
      <c r="E19" s="11"/>
      <c r="F19" s="12"/>
      <c r="G19" s="12">
        <f t="shared" si="0"/>
        <v>0</v>
      </c>
      <c r="H19" s="12"/>
      <c r="I19" s="12"/>
      <c r="J19" s="12">
        <f t="shared" si="1"/>
        <v>0</v>
      </c>
      <c r="K19" s="11">
        <f t="shared" si="2"/>
        <v>0</v>
      </c>
      <c r="L19" s="12">
        <f t="shared" si="3"/>
        <v>0</v>
      </c>
      <c r="M19" s="12">
        <f t="shared" si="4"/>
        <v>0</v>
      </c>
      <c r="N19" s="12">
        <f t="shared" si="5"/>
        <v>0</v>
      </c>
      <c r="O19" s="12">
        <f t="shared" si="6"/>
        <v>0</v>
      </c>
    </row>
    <row r="20" spans="1:15">
      <c r="A20" s="126" t="s">
        <v>41</v>
      </c>
      <c r="B20" s="50" t="s">
        <v>196</v>
      </c>
      <c r="C20" s="51" t="s">
        <v>45</v>
      </c>
      <c r="D20" s="43">
        <v>1</v>
      </c>
      <c r="E20" s="11"/>
      <c r="F20" s="12"/>
      <c r="G20" s="12">
        <f t="shared" ref="G20" si="7">E20*F20</f>
        <v>0</v>
      </c>
      <c r="H20" s="12"/>
      <c r="I20" s="12"/>
      <c r="J20" s="12">
        <f t="shared" ref="J20" si="8">SUM(G20:I20)</f>
        <v>0</v>
      </c>
      <c r="K20" s="11">
        <f t="shared" ref="K20" si="9">D20*E20</f>
        <v>0</v>
      </c>
      <c r="L20" s="12">
        <f t="shared" ref="L20" si="10">G20*D20</f>
        <v>0</v>
      </c>
      <c r="M20" s="12">
        <f t="shared" ref="M20" si="11">D20*H20</f>
        <v>0</v>
      </c>
      <c r="N20" s="12">
        <f t="shared" ref="N20" si="12">D20*I20</f>
        <v>0</v>
      </c>
      <c r="O20" s="12">
        <f t="shared" ref="O20" si="13">SUM(L20:N20)</f>
        <v>0</v>
      </c>
    </row>
    <row r="21" spans="1:15">
      <c r="A21" s="10" t="s">
        <v>43</v>
      </c>
      <c r="B21" s="50" t="s">
        <v>197</v>
      </c>
      <c r="C21" s="51" t="s">
        <v>71</v>
      </c>
      <c r="D21" s="43">
        <v>0.9</v>
      </c>
      <c r="E21" s="11"/>
      <c r="F21" s="12"/>
      <c r="G21" s="12">
        <f t="shared" si="0"/>
        <v>0</v>
      </c>
      <c r="H21" s="12"/>
      <c r="I21" s="12"/>
      <c r="J21" s="12">
        <f t="shared" si="1"/>
        <v>0</v>
      </c>
      <c r="K21" s="11">
        <f t="shared" si="2"/>
        <v>0</v>
      </c>
      <c r="L21" s="12">
        <f t="shared" si="3"/>
        <v>0</v>
      </c>
      <c r="M21" s="12">
        <f t="shared" si="4"/>
        <v>0</v>
      </c>
      <c r="N21" s="12">
        <f t="shared" si="5"/>
        <v>0</v>
      </c>
      <c r="O21" s="12">
        <f t="shared" si="6"/>
        <v>0</v>
      </c>
    </row>
    <row r="22" spans="1:15">
      <c r="A22" s="10" t="s">
        <v>46</v>
      </c>
      <c r="B22" s="50" t="s">
        <v>163</v>
      </c>
      <c r="C22" s="51" t="s">
        <v>45</v>
      </c>
      <c r="D22" s="43">
        <v>1</v>
      </c>
      <c r="E22" s="11"/>
      <c r="F22" s="12"/>
      <c r="G22" s="12">
        <f t="shared" si="0"/>
        <v>0</v>
      </c>
      <c r="H22" s="12"/>
      <c r="I22" s="12"/>
      <c r="J22" s="12">
        <f t="shared" si="1"/>
        <v>0</v>
      </c>
      <c r="K22" s="11">
        <f t="shared" si="2"/>
        <v>0</v>
      </c>
      <c r="L22" s="12">
        <f t="shared" si="3"/>
        <v>0</v>
      </c>
      <c r="M22" s="12">
        <f t="shared" si="4"/>
        <v>0</v>
      </c>
      <c r="N22" s="12">
        <f t="shared" si="5"/>
        <v>0</v>
      </c>
      <c r="O22" s="12">
        <f t="shared" si="6"/>
        <v>0</v>
      </c>
    </row>
    <row r="23" spans="1:15">
      <c r="A23" s="44"/>
      <c r="B23" s="45" t="s">
        <v>611</v>
      </c>
      <c r="C23" s="46"/>
      <c r="D23" s="47"/>
      <c r="E23" s="48"/>
      <c r="F23" s="49"/>
      <c r="G23" s="49"/>
      <c r="H23" s="49"/>
      <c r="I23" s="49"/>
      <c r="J23" s="49"/>
      <c r="K23" s="48"/>
      <c r="L23" s="49"/>
      <c r="M23" s="49"/>
      <c r="N23" s="49"/>
      <c r="O23" s="49"/>
    </row>
    <row r="24" spans="1:15">
      <c r="A24" s="10" t="s">
        <v>30</v>
      </c>
      <c r="B24" s="50" t="s">
        <v>198</v>
      </c>
      <c r="C24" s="51" t="s">
        <v>48</v>
      </c>
      <c r="D24" s="43">
        <v>119</v>
      </c>
      <c r="E24" s="11"/>
      <c r="F24" s="12"/>
      <c r="G24" s="12">
        <f t="shared" si="0"/>
        <v>0</v>
      </c>
      <c r="H24" s="12"/>
      <c r="I24" s="12"/>
      <c r="J24" s="12">
        <f t="shared" si="1"/>
        <v>0</v>
      </c>
      <c r="K24" s="11">
        <f t="shared" si="2"/>
        <v>0</v>
      </c>
      <c r="L24" s="12">
        <f t="shared" si="3"/>
        <v>0</v>
      </c>
      <c r="M24" s="12">
        <f t="shared" si="4"/>
        <v>0</v>
      </c>
      <c r="N24" s="12">
        <f t="shared" si="5"/>
        <v>0</v>
      </c>
      <c r="O24" s="12">
        <f t="shared" si="6"/>
        <v>0</v>
      </c>
    </row>
    <row r="25" spans="1:15" ht="26">
      <c r="A25" s="10" t="s">
        <v>33</v>
      </c>
      <c r="B25" s="50" t="s">
        <v>199</v>
      </c>
      <c r="C25" s="51" t="s">
        <v>48</v>
      </c>
      <c r="D25" s="43">
        <v>65</v>
      </c>
      <c r="E25" s="11"/>
      <c r="F25" s="12"/>
      <c r="G25" s="12">
        <f t="shared" si="0"/>
        <v>0</v>
      </c>
      <c r="H25" s="12"/>
      <c r="I25" s="12"/>
      <c r="J25" s="12">
        <f t="shared" si="1"/>
        <v>0</v>
      </c>
      <c r="K25" s="11">
        <f t="shared" si="2"/>
        <v>0</v>
      </c>
      <c r="L25" s="12">
        <f t="shared" si="3"/>
        <v>0</v>
      </c>
      <c r="M25" s="12">
        <f t="shared" si="4"/>
        <v>0</v>
      </c>
      <c r="N25" s="12">
        <f t="shared" si="5"/>
        <v>0</v>
      </c>
      <c r="O25" s="12">
        <f t="shared" si="6"/>
        <v>0</v>
      </c>
    </row>
    <row r="26" spans="1:15">
      <c r="A26" s="10" t="s">
        <v>35</v>
      </c>
      <c r="B26" s="50" t="s">
        <v>200</v>
      </c>
      <c r="C26" s="51" t="s">
        <v>45</v>
      </c>
      <c r="D26" s="43">
        <v>4</v>
      </c>
      <c r="E26" s="11"/>
      <c r="F26" s="12"/>
      <c r="G26" s="12">
        <f t="shared" si="0"/>
        <v>0</v>
      </c>
      <c r="H26" s="12"/>
      <c r="I26" s="12"/>
      <c r="J26" s="12">
        <f t="shared" si="1"/>
        <v>0</v>
      </c>
      <c r="K26" s="11">
        <f t="shared" si="2"/>
        <v>0</v>
      </c>
      <c r="L26" s="12">
        <f t="shared" si="3"/>
        <v>0</v>
      </c>
      <c r="M26" s="12">
        <f t="shared" si="4"/>
        <v>0</v>
      </c>
      <c r="N26" s="12">
        <f t="shared" si="5"/>
        <v>0</v>
      </c>
      <c r="O26" s="12">
        <f t="shared" si="6"/>
        <v>0</v>
      </c>
    </row>
    <row r="27" spans="1:15">
      <c r="A27" s="10" t="s">
        <v>37</v>
      </c>
      <c r="B27" s="50" t="s">
        <v>201</v>
      </c>
      <c r="C27" s="51" t="s">
        <v>45</v>
      </c>
      <c r="D27" s="43">
        <v>4</v>
      </c>
      <c r="E27" s="11"/>
      <c r="F27" s="12"/>
      <c r="G27" s="12">
        <f t="shared" si="0"/>
        <v>0</v>
      </c>
      <c r="H27" s="12"/>
      <c r="I27" s="12"/>
      <c r="J27" s="12">
        <f t="shared" si="1"/>
        <v>0</v>
      </c>
      <c r="K27" s="11">
        <f t="shared" si="2"/>
        <v>0</v>
      </c>
      <c r="L27" s="12">
        <f t="shared" si="3"/>
        <v>0</v>
      </c>
      <c r="M27" s="12">
        <f t="shared" si="4"/>
        <v>0</v>
      </c>
      <c r="N27" s="12">
        <f t="shared" si="5"/>
        <v>0</v>
      </c>
      <c r="O27" s="12">
        <f t="shared" si="6"/>
        <v>0</v>
      </c>
    </row>
    <row r="28" spans="1:15">
      <c r="A28" s="10" t="s">
        <v>39</v>
      </c>
      <c r="B28" s="50" t="s">
        <v>202</v>
      </c>
      <c r="C28" s="51" t="s">
        <v>94</v>
      </c>
      <c r="D28" s="43">
        <v>8</v>
      </c>
      <c r="E28" s="11"/>
      <c r="F28" s="12"/>
      <c r="G28" s="12">
        <f t="shared" si="0"/>
        <v>0</v>
      </c>
      <c r="H28" s="12"/>
      <c r="I28" s="12"/>
      <c r="J28" s="12">
        <f t="shared" si="1"/>
        <v>0</v>
      </c>
      <c r="K28" s="11">
        <f t="shared" si="2"/>
        <v>0</v>
      </c>
      <c r="L28" s="12">
        <f t="shared" si="3"/>
        <v>0</v>
      </c>
      <c r="M28" s="12">
        <f t="shared" si="4"/>
        <v>0</v>
      </c>
      <c r="N28" s="12">
        <f t="shared" si="5"/>
        <v>0</v>
      </c>
      <c r="O28" s="12">
        <f t="shared" si="6"/>
        <v>0</v>
      </c>
    </row>
    <row r="29" spans="1:15">
      <c r="A29" s="10" t="s">
        <v>41</v>
      </c>
      <c r="B29" s="50" t="s">
        <v>203</v>
      </c>
      <c r="C29" s="51" t="s">
        <v>94</v>
      </c>
      <c r="D29" s="43">
        <v>4</v>
      </c>
      <c r="E29" s="11"/>
      <c r="F29" s="12"/>
      <c r="G29" s="12">
        <f t="shared" si="0"/>
        <v>0</v>
      </c>
      <c r="H29" s="12"/>
      <c r="I29" s="12"/>
      <c r="J29" s="12">
        <f t="shared" si="1"/>
        <v>0</v>
      </c>
      <c r="K29" s="11">
        <f t="shared" si="2"/>
        <v>0</v>
      </c>
      <c r="L29" s="12">
        <f t="shared" si="3"/>
        <v>0</v>
      </c>
      <c r="M29" s="12">
        <f t="shared" si="4"/>
        <v>0</v>
      </c>
      <c r="N29" s="12">
        <f t="shared" si="5"/>
        <v>0</v>
      </c>
      <c r="O29" s="12">
        <f t="shared" si="6"/>
        <v>0</v>
      </c>
    </row>
    <row r="30" spans="1:15">
      <c r="A30" s="10" t="s">
        <v>43</v>
      </c>
      <c r="B30" s="50" t="s">
        <v>204</v>
      </c>
      <c r="C30" s="51" t="s">
        <v>94</v>
      </c>
      <c r="D30" s="43">
        <v>4</v>
      </c>
      <c r="E30" s="11"/>
      <c r="F30" s="12"/>
      <c r="G30" s="12">
        <f t="shared" si="0"/>
        <v>0</v>
      </c>
      <c r="H30" s="12"/>
      <c r="I30" s="12"/>
      <c r="J30" s="12">
        <f t="shared" si="1"/>
        <v>0</v>
      </c>
      <c r="K30" s="11">
        <f t="shared" si="2"/>
        <v>0</v>
      </c>
      <c r="L30" s="12">
        <f t="shared" si="3"/>
        <v>0</v>
      </c>
      <c r="M30" s="12">
        <f t="shared" si="4"/>
        <v>0</v>
      </c>
      <c r="N30" s="12">
        <f t="shared" si="5"/>
        <v>0</v>
      </c>
      <c r="O30" s="12">
        <f t="shared" si="6"/>
        <v>0</v>
      </c>
    </row>
    <row r="31" spans="1:15">
      <c r="A31" s="10" t="s">
        <v>46</v>
      </c>
      <c r="B31" s="50" t="s">
        <v>205</v>
      </c>
      <c r="C31" s="51" t="s">
        <v>94</v>
      </c>
      <c r="D31" s="43">
        <v>4</v>
      </c>
      <c r="E31" s="11"/>
      <c r="F31" s="12"/>
      <c r="G31" s="12">
        <f t="shared" si="0"/>
        <v>0</v>
      </c>
      <c r="H31" s="12"/>
      <c r="I31" s="12"/>
      <c r="J31" s="12">
        <f t="shared" si="1"/>
        <v>0</v>
      </c>
      <c r="K31" s="11">
        <f t="shared" si="2"/>
        <v>0</v>
      </c>
      <c r="L31" s="12">
        <f t="shared" si="3"/>
        <v>0</v>
      </c>
      <c r="M31" s="12">
        <f t="shared" si="4"/>
        <v>0</v>
      </c>
      <c r="N31" s="12">
        <f t="shared" si="5"/>
        <v>0</v>
      </c>
      <c r="O31" s="12">
        <f t="shared" si="6"/>
        <v>0</v>
      </c>
    </row>
    <row r="32" spans="1:15">
      <c r="A32" s="10" t="s">
        <v>49</v>
      </c>
      <c r="B32" s="50" t="s">
        <v>206</v>
      </c>
      <c r="C32" s="51" t="s">
        <v>94</v>
      </c>
      <c r="D32" s="43">
        <v>4</v>
      </c>
      <c r="E32" s="11"/>
      <c r="F32" s="12"/>
      <c r="G32" s="12">
        <f t="shared" si="0"/>
        <v>0</v>
      </c>
      <c r="H32" s="12"/>
      <c r="I32" s="12"/>
      <c r="J32" s="12">
        <f t="shared" si="1"/>
        <v>0</v>
      </c>
      <c r="K32" s="11">
        <f t="shared" si="2"/>
        <v>0</v>
      </c>
      <c r="L32" s="12">
        <f t="shared" si="3"/>
        <v>0</v>
      </c>
      <c r="M32" s="12">
        <f t="shared" si="4"/>
        <v>0</v>
      </c>
      <c r="N32" s="12">
        <f t="shared" si="5"/>
        <v>0</v>
      </c>
      <c r="O32" s="12">
        <f t="shared" si="6"/>
        <v>0</v>
      </c>
    </row>
    <row r="33" spans="1:15">
      <c r="A33" s="126" t="s">
        <v>51</v>
      </c>
      <c r="B33" s="50" t="s">
        <v>196</v>
      </c>
      <c r="C33" s="51" t="s">
        <v>45</v>
      </c>
      <c r="D33" s="43">
        <v>1</v>
      </c>
      <c r="E33" s="11"/>
      <c r="F33" s="12"/>
      <c r="G33" s="12">
        <f t="shared" ref="G33" si="14">E33*F33</f>
        <v>0</v>
      </c>
      <c r="H33" s="12"/>
      <c r="I33" s="12"/>
      <c r="J33" s="12">
        <f t="shared" ref="J33" si="15">SUM(G33:I33)</f>
        <v>0</v>
      </c>
      <c r="K33" s="11">
        <f t="shared" ref="K33" si="16">D33*E33</f>
        <v>0</v>
      </c>
      <c r="L33" s="12">
        <f t="shared" ref="L33" si="17">G33*D33</f>
        <v>0</v>
      </c>
      <c r="M33" s="12">
        <f t="shared" ref="M33" si="18">D33*H33</f>
        <v>0</v>
      </c>
      <c r="N33" s="12">
        <f t="shared" ref="N33" si="19">D33*I33</f>
        <v>0</v>
      </c>
      <c r="O33" s="12">
        <f t="shared" ref="O33" si="20">SUM(L33:N33)</f>
        <v>0</v>
      </c>
    </row>
    <row r="34" spans="1:15">
      <c r="A34" s="126" t="s">
        <v>53</v>
      </c>
      <c r="B34" s="50" t="s">
        <v>197</v>
      </c>
      <c r="C34" s="51" t="s">
        <v>71</v>
      </c>
      <c r="D34" s="43">
        <v>9</v>
      </c>
      <c r="E34" s="11"/>
      <c r="F34" s="12"/>
      <c r="G34" s="12">
        <f t="shared" si="0"/>
        <v>0</v>
      </c>
      <c r="H34" s="12"/>
      <c r="I34" s="12"/>
      <c r="J34" s="12">
        <f t="shared" si="1"/>
        <v>0</v>
      </c>
      <c r="K34" s="11">
        <f t="shared" si="2"/>
        <v>0</v>
      </c>
      <c r="L34" s="12">
        <f t="shared" si="3"/>
        <v>0</v>
      </c>
      <c r="M34" s="12">
        <f t="shared" si="4"/>
        <v>0</v>
      </c>
      <c r="N34" s="12">
        <f t="shared" si="5"/>
        <v>0</v>
      </c>
      <c r="O34" s="12">
        <f t="shared" si="6"/>
        <v>0</v>
      </c>
    </row>
    <row r="35" spans="1:15">
      <c r="A35" s="10" t="s">
        <v>55</v>
      </c>
      <c r="B35" s="50" t="s">
        <v>163</v>
      </c>
      <c r="C35" s="51" t="s">
        <v>45</v>
      </c>
      <c r="D35" s="43">
        <v>1</v>
      </c>
      <c r="E35" s="11"/>
      <c r="F35" s="12"/>
      <c r="G35" s="12">
        <f t="shared" si="0"/>
        <v>0</v>
      </c>
      <c r="H35" s="12"/>
      <c r="I35" s="12"/>
      <c r="J35" s="12">
        <f t="shared" si="1"/>
        <v>0</v>
      </c>
      <c r="K35" s="11">
        <f t="shared" si="2"/>
        <v>0</v>
      </c>
      <c r="L35" s="12">
        <f t="shared" si="3"/>
        <v>0</v>
      </c>
      <c r="M35" s="12">
        <f t="shared" si="4"/>
        <v>0</v>
      </c>
      <c r="N35" s="12">
        <f t="shared" si="5"/>
        <v>0</v>
      </c>
      <c r="O35" s="12">
        <f t="shared" si="6"/>
        <v>0</v>
      </c>
    </row>
    <row r="36" spans="1:15">
      <c r="A36" s="44"/>
      <c r="B36" s="45" t="s">
        <v>612</v>
      </c>
      <c r="C36" s="46"/>
      <c r="D36" s="47"/>
      <c r="E36" s="48"/>
      <c r="F36" s="49"/>
      <c r="G36" s="49"/>
      <c r="H36" s="49"/>
      <c r="I36" s="49"/>
      <c r="J36" s="49"/>
      <c r="K36" s="48"/>
      <c r="L36" s="49"/>
      <c r="M36" s="49"/>
      <c r="N36" s="49"/>
      <c r="O36" s="49"/>
    </row>
    <row r="37" spans="1:15" ht="26">
      <c r="A37" s="10" t="s">
        <v>30</v>
      </c>
      <c r="B37" s="50" t="s">
        <v>207</v>
      </c>
      <c r="C37" s="51" t="s">
        <v>48</v>
      </c>
      <c r="D37" s="43">
        <v>14</v>
      </c>
      <c r="E37" s="11"/>
      <c r="F37" s="12"/>
      <c r="G37" s="12">
        <f t="shared" si="0"/>
        <v>0</v>
      </c>
      <c r="H37" s="12"/>
      <c r="I37" s="12"/>
      <c r="J37" s="12">
        <f t="shared" si="1"/>
        <v>0</v>
      </c>
      <c r="K37" s="11">
        <f t="shared" si="2"/>
        <v>0</v>
      </c>
      <c r="L37" s="12">
        <f t="shared" si="3"/>
        <v>0</v>
      </c>
      <c r="M37" s="12">
        <f t="shared" si="4"/>
        <v>0</v>
      </c>
      <c r="N37" s="12">
        <f t="shared" si="5"/>
        <v>0</v>
      </c>
      <c r="O37" s="12">
        <f t="shared" si="6"/>
        <v>0</v>
      </c>
    </row>
    <row r="38" spans="1:15" ht="26">
      <c r="A38" s="10" t="s">
        <v>33</v>
      </c>
      <c r="B38" s="50" t="s">
        <v>208</v>
      </c>
      <c r="C38" s="51" t="s">
        <v>48</v>
      </c>
      <c r="D38" s="43">
        <v>14</v>
      </c>
      <c r="E38" s="11"/>
      <c r="F38" s="12"/>
      <c r="G38" s="12">
        <f t="shared" si="0"/>
        <v>0</v>
      </c>
      <c r="H38" s="12"/>
      <c r="I38" s="12"/>
      <c r="J38" s="12">
        <f t="shared" si="1"/>
        <v>0</v>
      </c>
      <c r="K38" s="11">
        <f t="shared" si="2"/>
        <v>0</v>
      </c>
      <c r="L38" s="12">
        <f t="shared" si="3"/>
        <v>0</v>
      </c>
      <c r="M38" s="12">
        <f t="shared" si="4"/>
        <v>0</v>
      </c>
      <c r="N38" s="12">
        <f t="shared" si="5"/>
        <v>0</v>
      </c>
      <c r="O38" s="12">
        <f t="shared" si="6"/>
        <v>0</v>
      </c>
    </row>
    <row r="39" spans="1:15" ht="26">
      <c r="A39" s="10" t="s">
        <v>35</v>
      </c>
      <c r="B39" s="50" t="s">
        <v>209</v>
      </c>
      <c r="C39" s="51" t="s">
        <v>48</v>
      </c>
      <c r="D39" s="43">
        <v>34</v>
      </c>
      <c r="E39" s="11"/>
      <c r="F39" s="12"/>
      <c r="G39" s="12">
        <f t="shared" si="0"/>
        <v>0</v>
      </c>
      <c r="H39" s="12"/>
      <c r="I39" s="12"/>
      <c r="J39" s="12">
        <f t="shared" si="1"/>
        <v>0</v>
      </c>
      <c r="K39" s="11">
        <f t="shared" si="2"/>
        <v>0</v>
      </c>
      <c r="L39" s="12">
        <f t="shared" si="3"/>
        <v>0</v>
      </c>
      <c r="M39" s="12">
        <f t="shared" si="4"/>
        <v>0</v>
      </c>
      <c r="N39" s="12">
        <f t="shared" si="5"/>
        <v>0</v>
      </c>
      <c r="O39" s="12">
        <f t="shared" si="6"/>
        <v>0</v>
      </c>
    </row>
    <row r="40" spans="1:15">
      <c r="A40" s="126" t="s">
        <v>37</v>
      </c>
      <c r="B40" s="50" t="s">
        <v>196</v>
      </c>
      <c r="C40" s="51" t="s">
        <v>45</v>
      </c>
      <c r="D40" s="43">
        <v>1</v>
      </c>
      <c r="E40" s="11"/>
      <c r="F40" s="12"/>
      <c r="G40" s="12">
        <f t="shared" si="0"/>
        <v>0</v>
      </c>
      <c r="H40" s="12"/>
      <c r="I40" s="12"/>
      <c r="J40" s="12">
        <f t="shared" si="1"/>
        <v>0</v>
      </c>
      <c r="K40" s="11">
        <f t="shared" si="2"/>
        <v>0</v>
      </c>
      <c r="L40" s="12">
        <f t="shared" si="3"/>
        <v>0</v>
      </c>
      <c r="M40" s="12">
        <f t="shared" si="4"/>
        <v>0</v>
      </c>
      <c r="N40" s="12">
        <f t="shared" si="5"/>
        <v>0</v>
      </c>
      <c r="O40" s="12">
        <f t="shared" si="6"/>
        <v>0</v>
      </c>
    </row>
    <row r="41" spans="1:15">
      <c r="A41" s="10" t="s">
        <v>39</v>
      </c>
      <c r="B41" s="50" t="s">
        <v>197</v>
      </c>
      <c r="C41" s="51" t="s">
        <v>71</v>
      </c>
      <c r="D41" s="43">
        <v>2.4</v>
      </c>
      <c r="E41" s="11"/>
      <c r="F41" s="12"/>
      <c r="G41" s="12">
        <f t="shared" si="0"/>
        <v>0</v>
      </c>
      <c r="H41" s="12"/>
      <c r="I41" s="12"/>
      <c r="J41" s="12">
        <f t="shared" si="1"/>
        <v>0</v>
      </c>
      <c r="K41" s="11">
        <f t="shared" si="2"/>
        <v>0</v>
      </c>
      <c r="L41" s="12">
        <f t="shared" si="3"/>
        <v>0</v>
      </c>
      <c r="M41" s="12">
        <f t="shared" si="4"/>
        <v>0</v>
      </c>
      <c r="N41" s="12">
        <f t="shared" si="5"/>
        <v>0</v>
      </c>
      <c r="O41" s="12">
        <f t="shared" si="6"/>
        <v>0</v>
      </c>
    </row>
    <row r="42" spans="1:15">
      <c r="A42" s="10" t="s">
        <v>41</v>
      </c>
      <c r="B42" s="50" t="s">
        <v>163</v>
      </c>
      <c r="C42" s="51" t="s">
        <v>45</v>
      </c>
      <c r="D42" s="43">
        <v>1</v>
      </c>
      <c r="E42" s="11"/>
      <c r="F42" s="12"/>
      <c r="G42" s="12">
        <f t="shared" si="0"/>
        <v>0</v>
      </c>
      <c r="H42" s="12"/>
      <c r="I42" s="12"/>
      <c r="J42" s="12">
        <f t="shared" si="1"/>
        <v>0</v>
      </c>
      <c r="K42" s="11">
        <f t="shared" si="2"/>
        <v>0</v>
      </c>
      <c r="L42" s="12">
        <f t="shared" si="3"/>
        <v>0</v>
      </c>
      <c r="M42" s="12">
        <f t="shared" si="4"/>
        <v>0</v>
      </c>
      <c r="N42" s="12">
        <f t="shared" si="5"/>
        <v>0</v>
      </c>
      <c r="O42" s="12">
        <f t="shared" si="6"/>
        <v>0</v>
      </c>
    </row>
    <row r="43" spans="1:15">
      <c r="A43" s="44"/>
      <c r="B43" s="45" t="s">
        <v>613</v>
      </c>
      <c r="C43" s="46"/>
      <c r="D43" s="47"/>
      <c r="E43" s="48"/>
      <c r="F43" s="49"/>
      <c r="G43" s="49"/>
      <c r="H43" s="49"/>
      <c r="I43" s="49"/>
      <c r="J43" s="49"/>
      <c r="K43" s="48"/>
      <c r="L43" s="49"/>
      <c r="M43" s="49"/>
      <c r="N43" s="49"/>
      <c r="O43" s="49"/>
    </row>
    <row r="44" spans="1:15">
      <c r="A44" s="10" t="s">
        <v>30</v>
      </c>
      <c r="B44" s="50" t="s">
        <v>131</v>
      </c>
      <c r="C44" s="51" t="s">
        <v>48</v>
      </c>
      <c r="D44" s="43">
        <v>88</v>
      </c>
      <c r="E44" s="11"/>
      <c r="F44" s="12"/>
      <c r="G44" s="12">
        <f t="shared" si="0"/>
        <v>0</v>
      </c>
      <c r="H44" s="12"/>
      <c r="I44" s="12"/>
      <c r="J44" s="12">
        <f t="shared" si="1"/>
        <v>0</v>
      </c>
      <c r="K44" s="11">
        <f t="shared" si="2"/>
        <v>0</v>
      </c>
      <c r="L44" s="12">
        <f t="shared" si="3"/>
        <v>0</v>
      </c>
      <c r="M44" s="12">
        <f t="shared" si="4"/>
        <v>0</v>
      </c>
      <c r="N44" s="12">
        <f t="shared" si="5"/>
        <v>0</v>
      </c>
      <c r="O44" s="12">
        <f t="shared" si="6"/>
        <v>0</v>
      </c>
    </row>
    <row r="45" spans="1:15">
      <c r="A45" s="10" t="s">
        <v>33</v>
      </c>
      <c r="B45" s="50" t="s">
        <v>210</v>
      </c>
      <c r="C45" s="51" t="s">
        <v>94</v>
      </c>
      <c r="D45" s="43">
        <v>9</v>
      </c>
      <c r="E45" s="11"/>
      <c r="F45" s="12"/>
      <c r="G45" s="12">
        <f t="shared" ref="G45:G51" si="21">E45*F45</f>
        <v>0</v>
      </c>
      <c r="H45" s="12"/>
      <c r="I45" s="12"/>
      <c r="J45" s="12">
        <f>SUM(G45:I45)</f>
        <v>0</v>
      </c>
      <c r="K45" s="11">
        <f t="shared" ref="K45:K51" si="22">D45*E45</f>
        <v>0</v>
      </c>
      <c r="L45" s="12">
        <f t="shared" ref="L45:L51" si="23">G45*D45</f>
        <v>0</v>
      </c>
      <c r="M45" s="12">
        <f t="shared" ref="M45:M51" si="24">D45*H45</f>
        <v>0</v>
      </c>
      <c r="N45" s="12">
        <f t="shared" ref="N45:N51" si="25">D45*I45</f>
        <v>0</v>
      </c>
      <c r="O45" s="12">
        <f t="shared" ref="O45:O51" si="26">SUM(L45:N45)</f>
        <v>0</v>
      </c>
    </row>
    <row r="46" spans="1:15" ht="27.75" customHeight="1">
      <c r="A46" s="10" t="s">
        <v>35</v>
      </c>
      <c r="B46" s="50" t="s">
        <v>211</v>
      </c>
      <c r="C46" s="51" t="s">
        <v>94</v>
      </c>
      <c r="D46" s="43">
        <v>36</v>
      </c>
      <c r="E46" s="11"/>
      <c r="F46" s="12"/>
      <c r="G46" s="12">
        <f t="shared" si="21"/>
        <v>0</v>
      </c>
      <c r="H46" s="12"/>
      <c r="I46" s="12"/>
      <c r="J46" s="12">
        <f>SUM(G46:I46)</f>
        <v>0</v>
      </c>
      <c r="K46" s="11">
        <f t="shared" si="22"/>
        <v>0</v>
      </c>
      <c r="L46" s="12">
        <f t="shared" si="23"/>
        <v>0</v>
      </c>
      <c r="M46" s="12">
        <f t="shared" si="24"/>
        <v>0</v>
      </c>
      <c r="N46" s="12">
        <f t="shared" si="25"/>
        <v>0</v>
      </c>
      <c r="O46" s="12">
        <f t="shared" si="26"/>
        <v>0</v>
      </c>
    </row>
    <row r="47" spans="1:15">
      <c r="A47" s="10" t="s">
        <v>37</v>
      </c>
      <c r="B47" s="50" t="s">
        <v>212</v>
      </c>
      <c r="C47" s="51" t="s">
        <v>45</v>
      </c>
      <c r="D47" s="43">
        <v>4</v>
      </c>
      <c r="E47" s="11"/>
      <c r="F47" s="12"/>
      <c r="G47" s="12">
        <f t="shared" si="21"/>
        <v>0</v>
      </c>
      <c r="H47" s="12"/>
      <c r="I47" s="12"/>
      <c r="J47" s="12">
        <f>SUM(G47:I47)</f>
        <v>0</v>
      </c>
      <c r="K47" s="11">
        <f t="shared" si="22"/>
        <v>0</v>
      </c>
      <c r="L47" s="12">
        <f t="shared" si="23"/>
        <v>0</v>
      </c>
      <c r="M47" s="12">
        <f t="shared" si="24"/>
        <v>0</v>
      </c>
      <c r="N47" s="12">
        <f t="shared" si="25"/>
        <v>0</v>
      </c>
      <c r="O47" s="12">
        <f t="shared" si="26"/>
        <v>0</v>
      </c>
    </row>
    <row r="48" spans="1:15">
      <c r="A48" s="10" t="s">
        <v>39</v>
      </c>
      <c r="B48" s="50" t="s">
        <v>213</v>
      </c>
      <c r="C48" s="51" t="s">
        <v>94</v>
      </c>
      <c r="D48" s="43">
        <v>9</v>
      </c>
      <c r="E48" s="11"/>
      <c r="F48" s="12"/>
      <c r="G48" s="12">
        <f t="shared" si="21"/>
        <v>0</v>
      </c>
      <c r="H48" s="12"/>
      <c r="I48" s="12"/>
      <c r="J48" s="12">
        <f t="shared" ref="J48:J51" si="27">SUM(G48:I48)</f>
        <v>0</v>
      </c>
      <c r="K48" s="11">
        <f t="shared" si="22"/>
        <v>0</v>
      </c>
      <c r="L48" s="12">
        <f t="shared" si="23"/>
        <v>0</v>
      </c>
      <c r="M48" s="12">
        <f t="shared" si="24"/>
        <v>0</v>
      </c>
      <c r="N48" s="12">
        <f t="shared" si="25"/>
        <v>0</v>
      </c>
      <c r="O48" s="12">
        <f t="shared" si="26"/>
        <v>0</v>
      </c>
    </row>
    <row r="49" spans="1:15">
      <c r="A49" s="10" t="s">
        <v>41</v>
      </c>
      <c r="B49" s="50" t="s">
        <v>214</v>
      </c>
      <c r="C49" s="51" t="s">
        <v>94</v>
      </c>
      <c r="D49" s="43">
        <v>2</v>
      </c>
      <c r="E49" s="11"/>
      <c r="F49" s="12"/>
      <c r="G49" s="12">
        <f t="shared" si="21"/>
        <v>0</v>
      </c>
      <c r="H49" s="12"/>
      <c r="I49" s="12"/>
      <c r="J49" s="12">
        <f t="shared" si="27"/>
        <v>0</v>
      </c>
      <c r="K49" s="11">
        <f t="shared" si="22"/>
        <v>0</v>
      </c>
      <c r="L49" s="12">
        <f t="shared" si="23"/>
        <v>0</v>
      </c>
      <c r="M49" s="12">
        <f t="shared" si="24"/>
        <v>0</v>
      </c>
      <c r="N49" s="12">
        <f t="shared" si="25"/>
        <v>0</v>
      </c>
      <c r="O49" s="12">
        <f t="shared" si="26"/>
        <v>0</v>
      </c>
    </row>
    <row r="50" spans="1:15">
      <c r="A50" s="10" t="s">
        <v>43</v>
      </c>
      <c r="B50" s="50" t="s">
        <v>215</v>
      </c>
      <c r="C50" s="51" t="s">
        <v>48</v>
      </c>
      <c r="D50" s="43">
        <v>69</v>
      </c>
      <c r="E50" s="11"/>
      <c r="F50" s="12"/>
      <c r="G50" s="12">
        <f t="shared" si="21"/>
        <v>0</v>
      </c>
      <c r="H50" s="12"/>
      <c r="I50" s="12"/>
      <c r="J50" s="12">
        <f t="shared" si="27"/>
        <v>0</v>
      </c>
      <c r="K50" s="11">
        <f t="shared" si="22"/>
        <v>0</v>
      </c>
      <c r="L50" s="12">
        <f t="shared" si="23"/>
        <v>0</v>
      </c>
      <c r="M50" s="12">
        <f t="shared" si="24"/>
        <v>0</v>
      </c>
      <c r="N50" s="12">
        <f t="shared" si="25"/>
        <v>0</v>
      </c>
      <c r="O50" s="12">
        <f t="shared" si="26"/>
        <v>0</v>
      </c>
    </row>
    <row r="51" spans="1:15">
      <c r="A51" s="10" t="s">
        <v>46</v>
      </c>
      <c r="B51" s="50" t="s">
        <v>163</v>
      </c>
      <c r="C51" s="51" t="s">
        <v>45</v>
      </c>
      <c r="D51" s="43">
        <v>1</v>
      </c>
      <c r="E51" s="11"/>
      <c r="F51" s="12"/>
      <c r="G51" s="12">
        <f t="shared" si="21"/>
        <v>0</v>
      </c>
      <c r="H51" s="12"/>
      <c r="I51" s="12"/>
      <c r="J51" s="12">
        <f t="shared" si="27"/>
        <v>0</v>
      </c>
      <c r="K51" s="11">
        <f t="shared" si="22"/>
        <v>0</v>
      </c>
      <c r="L51" s="12">
        <f t="shared" si="23"/>
        <v>0</v>
      </c>
      <c r="M51" s="12">
        <f t="shared" si="24"/>
        <v>0</v>
      </c>
      <c r="N51" s="12">
        <f t="shared" si="25"/>
        <v>0</v>
      </c>
      <c r="O51" s="12">
        <f t="shared" si="26"/>
        <v>0</v>
      </c>
    </row>
    <row r="52" spans="1:15">
      <c r="A52" s="44"/>
      <c r="B52" s="45" t="s">
        <v>29</v>
      </c>
      <c r="C52" s="46"/>
      <c r="D52" s="47"/>
      <c r="E52" s="48"/>
      <c r="F52" s="49"/>
      <c r="G52" s="49"/>
      <c r="H52" s="49"/>
      <c r="I52" s="49"/>
      <c r="J52" s="49"/>
      <c r="K52" s="48"/>
      <c r="L52" s="49"/>
      <c r="M52" s="49"/>
      <c r="N52" s="49"/>
      <c r="O52" s="49"/>
    </row>
    <row r="53" spans="1:15" ht="26">
      <c r="A53" s="126" t="s">
        <v>30</v>
      </c>
      <c r="B53" s="50" t="s">
        <v>216</v>
      </c>
      <c r="C53" s="51" t="s">
        <v>48</v>
      </c>
      <c r="D53" s="43">
        <v>70</v>
      </c>
      <c r="E53" s="11"/>
      <c r="F53" s="12"/>
      <c r="G53" s="12">
        <f t="shared" ref="G53:G72" si="28">E53*F53</f>
        <v>0</v>
      </c>
      <c r="H53" s="12"/>
      <c r="I53" s="12"/>
      <c r="J53" s="12">
        <f t="shared" ref="J53:J72" si="29">SUM(G53:I53)</f>
        <v>0</v>
      </c>
      <c r="K53" s="11">
        <f t="shared" ref="K53:K72" si="30">D53*E53</f>
        <v>0</v>
      </c>
      <c r="L53" s="12">
        <f t="shared" ref="L53:L72" si="31">G53*D53</f>
        <v>0</v>
      </c>
      <c r="M53" s="12">
        <f t="shared" ref="M53:M72" si="32">D53*H53</f>
        <v>0</v>
      </c>
      <c r="N53" s="12">
        <f t="shared" ref="N53:N72" si="33">D53*I53</f>
        <v>0</v>
      </c>
      <c r="O53" s="12">
        <f t="shared" ref="O53:O72" si="34">SUM(L53:N53)</f>
        <v>0</v>
      </c>
    </row>
    <row r="54" spans="1:15" ht="26">
      <c r="A54" s="126" t="s">
        <v>33</v>
      </c>
      <c r="B54" s="50" t="s">
        <v>217</v>
      </c>
      <c r="C54" s="51" t="s">
        <v>48</v>
      </c>
      <c r="D54" s="43">
        <v>13</v>
      </c>
      <c r="E54" s="11"/>
      <c r="F54" s="12"/>
      <c r="G54" s="12">
        <f t="shared" ref="G54" si="35">E54*F54</f>
        <v>0</v>
      </c>
      <c r="H54" s="12"/>
      <c r="I54" s="12"/>
      <c r="J54" s="12">
        <f t="shared" ref="J54" si="36">SUM(G54:I54)</f>
        <v>0</v>
      </c>
      <c r="K54" s="11">
        <f t="shared" ref="K54" si="37">D54*E54</f>
        <v>0</v>
      </c>
      <c r="L54" s="12">
        <f t="shared" ref="L54" si="38">G54*D54</f>
        <v>0</v>
      </c>
      <c r="M54" s="12">
        <f t="shared" ref="M54" si="39">D54*H54</f>
        <v>0</v>
      </c>
      <c r="N54" s="12">
        <f t="shared" ref="N54" si="40">D54*I54</f>
        <v>0</v>
      </c>
      <c r="O54" s="12">
        <f t="shared" ref="O54" si="41">SUM(L54:N54)</f>
        <v>0</v>
      </c>
    </row>
    <row r="55" spans="1:15" ht="26">
      <c r="A55" s="126" t="s">
        <v>35</v>
      </c>
      <c r="B55" s="50" t="s">
        <v>218</v>
      </c>
      <c r="C55" s="51" t="s">
        <v>48</v>
      </c>
      <c r="D55" s="43">
        <v>3</v>
      </c>
      <c r="E55" s="11"/>
      <c r="F55" s="12"/>
      <c r="G55" s="12">
        <f t="shared" si="28"/>
        <v>0</v>
      </c>
      <c r="H55" s="12"/>
      <c r="I55" s="12"/>
      <c r="J55" s="12">
        <f t="shared" si="29"/>
        <v>0</v>
      </c>
      <c r="K55" s="11">
        <f t="shared" si="30"/>
        <v>0</v>
      </c>
      <c r="L55" s="12">
        <f t="shared" si="31"/>
        <v>0</v>
      </c>
      <c r="M55" s="12">
        <f t="shared" si="32"/>
        <v>0</v>
      </c>
      <c r="N55" s="12">
        <f t="shared" si="33"/>
        <v>0</v>
      </c>
      <c r="O55" s="12">
        <f t="shared" si="34"/>
        <v>0</v>
      </c>
    </row>
    <row r="56" spans="1:15">
      <c r="A56" s="126" t="s">
        <v>37</v>
      </c>
      <c r="B56" s="50" t="s">
        <v>219</v>
      </c>
      <c r="C56" s="51" t="s">
        <v>48</v>
      </c>
      <c r="D56" s="43">
        <v>34</v>
      </c>
      <c r="E56" s="11"/>
      <c r="F56" s="12"/>
      <c r="G56" s="12">
        <f t="shared" si="28"/>
        <v>0</v>
      </c>
      <c r="H56" s="12"/>
      <c r="I56" s="12"/>
      <c r="J56" s="12">
        <f t="shared" si="29"/>
        <v>0</v>
      </c>
      <c r="K56" s="11">
        <f t="shared" si="30"/>
        <v>0</v>
      </c>
      <c r="L56" s="12">
        <f t="shared" si="31"/>
        <v>0</v>
      </c>
      <c r="M56" s="12">
        <f t="shared" si="32"/>
        <v>0</v>
      </c>
      <c r="N56" s="12">
        <f t="shared" si="33"/>
        <v>0</v>
      </c>
      <c r="O56" s="12">
        <f t="shared" si="34"/>
        <v>0</v>
      </c>
    </row>
    <row r="57" spans="1:15">
      <c r="A57" s="126" t="s">
        <v>39</v>
      </c>
      <c r="B57" s="50" t="s">
        <v>220</v>
      </c>
      <c r="C57" s="51" t="s">
        <v>48</v>
      </c>
      <c r="D57" s="43">
        <v>65</v>
      </c>
      <c r="E57" s="11"/>
      <c r="F57" s="12"/>
      <c r="G57" s="12">
        <f t="shared" si="28"/>
        <v>0</v>
      </c>
      <c r="H57" s="12"/>
      <c r="I57" s="12"/>
      <c r="J57" s="12">
        <f t="shared" si="29"/>
        <v>0</v>
      </c>
      <c r="K57" s="11">
        <f t="shared" si="30"/>
        <v>0</v>
      </c>
      <c r="L57" s="12">
        <f t="shared" si="31"/>
        <v>0</v>
      </c>
      <c r="M57" s="12">
        <f t="shared" si="32"/>
        <v>0</v>
      </c>
      <c r="N57" s="12">
        <f t="shared" si="33"/>
        <v>0</v>
      </c>
      <c r="O57" s="12">
        <f t="shared" si="34"/>
        <v>0</v>
      </c>
    </row>
    <row r="58" spans="1:15">
      <c r="A58" s="126" t="s">
        <v>41</v>
      </c>
      <c r="B58" s="50" t="s">
        <v>221</v>
      </c>
      <c r="C58" s="51" t="s">
        <v>48</v>
      </c>
      <c r="D58" s="43">
        <v>12</v>
      </c>
      <c r="E58" s="11"/>
      <c r="F58" s="12"/>
      <c r="G58" s="12">
        <f t="shared" si="28"/>
        <v>0</v>
      </c>
      <c r="H58" s="12"/>
      <c r="I58" s="12"/>
      <c r="J58" s="12">
        <f t="shared" si="29"/>
        <v>0</v>
      </c>
      <c r="K58" s="11">
        <f t="shared" si="30"/>
        <v>0</v>
      </c>
      <c r="L58" s="12">
        <f t="shared" si="31"/>
        <v>0</v>
      </c>
      <c r="M58" s="12">
        <f t="shared" si="32"/>
        <v>0</v>
      </c>
      <c r="N58" s="12">
        <f t="shared" si="33"/>
        <v>0</v>
      </c>
      <c r="O58" s="12">
        <f t="shared" si="34"/>
        <v>0</v>
      </c>
    </row>
    <row r="59" spans="1:15">
      <c r="A59" s="126" t="s">
        <v>43</v>
      </c>
      <c r="B59" s="50" t="s">
        <v>222</v>
      </c>
      <c r="C59" s="51" t="s">
        <v>48</v>
      </c>
      <c r="D59" s="43">
        <v>9</v>
      </c>
      <c r="E59" s="11"/>
      <c r="F59" s="12"/>
      <c r="G59" s="12">
        <f t="shared" si="28"/>
        <v>0</v>
      </c>
      <c r="H59" s="12"/>
      <c r="I59" s="12"/>
      <c r="J59" s="12">
        <f t="shared" si="29"/>
        <v>0</v>
      </c>
      <c r="K59" s="11">
        <f t="shared" si="30"/>
        <v>0</v>
      </c>
      <c r="L59" s="12">
        <f t="shared" si="31"/>
        <v>0</v>
      </c>
      <c r="M59" s="12">
        <f t="shared" si="32"/>
        <v>0</v>
      </c>
      <c r="N59" s="12">
        <f t="shared" si="33"/>
        <v>0</v>
      </c>
      <c r="O59" s="12">
        <f t="shared" si="34"/>
        <v>0</v>
      </c>
    </row>
    <row r="60" spans="1:15">
      <c r="A60" s="126" t="s">
        <v>46</v>
      </c>
      <c r="B60" s="50" t="s">
        <v>223</v>
      </c>
      <c r="C60" s="51" t="s">
        <v>48</v>
      </c>
      <c r="D60" s="43">
        <v>6</v>
      </c>
      <c r="E60" s="11"/>
      <c r="F60" s="12"/>
      <c r="G60" s="12">
        <f t="shared" si="28"/>
        <v>0</v>
      </c>
      <c r="H60" s="12"/>
      <c r="I60" s="12"/>
      <c r="J60" s="12">
        <f t="shared" si="29"/>
        <v>0</v>
      </c>
      <c r="K60" s="11">
        <f t="shared" si="30"/>
        <v>0</v>
      </c>
      <c r="L60" s="12">
        <f t="shared" si="31"/>
        <v>0</v>
      </c>
      <c r="M60" s="12">
        <f t="shared" si="32"/>
        <v>0</v>
      </c>
      <c r="N60" s="12">
        <f t="shared" si="33"/>
        <v>0</v>
      </c>
      <c r="O60" s="12">
        <f t="shared" si="34"/>
        <v>0</v>
      </c>
    </row>
    <row r="61" spans="1:15">
      <c r="A61" s="126" t="s">
        <v>49</v>
      </c>
      <c r="B61" s="50" t="s">
        <v>224</v>
      </c>
      <c r="C61" s="51" t="s">
        <v>48</v>
      </c>
      <c r="D61" s="43">
        <v>54</v>
      </c>
      <c r="E61" s="11"/>
      <c r="F61" s="12"/>
      <c r="G61" s="12">
        <f t="shared" ref="G61:G70" si="42">E61*F61</f>
        <v>0</v>
      </c>
      <c r="H61" s="12"/>
      <c r="I61" s="12"/>
      <c r="J61" s="12">
        <f t="shared" ref="J61:J70" si="43">SUM(G61:I61)</f>
        <v>0</v>
      </c>
      <c r="K61" s="11">
        <f t="shared" ref="K61:K70" si="44">D61*E61</f>
        <v>0</v>
      </c>
      <c r="L61" s="12">
        <f t="shared" ref="L61:L70" si="45">G61*D61</f>
        <v>0</v>
      </c>
      <c r="M61" s="12">
        <f t="shared" ref="M61:M70" si="46">D61*H61</f>
        <v>0</v>
      </c>
      <c r="N61" s="12">
        <f t="shared" ref="N61:N70" si="47">D61*I61</f>
        <v>0</v>
      </c>
      <c r="O61" s="12">
        <f t="shared" ref="O61:O70" si="48">SUM(L61:N61)</f>
        <v>0</v>
      </c>
    </row>
    <row r="62" spans="1:15">
      <c r="A62" s="126" t="s">
        <v>51</v>
      </c>
      <c r="B62" s="50" t="s">
        <v>225</v>
      </c>
      <c r="C62" s="41" t="s">
        <v>48</v>
      </c>
      <c r="D62" s="42">
        <v>34</v>
      </c>
      <c r="E62" s="11"/>
      <c r="F62" s="12"/>
      <c r="G62" s="12">
        <f t="shared" ref="G62" si="49">E62*F62</f>
        <v>0</v>
      </c>
      <c r="H62" s="12"/>
      <c r="I62" s="12"/>
      <c r="J62" s="12">
        <f t="shared" ref="J62" si="50">SUM(G62:I62)</f>
        <v>0</v>
      </c>
      <c r="K62" s="11">
        <f t="shared" ref="K62" si="51">D62*E62</f>
        <v>0</v>
      </c>
      <c r="L62" s="12">
        <f t="shared" ref="L62" si="52">G62*D62</f>
        <v>0</v>
      </c>
      <c r="M62" s="12">
        <f t="shared" ref="M62" si="53">D62*H62</f>
        <v>0</v>
      </c>
      <c r="N62" s="12">
        <f t="shared" ref="N62" si="54">D62*I62</f>
        <v>0</v>
      </c>
      <c r="O62" s="12">
        <f t="shared" ref="O62" si="55">SUM(L62:N62)</f>
        <v>0</v>
      </c>
    </row>
    <row r="63" spans="1:15">
      <c r="A63" s="126" t="s">
        <v>53</v>
      </c>
      <c r="B63" s="50" t="s">
        <v>226</v>
      </c>
      <c r="C63" s="41" t="s">
        <v>48</v>
      </c>
      <c r="D63" s="42">
        <v>28</v>
      </c>
      <c r="E63" s="11"/>
      <c r="F63" s="12"/>
      <c r="G63" s="12">
        <f t="shared" si="42"/>
        <v>0</v>
      </c>
      <c r="H63" s="12"/>
      <c r="I63" s="12"/>
      <c r="J63" s="12">
        <f t="shared" si="43"/>
        <v>0</v>
      </c>
      <c r="K63" s="11">
        <f t="shared" si="44"/>
        <v>0</v>
      </c>
      <c r="L63" s="12">
        <f t="shared" si="45"/>
        <v>0</v>
      </c>
      <c r="M63" s="12">
        <f t="shared" si="46"/>
        <v>0</v>
      </c>
      <c r="N63" s="12">
        <f t="shared" si="47"/>
        <v>0</v>
      </c>
      <c r="O63" s="12">
        <f t="shared" si="48"/>
        <v>0</v>
      </c>
    </row>
    <row r="64" spans="1:15" ht="26">
      <c r="A64" s="126" t="s">
        <v>55</v>
      </c>
      <c r="B64" s="50" t="s">
        <v>614</v>
      </c>
      <c r="C64" s="51" t="s">
        <v>45</v>
      </c>
      <c r="D64" s="42">
        <v>4</v>
      </c>
      <c r="E64" s="11"/>
      <c r="F64" s="12"/>
      <c r="G64" s="12">
        <f t="shared" ref="G64:G66" si="56">E64*F64</f>
        <v>0</v>
      </c>
      <c r="H64" s="12"/>
      <c r="I64" s="12"/>
      <c r="J64" s="12">
        <f t="shared" ref="J64:J66" si="57">SUM(G64:I64)</f>
        <v>0</v>
      </c>
      <c r="K64" s="11">
        <f t="shared" ref="K64:K66" si="58">D64*E64</f>
        <v>0</v>
      </c>
      <c r="L64" s="12">
        <f t="shared" ref="L64:L66" si="59">G64*D64</f>
        <v>0</v>
      </c>
      <c r="M64" s="12">
        <f t="shared" ref="M64:M66" si="60">D64*H64</f>
        <v>0</v>
      </c>
      <c r="N64" s="12">
        <f t="shared" ref="N64:N66" si="61">D64*I64</f>
        <v>0</v>
      </c>
      <c r="O64" s="12">
        <f t="shared" ref="O64:O66" si="62">SUM(L64:N64)</f>
        <v>0</v>
      </c>
    </row>
    <row r="65" spans="1:15" ht="26">
      <c r="A65" s="126" t="s">
        <v>57</v>
      </c>
      <c r="B65" s="50" t="s">
        <v>615</v>
      </c>
      <c r="C65" s="51" t="s">
        <v>45</v>
      </c>
      <c r="D65" s="42">
        <v>3</v>
      </c>
      <c r="E65" s="11"/>
      <c r="F65" s="12"/>
      <c r="G65" s="12">
        <f t="shared" si="56"/>
        <v>0</v>
      </c>
      <c r="H65" s="12"/>
      <c r="I65" s="12"/>
      <c r="J65" s="12">
        <f t="shared" si="57"/>
        <v>0</v>
      </c>
      <c r="K65" s="11">
        <f t="shared" si="58"/>
        <v>0</v>
      </c>
      <c r="L65" s="12">
        <f t="shared" si="59"/>
        <v>0</v>
      </c>
      <c r="M65" s="12">
        <f t="shared" si="60"/>
        <v>0</v>
      </c>
      <c r="N65" s="12">
        <f t="shared" si="61"/>
        <v>0</v>
      </c>
      <c r="O65" s="12">
        <f t="shared" si="62"/>
        <v>0</v>
      </c>
    </row>
    <row r="66" spans="1:15" ht="26">
      <c r="A66" s="126" t="s">
        <v>58</v>
      </c>
      <c r="B66" s="50" t="s">
        <v>616</v>
      </c>
      <c r="C66" s="51" t="s">
        <v>45</v>
      </c>
      <c r="D66" s="42">
        <v>4</v>
      </c>
      <c r="E66" s="11"/>
      <c r="F66" s="12"/>
      <c r="G66" s="12">
        <f t="shared" si="56"/>
        <v>0</v>
      </c>
      <c r="H66" s="12"/>
      <c r="I66" s="12"/>
      <c r="J66" s="12">
        <f t="shared" si="57"/>
        <v>0</v>
      </c>
      <c r="K66" s="11">
        <f t="shared" si="58"/>
        <v>0</v>
      </c>
      <c r="L66" s="12">
        <f t="shared" si="59"/>
        <v>0</v>
      </c>
      <c r="M66" s="12">
        <f t="shared" si="60"/>
        <v>0</v>
      </c>
      <c r="N66" s="12">
        <f t="shared" si="61"/>
        <v>0</v>
      </c>
      <c r="O66" s="12">
        <f t="shared" si="62"/>
        <v>0</v>
      </c>
    </row>
    <row r="67" spans="1:15">
      <c r="A67" s="126" t="s">
        <v>59</v>
      </c>
      <c r="B67" s="50" t="s">
        <v>227</v>
      </c>
      <c r="C67" s="51" t="s">
        <v>45</v>
      </c>
      <c r="D67" s="42">
        <v>4</v>
      </c>
      <c r="E67" s="11"/>
      <c r="F67" s="12"/>
      <c r="G67" s="12">
        <f t="shared" si="42"/>
        <v>0</v>
      </c>
      <c r="H67" s="12"/>
      <c r="I67" s="12"/>
      <c r="J67" s="12">
        <f t="shared" si="43"/>
        <v>0</v>
      </c>
      <c r="K67" s="11">
        <f t="shared" si="44"/>
        <v>0</v>
      </c>
      <c r="L67" s="12">
        <f t="shared" si="45"/>
        <v>0</v>
      </c>
      <c r="M67" s="12">
        <f t="shared" si="46"/>
        <v>0</v>
      </c>
      <c r="N67" s="12">
        <f t="shared" si="47"/>
        <v>0</v>
      </c>
      <c r="O67" s="12">
        <f t="shared" si="48"/>
        <v>0</v>
      </c>
    </row>
    <row r="68" spans="1:15">
      <c r="A68" s="126" t="s">
        <v>60</v>
      </c>
      <c r="B68" s="50" t="s">
        <v>228</v>
      </c>
      <c r="C68" s="41" t="s">
        <v>45</v>
      </c>
      <c r="D68" s="42">
        <v>4</v>
      </c>
      <c r="E68" s="11"/>
      <c r="F68" s="12"/>
      <c r="G68" s="12">
        <f t="shared" si="42"/>
        <v>0</v>
      </c>
      <c r="H68" s="12"/>
      <c r="I68" s="12"/>
      <c r="J68" s="12">
        <f t="shared" si="43"/>
        <v>0</v>
      </c>
      <c r="K68" s="11">
        <f t="shared" si="44"/>
        <v>0</v>
      </c>
      <c r="L68" s="12">
        <f t="shared" si="45"/>
        <v>0</v>
      </c>
      <c r="M68" s="12">
        <f t="shared" si="46"/>
        <v>0</v>
      </c>
      <c r="N68" s="12">
        <f t="shared" si="47"/>
        <v>0</v>
      </c>
      <c r="O68" s="12">
        <f t="shared" si="48"/>
        <v>0</v>
      </c>
    </row>
    <row r="69" spans="1:15">
      <c r="A69" s="126" t="s">
        <v>62</v>
      </c>
      <c r="B69" s="50" t="s">
        <v>229</v>
      </c>
      <c r="C69" s="51" t="s">
        <v>48</v>
      </c>
      <c r="D69" s="43">
        <v>84</v>
      </c>
      <c r="E69" s="11"/>
      <c r="F69" s="12"/>
      <c r="G69" s="12">
        <f t="shared" si="42"/>
        <v>0</v>
      </c>
      <c r="H69" s="12"/>
      <c r="I69" s="12"/>
      <c r="J69" s="12">
        <f t="shared" si="43"/>
        <v>0</v>
      </c>
      <c r="K69" s="11">
        <f t="shared" si="44"/>
        <v>0</v>
      </c>
      <c r="L69" s="12">
        <f t="shared" si="45"/>
        <v>0</v>
      </c>
      <c r="M69" s="12">
        <f t="shared" si="46"/>
        <v>0</v>
      </c>
      <c r="N69" s="12">
        <f t="shared" si="47"/>
        <v>0</v>
      </c>
      <c r="O69" s="12">
        <f t="shared" si="48"/>
        <v>0</v>
      </c>
    </row>
    <row r="70" spans="1:15">
      <c r="A70" s="126" t="s">
        <v>63</v>
      </c>
      <c r="B70" s="50" t="s">
        <v>230</v>
      </c>
      <c r="C70" s="51" t="s">
        <v>48</v>
      </c>
      <c r="D70" s="43">
        <v>84</v>
      </c>
      <c r="E70" s="11"/>
      <c r="F70" s="12"/>
      <c r="G70" s="12">
        <f t="shared" si="42"/>
        <v>0</v>
      </c>
      <c r="H70" s="12"/>
      <c r="I70" s="12"/>
      <c r="J70" s="12">
        <f t="shared" si="43"/>
        <v>0</v>
      </c>
      <c r="K70" s="11">
        <f t="shared" si="44"/>
        <v>0</v>
      </c>
      <c r="L70" s="12">
        <f t="shared" si="45"/>
        <v>0</v>
      </c>
      <c r="M70" s="12">
        <f t="shared" si="46"/>
        <v>0</v>
      </c>
      <c r="N70" s="12">
        <f t="shared" si="47"/>
        <v>0</v>
      </c>
      <c r="O70" s="12">
        <f t="shared" si="48"/>
        <v>0</v>
      </c>
    </row>
    <row r="71" spans="1:15">
      <c r="A71" s="126" t="s">
        <v>64</v>
      </c>
      <c r="B71" s="50" t="s">
        <v>231</v>
      </c>
      <c r="C71" s="51" t="s">
        <v>94</v>
      </c>
      <c r="D71" s="43">
        <v>9</v>
      </c>
      <c r="E71" s="11"/>
      <c r="F71" s="12"/>
      <c r="G71" s="12">
        <f t="shared" si="28"/>
        <v>0</v>
      </c>
      <c r="H71" s="12"/>
      <c r="I71" s="12"/>
      <c r="J71" s="12">
        <f t="shared" si="29"/>
        <v>0</v>
      </c>
      <c r="K71" s="11">
        <f t="shared" si="30"/>
        <v>0</v>
      </c>
      <c r="L71" s="12">
        <f t="shared" si="31"/>
        <v>0</v>
      </c>
      <c r="M71" s="12">
        <f t="shared" si="32"/>
        <v>0</v>
      </c>
      <c r="N71" s="12">
        <f t="shared" si="33"/>
        <v>0</v>
      </c>
      <c r="O71" s="12">
        <f t="shared" si="34"/>
        <v>0</v>
      </c>
    </row>
    <row r="72" spans="1:15">
      <c r="A72" s="126" t="s">
        <v>65</v>
      </c>
      <c r="B72" s="50" t="s">
        <v>232</v>
      </c>
      <c r="C72" s="51" t="s">
        <v>94</v>
      </c>
      <c r="D72" s="43">
        <v>1</v>
      </c>
      <c r="E72" s="11"/>
      <c r="F72" s="12"/>
      <c r="G72" s="12">
        <f t="shared" si="28"/>
        <v>0</v>
      </c>
      <c r="H72" s="12"/>
      <c r="I72" s="12"/>
      <c r="J72" s="12">
        <f t="shared" si="29"/>
        <v>0</v>
      </c>
      <c r="K72" s="11">
        <f t="shared" si="30"/>
        <v>0</v>
      </c>
      <c r="L72" s="12">
        <f t="shared" si="31"/>
        <v>0</v>
      </c>
      <c r="M72" s="12">
        <f t="shared" si="32"/>
        <v>0</v>
      </c>
      <c r="N72" s="12">
        <f t="shared" si="33"/>
        <v>0</v>
      </c>
      <c r="O72" s="12">
        <f t="shared" si="34"/>
        <v>0</v>
      </c>
    </row>
    <row r="73" spans="1:15">
      <c r="A73" s="126" t="s">
        <v>67</v>
      </c>
      <c r="B73" s="50" t="s">
        <v>233</v>
      </c>
      <c r="C73" s="51" t="s">
        <v>234</v>
      </c>
      <c r="D73" s="43">
        <v>1</v>
      </c>
      <c r="E73" s="11"/>
      <c r="F73" s="12"/>
      <c r="G73" s="12">
        <f t="shared" ref="G73:G76" si="63">E73*F73</f>
        <v>0</v>
      </c>
      <c r="H73" s="12"/>
      <c r="I73" s="12"/>
      <c r="J73" s="12">
        <f>SUM(G73:I73)</f>
        <v>0</v>
      </c>
      <c r="K73" s="11">
        <f t="shared" ref="K73:K76" si="64">D73*E73</f>
        <v>0</v>
      </c>
      <c r="L73" s="12">
        <f t="shared" ref="L73:L76" si="65">G73*D73</f>
        <v>0</v>
      </c>
      <c r="M73" s="12">
        <f t="shared" ref="M73:M76" si="66">D73*H73</f>
        <v>0</v>
      </c>
      <c r="N73" s="12">
        <f t="shared" ref="N73:N76" si="67">D73*I73</f>
        <v>0</v>
      </c>
      <c r="O73" s="12">
        <f t="shared" ref="O73:O76" si="68">SUM(L73:N73)</f>
        <v>0</v>
      </c>
    </row>
    <row r="74" spans="1:15">
      <c r="A74" s="126" t="s">
        <v>69</v>
      </c>
      <c r="B74" s="50" t="s">
        <v>235</v>
      </c>
      <c r="C74" s="41" t="s">
        <v>234</v>
      </c>
      <c r="D74" s="42">
        <v>1</v>
      </c>
      <c r="E74" s="11"/>
      <c r="F74" s="12"/>
      <c r="G74" s="12">
        <f t="shared" si="63"/>
        <v>0</v>
      </c>
      <c r="H74" s="12"/>
      <c r="I74" s="12"/>
      <c r="J74" s="12">
        <f>SUM(G74:I74)</f>
        <v>0</v>
      </c>
      <c r="K74" s="11">
        <f t="shared" si="64"/>
        <v>0</v>
      </c>
      <c r="L74" s="12">
        <f t="shared" si="65"/>
        <v>0</v>
      </c>
      <c r="M74" s="12">
        <f t="shared" si="66"/>
        <v>0</v>
      </c>
      <c r="N74" s="12">
        <f t="shared" si="67"/>
        <v>0</v>
      </c>
      <c r="O74" s="12">
        <f t="shared" si="68"/>
        <v>0</v>
      </c>
    </row>
    <row r="75" spans="1:15">
      <c r="A75" s="126" t="s">
        <v>100</v>
      </c>
      <c r="B75" s="50" t="s">
        <v>236</v>
      </c>
      <c r="C75" s="41" t="s">
        <v>71</v>
      </c>
      <c r="D75" s="43">
        <v>12.3</v>
      </c>
      <c r="E75" s="11"/>
      <c r="F75" s="12"/>
      <c r="G75" s="12">
        <f t="shared" si="63"/>
        <v>0</v>
      </c>
      <c r="H75" s="12"/>
      <c r="I75" s="12"/>
      <c r="J75" s="12">
        <f t="shared" ref="J75:J76" si="69">SUM(G75:I75)</f>
        <v>0</v>
      </c>
      <c r="K75" s="11">
        <f t="shared" si="64"/>
        <v>0</v>
      </c>
      <c r="L75" s="12">
        <f t="shared" si="65"/>
        <v>0</v>
      </c>
      <c r="M75" s="12">
        <f t="shared" si="66"/>
        <v>0</v>
      </c>
      <c r="N75" s="12">
        <f t="shared" si="67"/>
        <v>0</v>
      </c>
      <c r="O75" s="12">
        <f t="shared" si="68"/>
        <v>0</v>
      </c>
    </row>
    <row r="76" spans="1:15">
      <c r="A76" s="126" t="s">
        <v>102</v>
      </c>
      <c r="B76" s="50" t="s">
        <v>237</v>
      </c>
      <c r="C76" s="41" t="s">
        <v>48</v>
      </c>
      <c r="D76" s="43">
        <v>108</v>
      </c>
      <c r="E76" s="11"/>
      <c r="F76" s="12"/>
      <c r="G76" s="12">
        <f t="shared" si="63"/>
        <v>0</v>
      </c>
      <c r="H76" s="12"/>
      <c r="I76" s="12"/>
      <c r="J76" s="12">
        <f t="shared" si="69"/>
        <v>0</v>
      </c>
      <c r="K76" s="11">
        <f t="shared" si="64"/>
        <v>0</v>
      </c>
      <c r="L76" s="12">
        <f t="shared" si="65"/>
        <v>0</v>
      </c>
      <c r="M76" s="12">
        <f t="shared" si="66"/>
        <v>0</v>
      </c>
      <c r="N76" s="12">
        <f t="shared" si="67"/>
        <v>0</v>
      </c>
      <c r="O76" s="12">
        <f t="shared" si="68"/>
        <v>0</v>
      </c>
    </row>
    <row r="77" spans="1:15">
      <c r="A77" s="44"/>
      <c r="B77" s="45" t="s">
        <v>185</v>
      </c>
      <c r="C77" s="46"/>
      <c r="D77" s="47"/>
      <c r="E77" s="48"/>
      <c r="F77" s="49"/>
      <c r="G77" s="49"/>
      <c r="H77" s="49"/>
      <c r="I77" s="49"/>
      <c r="J77" s="49"/>
      <c r="K77" s="48"/>
      <c r="L77" s="49"/>
      <c r="M77" s="49"/>
      <c r="N77" s="49"/>
      <c r="O77" s="49"/>
    </row>
    <row r="78" spans="1:15">
      <c r="A78" s="10" t="s">
        <v>30</v>
      </c>
      <c r="B78" s="16" t="s">
        <v>238</v>
      </c>
      <c r="C78" s="62" t="s">
        <v>32</v>
      </c>
      <c r="D78" s="63">
        <v>1</v>
      </c>
      <c r="E78" s="11"/>
      <c r="F78" s="12"/>
      <c r="G78" s="12">
        <f t="shared" ref="G78:G80" si="70">E78*F78</f>
        <v>0</v>
      </c>
      <c r="H78" s="12"/>
      <c r="I78" s="12"/>
      <c r="J78" s="12">
        <f t="shared" ref="J78:J80" si="71">SUM(G78:I78)</f>
        <v>0</v>
      </c>
      <c r="K78" s="11">
        <f t="shared" ref="K78:K80" si="72">D78*E78</f>
        <v>0</v>
      </c>
      <c r="L78" s="12">
        <f t="shared" ref="L78:L80" si="73">G78*D78</f>
        <v>0</v>
      </c>
      <c r="M78" s="12">
        <f t="shared" ref="M78:M80" si="74">D78*H78</f>
        <v>0</v>
      </c>
      <c r="N78" s="12">
        <f t="shared" ref="N78:N80" si="75">D78*I78</f>
        <v>0</v>
      </c>
      <c r="O78" s="12">
        <f t="shared" ref="O78:O80" si="76">SUM(L78:N78)</f>
        <v>0</v>
      </c>
    </row>
    <row r="79" spans="1:15">
      <c r="A79" s="10" t="s">
        <v>33</v>
      </c>
      <c r="B79" s="13" t="s">
        <v>186</v>
      </c>
      <c r="C79" s="57" t="s">
        <v>32</v>
      </c>
      <c r="D79" s="21">
        <v>1</v>
      </c>
      <c r="E79" s="11"/>
      <c r="F79" s="12"/>
      <c r="G79" s="12">
        <f t="shared" si="70"/>
        <v>0</v>
      </c>
      <c r="H79" s="12"/>
      <c r="I79" s="12"/>
      <c r="J79" s="12">
        <f t="shared" si="71"/>
        <v>0</v>
      </c>
      <c r="K79" s="11">
        <f t="shared" si="72"/>
        <v>0</v>
      </c>
      <c r="L79" s="12">
        <f t="shared" si="73"/>
        <v>0</v>
      </c>
      <c r="M79" s="12">
        <f t="shared" si="74"/>
        <v>0</v>
      </c>
      <c r="N79" s="12">
        <f t="shared" si="75"/>
        <v>0</v>
      </c>
      <c r="O79" s="12">
        <f t="shared" si="76"/>
        <v>0</v>
      </c>
    </row>
    <row r="80" spans="1:15" ht="15" thickBot="1">
      <c r="A80" s="10" t="s">
        <v>35</v>
      </c>
      <c r="B80" s="14" t="s">
        <v>187</v>
      </c>
      <c r="C80" s="57" t="s">
        <v>32</v>
      </c>
      <c r="D80" s="21">
        <v>1</v>
      </c>
      <c r="E80" s="11"/>
      <c r="F80" s="12"/>
      <c r="G80" s="12">
        <f t="shared" si="70"/>
        <v>0</v>
      </c>
      <c r="H80" s="12"/>
      <c r="I80" s="12"/>
      <c r="J80" s="12">
        <f t="shared" si="71"/>
        <v>0</v>
      </c>
      <c r="K80" s="11">
        <f t="shared" si="72"/>
        <v>0</v>
      </c>
      <c r="L80" s="12">
        <f t="shared" si="73"/>
        <v>0</v>
      </c>
      <c r="M80" s="12">
        <f t="shared" si="74"/>
        <v>0</v>
      </c>
      <c r="N80" s="12">
        <f t="shared" si="75"/>
        <v>0</v>
      </c>
      <c r="O80" s="12">
        <f t="shared" si="76"/>
        <v>0</v>
      </c>
    </row>
    <row r="81" spans="1:15">
      <c r="A81" s="64"/>
      <c r="B81" s="79" t="s">
        <v>72</v>
      </c>
      <c r="C81" s="80"/>
      <c r="D81" s="81"/>
      <c r="E81" s="68"/>
      <c r="F81" s="69"/>
      <c r="G81" s="69"/>
      <c r="H81" s="69"/>
      <c r="I81" s="69"/>
      <c r="J81" s="69"/>
      <c r="K81" s="70">
        <f>SUBTOTAL(9,K13:K80)</f>
        <v>0</v>
      </c>
      <c r="L81" s="71">
        <f>SUBTOTAL(9,L13:L80)</f>
        <v>0</v>
      </c>
      <c r="M81" s="71">
        <f>SUBTOTAL(9,M13:M80)</f>
        <v>0</v>
      </c>
      <c r="N81" s="71">
        <f>SUBTOTAL(9,N14:N80)</f>
        <v>0</v>
      </c>
      <c r="O81" s="71">
        <f>SUBTOTAL(9,O13:O80)</f>
        <v>0</v>
      </c>
    </row>
    <row r="82" spans="1:15">
      <c r="A82" s="64"/>
      <c r="B82" s="73" t="s">
        <v>73</v>
      </c>
      <c r="C82" s="73"/>
      <c r="D82" s="74"/>
      <c r="E82" s="72"/>
      <c r="F82" s="73"/>
      <c r="G82" s="73"/>
      <c r="H82" s="73"/>
      <c r="I82" s="73"/>
      <c r="J82" s="73"/>
      <c r="K82" s="75"/>
      <c r="L82" s="76"/>
      <c r="M82" s="76"/>
      <c r="N82" s="76"/>
      <c r="O82" s="71">
        <f>O81</f>
        <v>0</v>
      </c>
    </row>
    <row r="83" spans="1:15" s="3" customFormat="1" ht="14">
      <c r="A83" s="4"/>
    </row>
    <row r="84" spans="1:15" s="3" customFormat="1" ht="14">
      <c r="A84" s="4"/>
      <c r="N84" s="5" t="s">
        <v>72</v>
      </c>
      <c r="O84" s="6">
        <f>O82</f>
        <v>0</v>
      </c>
    </row>
    <row r="85" spans="1:15" s="3" customFormat="1" ht="14">
      <c r="A85" s="148" t="s">
        <v>7</v>
      </c>
      <c r="B85" s="148"/>
      <c r="C85" s="144" t="s">
        <v>74</v>
      </c>
      <c r="D85" s="144"/>
      <c r="E85" s="144"/>
      <c r="F85" s="144"/>
      <c r="G85" s="3">
        <f>Info!B11</f>
        <v>0</v>
      </c>
    </row>
    <row r="86" spans="1:15" s="3" customFormat="1" ht="14">
      <c r="A86" s="4"/>
      <c r="C86" s="141" t="s">
        <v>75</v>
      </c>
      <c r="D86" s="141"/>
      <c r="E86" s="141"/>
      <c r="F86" s="141"/>
      <c r="G86" s="7"/>
    </row>
    <row r="87" spans="1:15" s="3" customFormat="1" ht="14">
      <c r="A87" s="4"/>
    </row>
    <row r="88" spans="1:15" s="3" customFormat="1" ht="14">
      <c r="A88" s="148" t="s">
        <v>8</v>
      </c>
      <c r="B88" s="148"/>
      <c r="C88" s="144" t="s">
        <v>74</v>
      </c>
      <c r="D88" s="144"/>
      <c r="E88" s="144"/>
      <c r="F88" s="144"/>
      <c r="G88" s="3">
        <f>Info!B10</f>
        <v>0</v>
      </c>
    </row>
    <row r="89" spans="1:15" s="3" customFormat="1" ht="14">
      <c r="A89" s="4"/>
      <c r="C89" s="141" t="s">
        <v>75</v>
      </c>
      <c r="D89" s="141"/>
      <c r="E89" s="141"/>
      <c r="F89" s="141"/>
      <c r="G89" s="7"/>
    </row>
  </sheetData>
  <mergeCells count="27">
    <mergeCell ref="A6:C6"/>
    <mergeCell ref="D6:O6"/>
    <mergeCell ref="A2:O2"/>
    <mergeCell ref="C3:N3"/>
    <mergeCell ref="A4:O4"/>
    <mergeCell ref="A5:C5"/>
    <mergeCell ref="D5:O5"/>
    <mergeCell ref="A7:C7"/>
    <mergeCell ref="D7:O7"/>
    <mergeCell ref="A8:C8"/>
    <mergeCell ref="D8:O8"/>
    <mergeCell ref="A9:I9"/>
    <mergeCell ref="L9:M9"/>
    <mergeCell ref="C89:F89"/>
    <mergeCell ref="L10:M10"/>
    <mergeCell ref="N10:O10"/>
    <mergeCell ref="A11:A12"/>
    <mergeCell ref="B11:B12"/>
    <mergeCell ref="C11:C12"/>
    <mergeCell ref="D11:D12"/>
    <mergeCell ref="E11:J11"/>
    <mergeCell ref="K11:O11"/>
    <mergeCell ref="A85:B85"/>
    <mergeCell ref="C85:F85"/>
    <mergeCell ref="C86:F86"/>
    <mergeCell ref="A88:B88"/>
    <mergeCell ref="C88:F88"/>
  </mergeCells>
  <phoneticPr fontId="14" type="noConversion"/>
  <printOptions horizontalCentered="1"/>
  <pageMargins left="0.70866141732283472" right="0.70866141732283472" top="0.62992125984251968" bottom="0.39370078740157483" header="0" footer="0"/>
  <pageSetup paperSize="9" scale="61" fitToHeight="2"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B8FC5-E52A-459C-B96C-805130AC65AE}">
  <dimension ref="A1:O42"/>
  <sheetViews>
    <sheetView topLeftCell="A14" zoomScaleNormal="100" workbookViewId="0">
      <selection activeCell="O36" sqref="O36"/>
    </sheetView>
  </sheetViews>
  <sheetFormatPr defaultColWidth="8.7265625" defaultRowHeight="14.5"/>
  <cols>
    <col min="1" max="1" width="7.1796875" bestFit="1" customWidth="1"/>
    <col min="2" max="2" width="51.81640625" bestFit="1"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239</v>
      </c>
      <c r="B2" s="139"/>
      <c r="C2" s="139"/>
      <c r="D2" s="139"/>
      <c r="E2" s="139"/>
      <c r="F2" s="139"/>
      <c r="G2" s="139"/>
      <c r="H2" s="139"/>
      <c r="I2" s="139"/>
      <c r="J2" s="139"/>
      <c r="K2" s="139"/>
      <c r="L2" s="139"/>
      <c r="M2" s="139"/>
      <c r="N2" s="139"/>
      <c r="O2" s="139"/>
    </row>
    <row r="3" spans="1:15" s="3" customFormat="1" ht="14">
      <c r="A3" s="4"/>
      <c r="C3" s="153" t="s">
        <v>240</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O37</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ht="23">
      <c r="A14" s="10" t="s">
        <v>30</v>
      </c>
      <c r="B14" s="22" t="s">
        <v>241</v>
      </c>
      <c r="C14" s="23" t="s">
        <v>94</v>
      </c>
      <c r="D14" s="23">
        <v>2</v>
      </c>
      <c r="E14" s="11"/>
      <c r="F14" s="12"/>
      <c r="G14" s="12">
        <f t="shared" ref="G14:G23" si="0">E14*F14</f>
        <v>0</v>
      </c>
      <c r="H14" s="12"/>
      <c r="I14" s="12"/>
      <c r="J14" s="12">
        <f>SUM(G14:I14)</f>
        <v>0</v>
      </c>
      <c r="K14" s="11">
        <f t="shared" ref="K14:K23" si="1">D14*E14</f>
        <v>0</v>
      </c>
      <c r="L14" s="12">
        <f t="shared" ref="L14:L23" si="2">G14*D14</f>
        <v>0</v>
      </c>
      <c r="M14" s="12">
        <f t="shared" ref="M14:M23" si="3">D14*H14</f>
        <v>0</v>
      </c>
      <c r="N14" s="12">
        <f t="shared" ref="N14:N23" si="4">D14*I14</f>
        <v>0</v>
      </c>
      <c r="O14" s="12">
        <f t="shared" ref="O14:O23" si="5">SUM(L14:N14)</f>
        <v>0</v>
      </c>
    </row>
    <row r="15" spans="1:15" ht="23">
      <c r="A15" s="10" t="s">
        <v>33</v>
      </c>
      <c r="B15" s="22" t="s">
        <v>242</v>
      </c>
      <c r="C15" s="23" t="s">
        <v>94</v>
      </c>
      <c r="D15" s="23">
        <v>1</v>
      </c>
      <c r="E15" s="11"/>
      <c r="F15" s="12"/>
      <c r="G15" s="12">
        <f t="shared" si="0"/>
        <v>0</v>
      </c>
      <c r="H15" s="12"/>
      <c r="I15" s="12"/>
      <c r="J15" s="12">
        <f>SUM(G15:I15)</f>
        <v>0</v>
      </c>
      <c r="K15" s="11">
        <f t="shared" si="1"/>
        <v>0</v>
      </c>
      <c r="L15" s="12">
        <f t="shared" si="2"/>
        <v>0</v>
      </c>
      <c r="M15" s="12">
        <f t="shared" si="3"/>
        <v>0</v>
      </c>
      <c r="N15" s="12">
        <f t="shared" si="4"/>
        <v>0</v>
      </c>
      <c r="O15" s="12">
        <f t="shared" si="5"/>
        <v>0</v>
      </c>
    </row>
    <row r="16" spans="1:15" ht="23">
      <c r="A16" s="10" t="s">
        <v>35</v>
      </c>
      <c r="B16" s="22" t="s">
        <v>243</v>
      </c>
      <c r="C16" s="23" t="s">
        <v>94</v>
      </c>
      <c r="D16" s="23">
        <v>1</v>
      </c>
      <c r="E16" s="11"/>
      <c r="F16" s="12"/>
      <c r="G16" s="12">
        <f t="shared" si="0"/>
        <v>0</v>
      </c>
      <c r="H16" s="12"/>
      <c r="I16" s="12"/>
      <c r="J16" s="12">
        <f>SUM(G16:I16)</f>
        <v>0</v>
      </c>
      <c r="K16" s="11">
        <f t="shared" si="1"/>
        <v>0</v>
      </c>
      <c r="L16" s="12">
        <f t="shared" si="2"/>
        <v>0</v>
      </c>
      <c r="M16" s="12">
        <f t="shared" si="3"/>
        <v>0</v>
      </c>
      <c r="N16" s="12">
        <f t="shared" si="4"/>
        <v>0</v>
      </c>
      <c r="O16" s="12">
        <f t="shared" si="5"/>
        <v>0</v>
      </c>
    </row>
    <row r="17" spans="1:15" ht="27.75" customHeight="1">
      <c r="A17" s="10" t="s">
        <v>37</v>
      </c>
      <c r="B17" s="22" t="s">
        <v>244</v>
      </c>
      <c r="C17" s="23" t="s">
        <v>94</v>
      </c>
      <c r="D17" s="23">
        <v>1</v>
      </c>
      <c r="E17" s="11"/>
      <c r="F17" s="12"/>
      <c r="G17" s="12">
        <f t="shared" si="0"/>
        <v>0</v>
      </c>
      <c r="H17" s="12"/>
      <c r="I17" s="12"/>
      <c r="J17" s="12">
        <f>SUM(G17:I17)</f>
        <v>0</v>
      </c>
      <c r="K17" s="11">
        <f t="shared" si="1"/>
        <v>0</v>
      </c>
      <c r="L17" s="12">
        <f t="shared" si="2"/>
        <v>0</v>
      </c>
      <c r="M17" s="12">
        <f t="shared" si="3"/>
        <v>0</v>
      </c>
      <c r="N17" s="12">
        <f t="shared" si="4"/>
        <v>0</v>
      </c>
      <c r="O17" s="12">
        <f t="shared" si="5"/>
        <v>0</v>
      </c>
    </row>
    <row r="18" spans="1:15">
      <c r="A18" s="10" t="s">
        <v>39</v>
      </c>
      <c r="B18" s="22" t="s">
        <v>245</v>
      </c>
      <c r="C18" s="23" t="s">
        <v>94</v>
      </c>
      <c r="D18" s="23">
        <f>D17*3</f>
        <v>3</v>
      </c>
      <c r="E18" s="11"/>
      <c r="F18" s="12"/>
      <c r="G18" s="12">
        <f t="shared" si="0"/>
        <v>0</v>
      </c>
      <c r="H18" s="12"/>
      <c r="I18" s="12"/>
      <c r="J18" s="12">
        <f>SUM(G18:I18)</f>
        <v>0</v>
      </c>
      <c r="K18" s="11">
        <f t="shared" si="1"/>
        <v>0</v>
      </c>
      <c r="L18" s="12">
        <f t="shared" si="2"/>
        <v>0</v>
      </c>
      <c r="M18" s="12">
        <f t="shared" si="3"/>
        <v>0</v>
      </c>
      <c r="N18" s="12">
        <f t="shared" si="4"/>
        <v>0</v>
      </c>
      <c r="O18" s="12">
        <f t="shared" si="5"/>
        <v>0</v>
      </c>
    </row>
    <row r="19" spans="1:15">
      <c r="A19" s="10" t="s">
        <v>41</v>
      </c>
      <c r="B19" s="22" t="s">
        <v>246</v>
      </c>
      <c r="C19" s="23" t="s">
        <v>94</v>
      </c>
      <c r="D19" s="23">
        <v>1</v>
      </c>
      <c r="E19" s="11"/>
      <c r="F19" s="12"/>
      <c r="G19" s="12">
        <f t="shared" si="0"/>
        <v>0</v>
      </c>
      <c r="H19" s="12"/>
      <c r="I19" s="12"/>
      <c r="J19" s="12">
        <f t="shared" ref="J19:J23" si="6">SUM(G19:I19)</f>
        <v>0</v>
      </c>
      <c r="K19" s="11">
        <f t="shared" si="1"/>
        <v>0</v>
      </c>
      <c r="L19" s="12">
        <f t="shared" si="2"/>
        <v>0</v>
      </c>
      <c r="M19" s="12">
        <f t="shared" si="3"/>
        <v>0</v>
      </c>
      <c r="N19" s="12">
        <f t="shared" si="4"/>
        <v>0</v>
      </c>
      <c r="O19" s="12">
        <f t="shared" si="5"/>
        <v>0</v>
      </c>
    </row>
    <row r="20" spans="1:15">
      <c r="A20" s="10" t="s">
        <v>43</v>
      </c>
      <c r="B20" s="22" t="s">
        <v>247</v>
      </c>
      <c r="C20" s="23" t="s">
        <v>94</v>
      </c>
      <c r="D20" s="23">
        <v>1</v>
      </c>
      <c r="E20" s="11"/>
      <c r="F20" s="12"/>
      <c r="G20" s="12">
        <f t="shared" si="0"/>
        <v>0</v>
      </c>
      <c r="H20" s="12"/>
      <c r="I20" s="12"/>
      <c r="J20" s="12">
        <f t="shared" si="6"/>
        <v>0</v>
      </c>
      <c r="K20" s="11">
        <f t="shared" si="1"/>
        <v>0</v>
      </c>
      <c r="L20" s="12">
        <f t="shared" si="2"/>
        <v>0</v>
      </c>
      <c r="M20" s="12">
        <f t="shared" si="3"/>
        <v>0</v>
      </c>
      <c r="N20" s="12">
        <f t="shared" si="4"/>
        <v>0</v>
      </c>
      <c r="O20" s="12">
        <f t="shared" si="5"/>
        <v>0</v>
      </c>
    </row>
    <row r="21" spans="1:15" ht="23">
      <c r="A21" s="10" t="s">
        <v>46</v>
      </c>
      <c r="B21" s="22" t="s">
        <v>248</v>
      </c>
      <c r="C21" s="23" t="s">
        <v>45</v>
      </c>
      <c r="D21" s="23">
        <v>1</v>
      </c>
      <c r="E21" s="11"/>
      <c r="F21" s="12"/>
      <c r="G21" s="12">
        <f t="shared" si="0"/>
        <v>0</v>
      </c>
      <c r="H21" s="12"/>
      <c r="I21" s="12"/>
      <c r="J21" s="12">
        <f t="shared" si="6"/>
        <v>0</v>
      </c>
      <c r="K21" s="11">
        <f t="shared" si="1"/>
        <v>0</v>
      </c>
      <c r="L21" s="12">
        <f t="shared" si="2"/>
        <v>0</v>
      </c>
      <c r="M21" s="12">
        <f t="shared" si="3"/>
        <v>0</v>
      </c>
      <c r="N21" s="12">
        <f t="shared" si="4"/>
        <v>0</v>
      </c>
      <c r="O21" s="12">
        <f t="shared" si="5"/>
        <v>0</v>
      </c>
    </row>
    <row r="22" spans="1:15">
      <c r="A22" s="10" t="s">
        <v>49</v>
      </c>
      <c r="B22" s="22" t="s">
        <v>249</v>
      </c>
      <c r="C22" s="23" t="s">
        <v>250</v>
      </c>
      <c r="D22" s="23">
        <f>ROUNDUP((8)*0.15*0.5,1)</f>
        <v>0.6</v>
      </c>
      <c r="E22" s="11"/>
      <c r="F22" s="12"/>
      <c r="G22" s="12">
        <f t="shared" si="0"/>
        <v>0</v>
      </c>
      <c r="H22" s="12"/>
      <c r="I22" s="12"/>
      <c r="J22" s="12">
        <f t="shared" si="6"/>
        <v>0</v>
      </c>
      <c r="K22" s="11">
        <f t="shared" si="1"/>
        <v>0</v>
      </c>
      <c r="L22" s="12">
        <f t="shared" si="2"/>
        <v>0</v>
      </c>
      <c r="M22" s="12">
        <f t="shared" si="3"/>
        <v>0</v>
      </c>
      <c r="N22" s="12">
        <f t="shared" si="4"/>
        <v>0</v>
      </c>
      <c r="O22" s="12">
        <f t="shared" si="5"/>
        <v>0</v>
      </c>
    </row>
    <row r="23" spans="1:15">
      <c r="A23" s="10" t="s">
        <v>51</v>
      </c>
      <c r="B23" s="22" t="s">
        <v>251</v>
      </c>
      <c r="C23" s="23" t="s">
        <v>45</v>
      </c>
      <c r="D23" s="23">
        <v>1</v>
      </c>
      <c r="E23" s="11"/>
      <c r="F23" s="12"/>
      <c r="G23" s="12">
        <f t="shared" si="0"/>
        <v>0</v>
      </c>
      <c r="H23" s="12"/>
      <c r="I23" s="12"/>
      <c r="J23" s="12">
        <f t="shared" si="6"/>
        <v>0</v>
      </c>
      <c r="K23" s="11">
        <f t="shared" si="1"/>
        <v>0</v>
      </c>
      <c r="L23" s="12">
        <f t="shared" si="2"/>
        <v>0</v>
      </c>
      <c r="M23" s="12">
        <f t="shared" si="3"/>
        <v>0</v>
      </c>
      <c r="N23" s="12">
        <f t="shared" si="4"/>
        <v>0</v>
      </c>
      <c r="O23" s="12">
        <f t="shared" si="5"/>
        <v>0</v>
      </c>
    </row>
    <row r="24" spans="1:15">
      <c r="A24" s="44"/>
      <c r="B24" s="45" t="s">
        <v>29</v>
      </c>
      <c r="C24" s="46"/>
      <c r="D24" s="47"/>
      <c r="E24" s="48"/>
      <c r="F24" s="49"/>
      <c r="G24" s="49"/>
      <c r="H24" s="49"/>
      <c r="I24" s="49"/>
      <c r="J24" s="49"/>
      <c r="K24" s="48"/>
      <c r="L24" s="49"/>
      <c r="M24" s="49"/>
      <c r="N24" s="49"/>
      <c r="O24" s="49"/>
    </row>
    <row r="25" spans="1:15" ht="23">
      <c r="A25" s="10" t="s">
        <v>30</v>
      </c>
      <c r="B25" s="22" t="s">
        <v>252</v>
      </c>
      <c r="C25" s="36" t="s">
        <v>94</v>
      </c>
      <c r="D25" s="24">
        <v>2</v>
      </c>
      <c r="E25" s="11"/>
      <c r="F25" s="12"/>
      <c r="G25" s="12">
        <f t="shared" ref="G25:G33" si="7">E25*F25</f>
        <v>0</v>
      </c>
      <c r="H25" s="12"/>
      <c r="I25" s="12"/>
      <c r="J25" s="12">
        <f>SUM(G25:I25)</f>
        <v>0</v>
      </c>
      <c r="K25" s="11">
        <f t="shared" ref="K25:K33" si="8">D25*E25</f>
        <v>0</v>
      </c>
      <c r="L25" s="12">
        <f t="shared" ref="L25:L33" si="9">G25*D25</f>
        <v>0</v>
      </c>
      <c r="M25" s="12">
        <f t="shared" ref="M25:M33" si="10">D25*H25</f>
        <v>0</v>
      </c>
      <c r="N25" s="12">
        <f t="shared" ref="N25:N33" si="11">D25*I25</f>
        <v>0</v>
      </c>
      <c r="O25" s="12">
        <f t="shared" ref="O25:O33" si="12">SUM(L25:N25)</f>
        <v>0</v>
      </c>
    </row>
    <row r="26" spans="1:15" ht="23">
      <c r="A26" s="10" t="s">
        <v>33</v>
      </c>
      <c r="B26" s="22" t="s">
        <v>253</v>
      </c>
      <c r="C26" s="37" t="s">
        <v>48</v>
      </c>
      <c r="D26" s="24">
        <v>2</v>
      </c>
      <c r="E26" s="11"/>
      <c r="F26" s="12"/>
      <c r="G26" s="12">
        <f t="shared" si="7"/>
        <v>0</v>
      </c>
      <c r="H26" s="12"/>
      <c r="I26" s="12"/>
      <c r="J26" s="12">
        <f>SUM(G26:I26)</f>
        <v>0</v>
      </c>
      <c r="K26" s="11">
        <f t="shared" si="8"/>
        <v>0</v>
      </c>
      <c r="L26" s="12">
        <f t="shared" si="9"/>
        <v>0</v>
      </c>
      <c r="M26" s="12">
        <f t="shared" si="10"/>
        <v>0</v>
      </c>
      <c r="N26" s="12">
        <f t="shared" si="11"/>
        <v>0</v>
      </c>
      <c r="O26" s="12">
        <f t="shared" si="12"/>
        <v>0</v>
      </c>
    </row>
    <row r="27" spans="1:15">
      <c r="A27" s="10" t="s">
        <v>35</v>
      </c>
      <c r="B27" s="22" t="s">
        <v>254</v>
      </c>
      <c r="C27" s="37" t="s">
        <v>48</v>
      </c>
      <c r="D27" s="24">
        <v>8</v>
      </c>
      <c r="E27" s="11"/>
      <c r="F27" s="12"/>
      <c r="G27" s="12">
        <f t="shared" si="7"/>
        <v>0</v>
      </c>
      <c r="H27" s="12"/>
      <c r="I27" s="12"/>
      <c r="J27" s="12">
        <f>SUM(G27:I27)</f>
        <v>0</v>
      </c>
      <c r="K27" s="11">
        <f t="shared" si="8"/>
        <v>0</v>
      </c>
      <c r="L27" s="12">
        <f t="shared" si="9"/>
        <v>0</v>
      </c>
      <c r="M27" s="12">
        <f t="shared" si="10"/>
        <v>0</v>
      </c>
      <c r="N27" s="12">
        <f t="shared" si="11"/>
        <v>0</v>
      </c>
      <c r="O27" s="12">
        <f t="shared" si="12"/>
        <v>0</v>
      </c>
    </row>
    <row r="28" spans="1:15">
      <c r="A28" s="10" t="s">
        <v>37</v>
      </c>
      <c r="B28" s="22" t="s">
        <v>255</v>
      </c>
      <c r="C28" s="36" t="s">
        <v>45</v>
      </c>
      <c r="D28" s="24">
        <v>1</v>
      </c>
      <c r="E28" s="11"/>
      <c r="F28" s="12"/>
      <c r="G28" s="12">
        <f t="shared" si="7"/>
        <v>0</v>
      </c>
      <c r="H28" s="12"/>
      <c r="I28" s="12"/>
      <c r="J28" s="12">
        <f t="shared" ref="J28:J33" si="13">SUM(G28:I28)</f>
        <v>0</v>
      </c>
      <c r="K28" s="11">
        <f t="shared" si="8"/>
        <v>0</v>
      </c>
      <c r="L28" s="12">
        <f t="shared" si="9"/>
        <v>0</v>
      </c>
      <c r="M28" s="12">
        <f t="shared" si="10"/>
        <v>0</v>
      </c>
      <c r="N28" s="12">
        <f t="shared" si="11"/>
        <v>0</v>
      </c>
      <c r="O28" s="12">
        <f t="shared" si="12"/>
        <v>0</v>
      </c>
    </row>
    <row r="29" spans="1:15" ht="29.25" customHeight="1">
      <c r="A29" s="10" t="s">
        <v>39</v>
      </c>
      <c r="B29" s="22" t="s">
        <v>256</v>
      </c>
      <c r="C29" s="37" t="s">
        <v>48</v>
      </c>
      <c r="D29" s="24">
        <v>10</v>
      </c>
      <c r="E29" s="11"/>
      <c r="F29" s="12"/>
      <c r="G29" s="12">
        <f t="shared" si="7"/>
        <v>0</v>
      </c>
      <c r="H29" s="12"/>
      <c r="I29" s="12"/>
      <c r="J29" s="12">
        <f t="shared" si="13"/>
        <v>0</v>
      </c>
      <c r="K29" s="11">
        <f t="shared" si="8"/>
        <v>0</v>
      </c>
      <c r="L29" s="12">
        <f t="shared" si="9"/>
        <v>0</v>
      </c>
      <c r="M29" s="12">
        <f t="shared" si="10"/>
        <v>0</v>
      </c>
      <c r="N29" s="12">
        <f t="shared" si="11"/>
        <v>0</v>
      </c>
      <c r="O29" s="12">
        <f t="shared" si="12"/>
        <v>0</v>
      </c>
    </row>
    <row r="30" spans="1:15" ht="29.25" customHeight="1">
      <c r="A30" s="10" t="s">
        <v>41</v>
      </c>
      <c r="B30" s="22" t="s">
        <v>257</v>
      </c>
      <c r="C30" s="37" t="s">
        <v>48</v>
      </c>
      <c r="D30" s="24">
        <v>10</v>
      </c>
      <c r="E30" s="11"/>
      <c r="F30" s="12"/>
      <c r="G30" s="12">
        <f t="shared" ref="G30:G31" si="14">E30*F30</f>
        <v>0</v>
      </c>
      <c r="H30" s="12"/>
      <c r="I30" s="12"/>
      <c r="J30" s="12">
        <f t="shared" ref="J30:J31" si="15">SUM(G30:I30)</f>
        <v>0</v>
      </c>
      <c r="K30" s="11">
        <f t="shared" ref="K30:K31" si="16">D30*E30</f>
        <v>0</v>
      </c>
      <c r="L30" s="12">
        <f t="shared" ref="L30:L31" si="17">G30*D30</f>
        <v>0</v>
      </c>
      <c r="M30" s="12">
        <f t="shared" ref="M30:M31" si="18">D30*H30</f>
        <v>0</v>
      </c>
      <c r="N30" s="12">
        <f t="shared" ref="N30:N31" si="19">D30*I30</f>
        <v>0</v>
      </c>
      <c r="O30" s="12">
        <f t="shared" ref="O30:O31" si="20">SUM(L30:N30)</f>
        <v>0</v>
      </c>
    </row>
    <row r="31" spans="1:15" ht="29.25" customHeight="1">
      <c r="A31" s="10" t="s">
        <v>43</v>
      </c>
      <c r="B31" s="22" t="s">
        <v>258</v>
      </c>
      <c r="C31" s="36" t="s">
        <v>45</v>
      </c>
      <c r="D31" s="24">
        <v>3</v>
      </c>
      <c r="E31" s="11"/>
      <c r="F31" s="12"/>
      <c r="G31" s="12">
        <f t="shared" si="14"/>
        <v>0</v>
      </c>
      <c r="H31" s="12"/>
      <c r="I31" s="12"/>
      <c r="J31" s="12">
        <f t="shared" si="15"/>
        <v>0</v>
      </c>
      <c r="K31" s="11">
        <f t="shared" si="16"/>
        <v>0</v>
      </c>
      <c r="L31" s="12">
        <f t="shared" si="17"/>
        <v>0</v>
      </c>
      <c r="M31" s="12">
        <f t="shared" si="18"/>
        <v>0</v>
      </c>
      <c r="N31" s="12">
        <f t="shared" si="19"/>
        <v>0</v>
      </c>
      <c r="O31" s="12">
        <f t="shared" si="20"/>
        <v>0</v>
      </c>
    </row>
    <row r="32" spans="1:15">
      <c r="A32" s="10" t="s">
        <v>46</v>
      </c>
      <c r="B32" s="22" t="s">
        <v>259</v>
      </c>
      <c r="C32" s="36" t="s">
        <v>45</v>
      </c>
      <c r="D32" s="24">
        <v>1</v>
      </c>
      <c r="E32" s="11"/>
      <c r="F32" s="12"/>
      <c r="G32" s="12">
        <f t="shared" si="7"/>
        <v>0</v>
      </c>
      <c r="H32" s="12"/>
      <c r="I32" s="12"/>
      <c r="J32" s="12">
        <f t="shared" si="13"/>
        <v>0</v>
      </c>
      <c r="K32" s="11">
        <f t="shared" si="8"/>
        <v>0</v>
      </c>
      <c r="L32" s="12">
        <f t="shared" si="9"/>
        <v>0</v>
      </c>
      <c r="M32" s="12">
        <f t="shared" si="10"/>
        <v>0</v>
      </c>
      <c r="N32" s="12">
        <f t="shared" si="11"/>
        <v>0</v>
      </c>
      <c r="O32" s="12">
        <f t="shared" si="12"/>
        <v>0</v>
      </c>
    </row>
    <row r="33" spans="1:15">
      <c r="A33" s="10" t="s">
        <v>49</v>
      </c>
      <c r="B33" s="22" t="s">
        <v>260</v>
      </c>
      <c r="C33" s="36" t="s">
        <v>45</v>
      </c>
      <c r="D33" s="38">
        <v>1</v>
      </c>
      <c r="E33" s="11"/>
      <c r="F33" s="12"/>
      <c r="G33" s="12">
        <f t="shared" si="7"/>
        <v>0</v>
      </c>
      <c r="H33" s="12"/>
      <c r="I33" s="12"/>
      <c r="J33" s="12">
        <f t="shared" si="13"/>
        <v>0</v>
      </c>
      <c r="K33" s="11">
        <f t="shared" si="8"/>
        <v>0</v>
      </c>
      <c r="L33" s="12">
        <f t="shared" si="9"/>
        <v>0</v>
      </c>
      <c r="M33" s="12">
        <f t="shared" si="10"/>
        <v>0</v>
      </c>
      <c r="N33" s="12">
        <f t="shared" si="11"/>
        <v>0</v>
      </c>
      <c r="O33" s="12">
        <f t="shared" si="12"/>
        <v>0</v>
      </c>
    </row>
    <row r="34" spans="1:15">
      <c r="A34" s="64"/>
      <c r="B34" s="79" t="s">
        <v>72</v>
      </c>
      <c r="C34" s="80"/>
      <c r="D34" s="81"/>
      <c r="E34" s="68"/>
      <c r="F34" s="69"/>
      <c r="G34" s="69"/>
      <c r="H34" s="69"/>
      <c r="I34" s="69"/>
      <c r="J34" s="69"/>
      <c r="K34" s="70">
        <f>SUBTOTAL(9,K13:K33)</f>
        <v>0</v>
      </c>
      <c r="L34" s="71">
        <f>SUBTOTAL(9,L13:L33)</f>
        <v>0</v>
      </c>
      <c r="M34" s="71">
        <f>SUBTOTAL(9,M13:M33)</f>
        <v>0</v>
      </c>
      <c r="N34" s="71">
        <f>SUBTOTAL(9,N14:N33)</f>
        <v>0</v>
      </c>
      <c r="O34" s="71">
        <f>SUBTOTAL(9,O13:O33)</f>
        <v>0</v>
      </c>
    </row>
    <row r="35" spans="1:15">
      <c r="A35" s="64"/>
      <c r="B35" s="73" t="s">
        <v>73</v>
      </c>
      <c r="C35" s="73"/>
      <c r="D35" s="74"/>
      <c r="E35" s="72"/>
      <c r="F35" s="73"/>
      <c r="G35" s="73"/>
      <c r="H35" s="73"/>
      <c r="I35" s="73"/>
      <c r="J35" s="73"/>
      <c r="K35" s="75"/>
      <c r="L35" s="76"/>
      <c r="M35" s="76"/>
      <c r="N35" s="76"/>
      <c r="O35" s="71">
        <f>O34</f>
        <v>0</v>
      </c>
    </row>
    <row r="36" spans="1:15" s="3" customFormat="1" ht="14">
      <c r="A36" s="4"/>
    </row>
    <row r="37" spans="1:15" s="3" customFormat="1" ht="14">
      <c r="A37" s="4"/>
      <c r="N37" s="5" t="s">
        <v>72</v>
      </c>
      <c r="O37" s="6">
        <f>O35</f>
        <v>0</v>
      </c>
    </row>
    <row r="38" spans="1:15" s="3" customFormat="1" ht="14">
      <c r="A38" s="148" t="s">
        <v>7</v>
      </c>
      <c r="B38" s="148"/>
      <c r="C38" s="144" t="s">
        <v>74</v>
      </c>
      <c r="D38" s="144"/>
      <c r="E38" s="144"/>
      <c r="F38" s="144"/>
      <c r="G38" s="3">
        <f>Info!B11</f>
        <v>0</v>
      </c>
    </row>
    <row r="39" spans="1:15" s="3" customFormat="1" ht="14">
      <c r="A39" s="4"/>
      <c r="C39" s="141" t="s">
        <v>75</v>
      </c>
      <c r="D39" s="141"/>
      <c r="E39" s="141"/>
      <c r="F39" s="141"/>
      <c r="G39" s="7"/>
    </row>
    <row r="40" spans="1:15" s="3" customFormat="1" ht="14">
      <c r="A40" s="4"/>
    </row>
    <row r="41" spans="1:15" s="3" customFormat="1" ht="14">
      <c r="A41" s="148" t="s">
        <v>8</v>
      </c>
      <c r="B41" s="148"/>
      <c r="C41" s="144" t="s">
        <v>74</v>
      </c>
      <c r="D41" s="144"/>
      <c r="E41" s="144"/>
      <c r="F41" s="144"/>
      <c r="G41" s="3">
        <f>Info!B10</f>
        <v>0</v>
      </c>
    </row>
    <row r="42" spans="1:15" s="3" customFormat="1" ht="14">
      <c r="A42" s="4"/>
      <c r="C42" s="141" t="s">
        <v>75</v>
      </c>
      <c r="D42" s="141"/>
      <c r="E42" s="141"/>
      <c r="F42" s="141"/>
      <c r="G42" s="7"/>
    </row>
  </sheetData>
  <mergeCells count="27">
    <mergeCell ref="A6:C6"/>
    <mergeCell ref="D6:O6"/>
    <mergeCell ref="A2:O2"/>
    <mergeCell ref="C3:N3"/>
    <mergeCell ref="A4:O4"/>
    <mergeCell ref="A5:C5"/>
    <mergeCell ref="D5:O5"/>
    <mergeCell ref="A7:C7"/>
    <mergeCell ref="D7:O7"/>
    <mergeCell ref="A8:C8"/>
    <mergeCell ref="D8:O8"/>
    <mergeCell ref="A9:I9"/>
    <mergeCell ref="L9:M9"/>
    <mergeCell ref="C42:F42"/>
    <mergeCell ref="L10:M10"/>
    <mergeCell ref="N10:O10"/>
    <mergeCell ref="A11:A12"/>
    <mergeCell ref="B11:B12"/>
    <mergeCell ref="C11:C12"/>
    <mergeCell ref="D11:D12"/>
    <mergeCell ref="E11:J11"/>
    <mergeCell ref="K11:O11"/>
    <mergeCell ref="A38:B38"/>
    <mergeCell ref="C38:F38"/>
    <mergeCell ref="C39:F39"/>
    <mergeCell ref="A41:B41"/>
    <mergeCell ref="C41:F41"/>
  </mergeCells>
  <phoneticPr fontId="14" type="noConversion"/>
  <conditionalFormatting sqref="D14:D23">
    <cfRule type="cellIs" dxfId="10" priority="2" operator="notEqual">
      <formula>#REF!</formula>
    </cfRule>
  </conditionalFormatting>
  <conditionalFormatting sqref="D25:D33">
    <cfRule type="cellIs" dxfId="9" priority="1" operator="notEqual">
      <formula>#REF!</formula>
    </cfRule>
  </conditionalFormatting>
  <printOptions horizontalCentered="1"/>
  <pageMargins left="0.70866141732283472" right="0.70866141732283472" top="0.62992125984251968" bottom="0.39370078740157483" header="0" footer="0"/>
  <pageSetup paperSize="9" scale="54" fitToHeight="2"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29B2-35AA-4269-BACD-280E80D3B881}">
  <sheetPr>
    <pageSetUpPr fitToPage="1"/>
  </sheetPr>
  <dimension ref="A1:O74"/>
  <sheetViews>
    <sheetView topLeftCell="A42" zoomScaleNormal="100" zoomScalePageLayoutView="70" workbookViewId="0">
      <selection activeCell="O68" sqref="O68"/>
    </sheetView>
  </sheetViews>
  <sheetFormatPr defaultColWidth="8.7265625" defaultRowHeight="14.5"/>
  <cols>
    <col min="1" max="1" width="7.1796875" bestFit="1" customWidth="1"/>
    <col min="2" max="2" width="51.81640625" bestFit="1"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261</v>
      </c>
      <c r="B2" s="139"/>
      <c r="C2" s="139"/>
      <c r="D2" s="139"/>
      <c r="E2" s="139"/>
      <c r="F2" s="139"/>
      <c r="G2" s="139"/>
      <c r="H2" s="139"/>
      <c r="I2" s="139"/>
      <c r="J2" s="139"/>
      <c r="K2" s="139"/>
      <c r="L2" s="139"/>
      <c r="M2" s="139"/>
      <c r="N2" s="139"/>
      <c r="O2" s="139"/>
    </row>
    <row r="3" spans="1:15" s="3" customFormat="1" ht="14">
      <c r="A3" s="4"/>
      <c r="C3" s="153" t="s">
        <v>262</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O69</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ht="26">
      <c r="A14" s="10" t="s">
        <v>30</v>
      </c>
      <c r="B14" s="40" t="s">
        <v>263</v>
      </c>
      <c r="C14" s="18" t="s">
        <v>45</v>
      </c>
      <c r="D14" s="18">
        <v>1</v>
      </c>
      <c r="E14" s="11"/>
      <c r="F14" s="12"/>
      <c r="G14" s="12">
        <f t="shared" ref="G14:G43" si="0">E14*F14</f>
        <v>0</v>
      </c>
      <c r="H14" s="12"/>
      <c r="I14" s="12"/>
      <c r="J14" s="12">
        <f>SUM(G14:I14)</f>
        <v>0</v>
      </c>
      <c r="K14" s="11">
        <f t="shared" ref="K14:K43" si="1">D14*E14</f>
        <v>0</v>
      </c>
      <c r="L14" s="12">
        <f t="shared" ref="L14:L43" si="2">G14*D14</f>
        <v>0</v>
      </c>
      <c r="M14" s="12">
        <f t="shared" ref="M14:M43" si="3">D14*H14</f>
        <v>0</v>
      </c>
      <c r="N14" s="12">
        <f t="shared" ref="N14:N43" si="4">D14*I14</f>
        <v>0</v>
      </c>
      <c r="O14" s="12">
        <f t="shared" ref="O14:O43" si="5">SUM(L14:N14)</f>
        <v>0</v>
      </c>
    </row>
    <row r="15" spans="1:15">
      <c r="A15" s="10" t="s">
        <v>33</v>
      </c>
      <c r="B15" s="26" t="s">
        <v>264</v>
      </c>
      <c r="C15" s="18" t="s">
        <v>94</v>
      </c>
      <c r="D15" s="18">
        <v>1</v>
      </c>
      <c r="E15" s="11"/>
      <c r="F15" s="12"/>
      <c r="G15" s="12">
        <f t="shared" ref="G15:G37" si="6">E15*F15</f>
        <v>0</v>
      </c>
      <c r="H15" s="12"/>
      <c r="I15" s="12"/>
      <c r="J15" s="12">
        <f t="shared" ref="J15:J37" si="7">SUM(G15:I15)</f>
        <v>0</v>
      </c>
      <c r="K15" s="11">
        <f t="shared" ref="K15:K37" si="8">D15*E15</f>
        <v>0</v>
      </c>
      <c r="L15" s="12">
        <f t="shared" ref="L15:L37" si="9">G15*D15</f>
        <v>0</v>
      </c>
      <c r="M15" s="12">
        <f t="shared" ref="M15:M37" si="10">D15*H15</f>
        <v>0</v>
      </c>
      <c r="N15" s="12">
        <f t="shared" ref="N15:N37" si="11">D15*I15</f>
        <v>0</v>
      </c>
      <c r="O15" s="12">
        <f t="shared" ref="O15:O37" si="12">SUM(L15:N15)</f>
        <v>0</v>
      </c>
    </row>
    <row r="16" spans="1:15" ht="26">
      <c r="A16" s="10" t="s">
        <v>35</v>
      </c>
      <c r="B16" s="26" t="s">
        <v>265</v>
      </c>
      <c r="C16" s="18" t="s">
        <v>94</v>
      </c>
      <c r="D16" s="18">
        <v>1</v>
      </c>
      <c r="E16" s="11"/>
      <c r="F16" s="12"/>
      <c r="G16" s="12">
        <f t="shared" si="6"/>
        <v>0</v>
      </c>
      <c r="H16" s="12"/>
      <c r="I16" s="12"/>
      <c r="J16" s="12">
        <f t="shared" si="7"/>
        <v>0</v>
      </c>
      <c r="K16" s="11">
        <f t="shared" si="8"/>
        <v>0</v>
      </c>
      <c r="L16" s="12">
        <f t="shared" si="9"/>
        <v>0</v>
      </c>
      <c r="M16" s="12">
        <f t="shared" si="10"/>
        <v>0</v>
      </c>
      <c r="N16" s="12">
        <f t="shared" si="11"/>
        <v>0</v>
      </c>
      <c r="O16" s="12">
        <f t="shared" si="12"/>
        <v>0</v>
      </c>
    </row>
    <row r="17" spans="1:15" ht="26">
      <c r="A17" s="10" t="s">
        <v>37</v>
      </c>
      <c r="B17" s="26" t="s">
        <v>266</v>
      </c>
      <c r="C17" s="18" t="s">
        <v>94</v>
      </c>
      <c r="D17" s="18">
        <v>1</v>
      </c>
      <c r="E17" s="11"/>
      <c r="F17" s="12"/>
      <c r="G17" s="12">
        <f t="shared" si="6"/>
        <v>0</v>
      </c>
      <c r="H17" s="12"/>
      <c r="I17" s="12"/>
      <c r="J17" s="12">
        <f t="shared" si="7"/>
        <v>0</v>
      </c>
      <c r="K17" s="11">
        <f t="shared" si="8"/>
        <v>0</v>
      </c>
      <c r="L17" s="12">
        <f t="shared" si="9"/>
        <v>0</v>
      </c>
      <c r="M17" s="12">
        <f t="shared" si="10"/>
        <v>0</v>
      </c>
      <c r="N17" s="12">
        <f t="shared" si="11"/>
        <v>0</v>
      </c>
      <c r="O17" s="12">
        <f t="shared" si="12"/>
        <v>0</v>
      </c>
    </row>
    <row r="18" spans="1:15">
      <c r="A18" s="10" t="s">
        <v>39</v>
      </c>
      <c r="B18" s="26" t="s">
        <v>267</v>
      </c>
      <c r="C18" s="18" t="s">
        <v>94</v>
      </c>
      <c r="D18" s="18">
        <v>3</v>
      </c>
      <c r="E18" s="11"/>
      <c r="F18" s="12"/>
      <c r="G18" s="12">
        <f t="shared" si="6"/>
        <v>0</v>
      </c>
      <c r="H18" s="12"/>
      <c r="I18" s="12"/>
      <c r="J18" s="12">
        <f t="shared" si="7"/>
        <v>0</v>
      </c>
      <c r="K18" s="11">
        <f t="shared" si="8"/>
        <v>0</v>
      </c>
      <c r="L18" s="12">
        <f t="shared" si="9"/>
        <v>0</v>
      </c>
      <c r="M18" s="12">
        <f t="shared" si="10"/>
        <v>0</v>
      </c>
      <c r="N18" s="12">
        <f t="shared" si="11"/>
        <v>0</v>
      </c>
      <c r="O18" s="12">
        <f t="shared" si="12"/>
        <v>0</v>
      </c>
    </row>
    <row r="19" spans="1:15">
      <c r="A19" s="10" t="s">
        <v>41</v>
      </c>
      <c r="B19" s="26" t="s">
        <v>268</v>
      </c>
      <c r="C19" s="18" t="s">
        <v>94</v>
      </c>
      <c r="D19" s="18">
        <v>1</v>
      </c>
      <c r="E19" s="11"/>
      <c r="F19" s="12"/>
      <c r="G19" s="12">
        <f t="shared" si="6"/>
        <v>0</v>
      </c>
      <c r="H19" s="12"/>
      <c r="I19" s="12"/>
      <c r="J19" s="12">
        <f t="shared" si="7"/>
        <v>0</v>
      </c>
      <c r="K19" s="11">
        <f t="shared" si="8"/>
        <v>0</v>
      </c>
      <c r="L19" s="12">
        <f t="shared" si="9"/>
        <v>0</v>
      </c>
      <c r="M19" s="12">
        <f t="shared" si="10"/>
        <v>0</v>
      </c>
      <c r="N19" s="12">
        <f t="shared" si="11"/>
        <v>0</v>
      </c>
      <c r="O19" s="12">
        <f t="shared" si="12"/>
        <v>0</v>
      </c>
    </row>
    <row r="20" spans="1:15" ht="26">
      <c r="A20" s="10" t="s">
        <v>43</v>
      </c>
      <c r="B20" s="26" t="s">
        <v>269</v>
      </c>
      <c r="C20" s="18" t="s">
        <v>94</v>
      </c>
      <c r="D20" s="18">
        <v>1</v>
      </c>
      <c r="E20" s="11"/>
      <c r="F20" s="12"/>
      <c r="G20" s="12">
        <f t="shared" si="6"/>
        <v>0</v>
      </c>
      <c r="H20" s="12"/>
      <c r="I20" s="12"/>
      <c r="J20" s="12">
        <f t="shared" si="7"/>
        <v>0</v>
      </c>
      <c r="K20" s="11">
        <f t="shared" si="8"/>
        <v>0</v>
      </c>
      <c r="L20" s="12">
        <f t="shared" si="9"/>
        <v>0</v>
      </c>
      <c r="M20" s="12">
        <f t="shared" si="10"/>
        <v>0</v>
      </c>
      <c r="N20" s="12">
        <f t="shared" si="11"/>
        <v>0</v>
      </c>
      <c r="O20" s="12">
        <f t="shared" si="12"/>
        <v>0</v>
      </c>
    </row>
    <row r="21" spans="1:15">
      <c r="A21" s="10" t="s">
        <v>46</v>
      </c>
      <c r="B21" s="26" t="s">
        <v>270</v>
      </c>
      <c r="C21" s="18" t="s">
        <v>94</v>
      </c>
      <c r="D21" s="18">
        <v>4</v>
      </c>
      <c r="E21" s="11"/>
      <c r="F21" s="12"/>
      <c r="G21" s="12">
        <f t="shared" si="6"/>
        <v>0</v>
      </c>
      <c r="H21" s="12"/>
      <c r="I21" s="12"/>
      <c r="J21" s="12">
        <f t="shared" si="7"/>
        <v>0</v>
      </c>
      <c r="K21" s="11">
        <f t="shared" si="8"/>
        <v>0</v>
      </c>
      <c r="L21" s="12">
        <f t="shared" si="9"/>
        <v>0</v>
      </c>
      <c r="M21" s="12">
        <f t="shared" si="10"/>
        <v>0</v>
      </c>
      <c r="N21" s="12">
        <f t="shared" si="11"/>
        <v>0</v>
      </c>
      <c r="O21" s="12">
        <f t="shared" si="12"/>
        <v>0</v>
      </c>
    </row>
    <row r="22" spans="1:15">
      <c r="A22" s="10" t="s">
        <v>49</v>
      </c>
      <c r="B22" s="25" t="s">
        <v>271</v>
      </c>
      <c r="C22" s="18" t="s">
        <v>94</v>
      </c>
      <c r="D22" s="18">
        <v>1</v>
      </c>
      <c r="E22" s="11"/>
      <c r="F22" s="12"/>
      <c r="G22" s="12">
        <f t="shared" si="6"/>
        <v>0</v>
      </c>
      <c r="H22" s="12"/>
      <c r="I22" s="12"/>
      <c r="J22" s="12">
        <f t="shared" si="7"/>
        <v>0</v>
      </c>
      <c r="K22" s="11">
        <f t="shared" si="8"/>
        <v>0</v>
      </c>
      <c r="L22" s="12">
        <f t="shared" si="9"/>
        <v>0</v>
      </c>
      <c r="M22" s="12">
        <f t="shared" si="10"/>
        <v>0</v>
      </c>
      <c r="N22" s="12">
        <f t="shared" si="11"/>
        <v>0</v>
      </c>
      <c r="O22" s="12">
        <f t="shared" si="12"/>
        <v>0</v>
      </c>
    </row>
    <row r="23" spans="1:15" ht="26">
      <c r="A23" s="10" t="s">
        <v>51</v>
      </c>
      <c r="B23" s="25" t="s">
        <v>272</v>
      </c>
      <c r="C23" s="18" t="s">
        <v>94</v>
      </c>
      <c r="D23" s="18">
        <v>1</v>
      </c>
      <c r="E23" s="11"/>
      <c r="F23" s="12"/>
      <c r="G23" s="12">
        <f t="shared" si="6"/>
        <v>0</v>
      </c>
      <c r="H23" s="12"/>
      <c r="I23" s="12"/>
      <c r="J23" s="12">
        <f t="shared" si="7"/>
        <v>0</v>
      </c>
      <c r="K23" s="11">
        <f t="shared" si="8"/>
        <v>0</v>
      </c>
      <c r="L23" s="12">
        <f t="shared" si="9"/>
        <v>0</v>
      </c>
      <c r="M23" s="12">
        <f t="shared" si="10"/>
        <v>0</v>
      </c>
      <c r="N23" s="12">
        <f t="shared" si="11"/>
        <v>0</v>
      </c>
      <c r="O23" s="12">
        <f t="shared" si="12"/>
        <v>0</v>
      </c>
    </row>
    <row r="24" spans="1:15" ht="28.5" customHeight="1">
      <c r="A24" s="10" t="s">
        <v>53</v>
      </c>
      <c r="B24" s="25" t="s">
        <v>273</v>
      </c>
      <c r="C24" s="18" t="s">
        <v>94</v>
      </c>
      <c r="D24" s="18">
        <v>1</v>
      </c>
      <c r="E24" s="11"/>
      <c r="F24" s="12"/>
      <c r="G24" s="12">
        <f t="shared" si="6"/>
        <v>0</v>
      </c>
      <c r="H24" s="12"/>
      <c r="I24" s="12"/>
      <c r="J24" s="12">
        <f t="shared" si="7"/>
        <v>0</v>
      </c>
      <c r="K24" s="11">
        <f t="shared" si="8"/>
        <v>0</v>
      </c>
      <c r="L24" s="12">
        <f t="shared" si="9"/>
        <v>0</v>
      </c>
      <c r="M24" s="12">
        <f t="shared" si="10"/>
        <v>0</v>
      </c>
      <c r="N24" s="12">
        <f t="shared" si="11"/>
        <v>0</v>
      </c>
      <c r="O24" s="12">
        <f t="shared" si="12"/>
        <v>0</v>
      </c>
    </row>
    <row r="25" spans="1:15" ht="26">
      <c r="A25" s="10" t="s">
        <v>55</v>
      </c>
      <c r="B25" s="26" t="s">
        <v>274</v>
      </c>
      <c r="C25" s="18" t="s">
        <v>94</v>
      </c>
      <c r="D25" s="18">
        <v>1</v>
      </c>
      <c r="E25" s="11"/>
      <c r="F25" s="12"/>
      <c r="G25" s="12">
        <f t="shared" si="6"/>
        <v>0</v>
      </c>
      <c r="H25" s="12"/>
      <c r="I25" s="12"/>
      <c r="J25" s="12">
        <f t="shared" si="7"/>
        <v>0</v>
      </c>
      <c r="K25" s="11">
        <f t="shared" si="8"/>
        <v>0</v>
      </c>
      <c r="L25" s="12">
        <f t="shared" si="9"/>
        <v>0</v>
      </c>
      <c r="M25" s="12">
        <f t="shared" si="10"/>
        <v>0</v>
      </c>
      <c r="N25" s="12">
        <f t="shared" si="11"/>
        <v>0</v>
      </c>
      <c r="O25" s="12">
        <f t="shared" si="12"/>
        <v>0</v>
      </c>
    </row>
    <row r="26" spans="1:15" ht="33" customHeight="1">
      <c r="A26" s="10" t="s">
        <v>57</v>
      </c>
      <c r="B26" s="25" t="s">
        <v>275</v>
      </c>
      <c r="C26" s="18" t="s">
        <v>94</v>
      </c>
      <c r="D26" s="18">
        <v>1</v>
      </c>
      <c r="E26" s="11"/>
      <c r="F26" s="12"/>
      <c r="G26" s="12">
        <f t="shared" si="6"/>
        <v>0</v>
      </c>
      <c r="H26" s="12"/>
      <c r="I26" s="12"/>
      <c r="J26" s="12">
        <f t="shared" si="7"/>
        <v>0</v>
      </c>
      <c r="K26" s="11">
        <f t="shared" si="8"/>
        <v>0</v>
      </c>
      <c r="L26" s="12">
        <f t="shared" si="9"/>
        <v>0</v>
      </c>
      <c r="M26" s="12">
        <f t="shared" si="10"/>
        <v>0</v>
      </c>
      <c r="N26" s="12">
        <f t="shared" si="11"/>
        <v>0</v>
      </c>
      <c r="O26" s="12">
        <f t="shared" si="12"/>
        <v>0</v>
      </c>
    </row>
    <row r="27" spans="1:15" ht="26">
      <c r="A27" s="10" t="s">
        <v>58</v>
      </c>
      <c r="B27" s="26" t="s">
        <v>276</v>
      </c>
      <c r="C27" s="18" t="s">
        <v>94</v>
      </c>
      <c r="D27" s="18">
        <v>2</v>
      </c>
      <c r="E27" s="11"/>
      <c r="F27" s="12"/>
      <c r="G27" s="12">
        <f t="shared" si="6"/>
        <v>0</v>
      </c>
      <c r="H27" s="12"/>
      <c r="I27" s="12"/>
      <c r="J27" s="12">
        <f t="shared" si="7"/>
        <v>0</v>
      </c>
      <c r="K27" s="11">
        <f t="shared" si="8"/>
        <v>0</v>
      </c>
      <c r="L27" s="12">
        <f t="shared" si="9"/>
        <v>0</v>
      </c>
      <c r="M27" s="12">
        <f t="shared" si="10"/>
        <v>0</v>
      </c>
      <c r="N27" s="12">
        <f t="shared" si="11"/>
        <v>0</v>
      </c>
      <c r="O27" s="12">
        <f t="shared" si="12"/>
        <v>0</v>
      </c>
    </row>
    <row r="28" spans="1:15" ht="26">
      <c r="A28" s="10" t="s">
        <v>59</v>
      </c>
      <c r="B28" s="26" t="s">
        <v>277</v>
      </c>
      <c r="C28" s="18" t="s">
        <v>94</v>
      </c>
      <c r="D28" s="18">
        <v>2</v>
      </c>
      <c r="E28" s="11"/>
      <c r="F28" s="12"/>
      <c r="G28" s="12">
        <f t="shared" si="6"/>
        <v>0</v>
      </c>
      <c r="H28" s="12"/>
      <c r="I28" s="12"/>
      <c r="J28" s="12">
        <f t="shared" si="7"/>
        <v>0</v>
      </c>
      <c r="K28" s="11">
        <f t="shared" si="8"/>
        <v>0</v>
      </c>
      <c r="L28" s="12">
        <f t="shared" si="9"/>
        <v>0</v>
      </c>
      <c r="M28" s="12">
        <f t="shared" si="10"/>
        <v>0</v>
      </c>
      <c r="N28" s="12">
        <f t="shared" si="11"/>
        <v>0</v>
      </c>
      <c r="O28" s="12">
        <f t="shared" si="12"/>
        <v>0</v>
      </c>
    </row>
    <row r="29" spans="1:15" ht="26">
      <c r="A29" s="10" t="s">
        <v>60</v>
      </c>
      <c r="B29" s="25" t="s">
        <v>278</v>
      </c>
      <c r="C29" s="18" t="s">
        <v>45</v>
      </c>
      <c r="D29" s="18">
        <v>1</v>
      </c>
      <c r="E29" s="11"/>
      <c r="F29" s="12"/>
      <c r="G29" s="12">
        <f t="shared" si="6"/>
        <v>0</v>
      </c>
      <c r="H29" s="12"/>
      <c r="I29" s="12"/>
      <c r="J29" s="12">
        <f t="shared" si="7"/>
        <v>0</v>
      </c>
      <c r="K29" s="11">
        <f t="shared" si="8"/>
        <v>0</v>
      </c>
      <c r="L29" s="12">
        <f t="shared" si="9"/>
        <v>0</v>
      </c>
      <c r="M29" s="12">
        <f t="shared" si="10"/>
        <v>0</v>
      </c>
      <c r="N29" s="12">
        <f t="shared" si="11"/>
        <v>0</v>
      </c>
      <c r="O29" s="12">
        <f t="shared" si="12"/>
        <v>0</v>
      </c>
    </row>
    <row r="30" spans="1:15" ht="52">
      <c r="A30" s="10" t="s">
        <v>62</v>
      </c>
      <c r="B30" s="25" t="s">
        <v>279</v>
      </c>
      <c r="C30" s="18" t="s">
        <v>45</v>
      </c>
      <c r="D30" s="18">
        <v>4</v>
      </c>
      <c r="E30" s="11"/>
      <c r="F30" s="12"/>
      <c r="G30" s="12">
        <f t="shared" si="6"/>
        <v>0</v>
      </c>
      <c r="H30" s="12"/>
      <c r="I30" s="12"/>
      <c r="J30" s="12">
        <f t="shared" si="7"/>
        <v>0</v>
      </c>
      <c r="K30" s="11">
        <f t="shared" si="8"/>
        <v>0</v>
      </c>
      <c r="L30" s="12">
        <f t="shared" si="9"/>
        <v>0</v>
      </c>
      <c r="M30" s="12">
        <f t="shared" si="10"/>
        <v>0</v>
      </c>
      <c r="N30" s="12">
        <f t="shared" si="11"/>
        <v>0</v>
      </c>
      <c r="O30" s="12">
        <f t="shared" si="12"/>
        <v>0</v>
      </c>
    </row>
    <row r="31" spans="1:15" ht="26">
      <c r="A31" s="10" t="s">
        <v>63</v>
      </c>
      <c r="B31" s="26" t="s">
        <v>280</v>
      </c>
      <c r="C31" s="18" t="s">
        <v>94</v>
      </c>
      <c r="D31" s="18">
        <v>4</v>
      </c>
      <c r="E31" s="11"/>
      <c r="F31" s="12"/>
      <c r="G31" s="12">
        <f t="shared" si="6"/>
        <v>0</v>
      </c>
      <c r="H31" s="12"/>
      <c r="I31" s="12"/>
      <c r="J31" s="12">
        <f t="shared" si="7"/>
        <v>0</v>
      </c>
      <c r="K31" s="11">
        <f t="shared" si="8"/>
        <v>0</v>
      </c>
      <c r="L31" s="12">
        <f t="shared" si="9"/>
        <v>0</v>
      </c>
      <c r="M31" s="12">
        <f t="shared" si="10"/>
        <v>0</v>
      </c>
      <c r="N31" s="12">
        <f t="shared" si="11"/>
        <v>0</v>
      </c>
      <c r="O31" s="12">
        <f t="shared" si="12"/>
        <v>0</v>
      </c>
    </row>
    <row r="32" spans="1:15" ht="39">
      <c r="A32" s="10" t="s">
        <v>64</v>
      </c>
      <c r="B32" s="25" t="s">
        <v>281</v>
      </c>
      <c r="C32" s="18" t="s">
        <v>45</v>
      </c>
      <c r="D32" s="18">
        <v>1</v>
      </c>
      <c r="E32" s="11"/>
      <c r="F32" s="12"/>
      <c r="G32" s="12">
        <f t="shared" si="6"/>
        <v>0</v>
      </c>
      <c r="H32" s="12"/>
      <c r="I32" s="12"/>
      <c r="J32" s="12">
        <f t="shared" si="7"/>
        <v>0</v>
      </c>
      <c r="K32" s="11">
        <f t="shared" si="8"/>
        <v>0</v>
      </c>
      <c r="L32" s="12">
        <f t="shared" si="9"/>
        <v>0</v>
      </c>
      <c r="M32" s="12">
        <f t="shared" si="10"/>
        <v>0</v>
      </c>
      <c r="N32" s="12">
        <f t="shared" si="11"/>
        <v>0</v>
      </c>
      <c r="O32" s="12">
        <f t="shared" si="12"/>
        <v>0</v>
      </c>
    </row>
    <row r="33" spans="1:15">
      <c r="A33" s="10" t="s">
        <v>65</v>
      </c>
      <c r="B33" s="25" t="s">
        <v>282</v>
      </c>
      <c r="C33" s="18" t="s">
        <v>94</v>
      </c>
      <c r="D33" s="18">
        <v>1</v>
      </c>
      <c r="E33" s="11"/>
      <c r="F33" s="12"/>
      <c r="G33" s="12">
        <f t="shared" si="6"/>
        <v>0</v>
      </c>
      <c r="H33" s="12"/>
      <c r="I33" s="12"/>
      <c r="J33" s="12">
        <f t="shared" si="7"/>
        <v>0</v>
      </c>
      <c r="K33" s="11">
        <f t="shared" si="8"/>
        <v>0</v>
      </c>
      <c r="L33" s="12">
        <f t="shared" si="9"/>
        <v>0</v>
      </c>
      <c r="M33" s="12">
        <f t="shared" si="10"/>
        <v>0</v>
      </c>
      <c r="N33" s="12">
        <f t="shared" si="11"/>
        <v>0</v>
      </c>
      <c r="O33" s="12">
        <f t="shared" si="12"/>
        <v>0</v>
      </c>
    </row>
    <row r="34" spans="1:15">
      <c r="A34" s="10" t="s">
        <v>67</v>
      </c>
      <c r="B34" s="25" t="s">
        <v>283</v>
      </c>
      <c r="C34" s="18" t="s">
        <v>48</v>
      </c>
      <c r="D34" s="18">
        <v>105</v>
      </c>
      <c r="E34" s="11"/>
      <c r="F34" s="12"/>
      <c r="G34" s="12">
        <f t="shared" si="6"/>
        <v>0</v>
      </c>
      <c r="H34" s="12"/>
      <c r="I34" s="12"/>
      <c r="J34" s="12">
        <f t="shared" si="7"/>
        <v>0</v>
      </c>
      <c r="K34" s="11">
        <f t="shared" si="8"/>
        <v>0</v>
      </c>
      <c r="L34" s="12">
        <f t="shared" si="9"/>
        <v>0</v>
      </c>
      <c r="M34" s="12">
        <f t="shared" si="10"/>
        <v>0</v>
      </c>
      <c r="N34" s="12">
        <f t="shared" si="11"/>
        <v>0</v>
      </c>
      <c r="O34" s="12">
        <f t="shared" si="12"/>
        <v>0</v>
      </c>
    </row>
    <row r="35" spans="1:15">
      <c r="A35" s="10" t="s">
        <v>69</v>
      </c>
      <c r="B35" s="25" t="s">
        <v>284</v>
      </c>
      <c r="C35" s="18" t="s">
        <v>48</v>
      </c>
      <c r="D35" s="18">
        <f>8*3+5</f>
        <v>29</v>
      </c>
      <c r="E35" s="11"/>
      <c r="F35" s="12"/>
      <c r="G35" s="12">
        <f t="shared" si="6"/>
        <v>0</v>
      </c>
      <c r="H35" s="12"/>
      <c r="I35" s="12"/>
      <c r="J35" s="12">
        <f t="shared" si="7"/>
        <v>0</v>
      </c>
      <c r="K35" s="11">
        <f t="shared" si="8"/>
        <v>0</v>
      </c>
      <c r="L35" s="12">
        <f t="shared" si="9"/>
        <v>0</v>
      </c>
      <c r="M35" s="12">
        <f t="shared" si="10"/>
        <v>0</v>
      </c>
      <c r="N35" s="12">
        <f t="shared" si="11"/>
        <v>0</v>
      </c>
      <c r="O35" s="12">
        <f t="shared" si="12"/>
        <v>0</v>
      </c>
    </row>
    <row r="36" spans="1:15" ht="26">
      <c r="A36" s="10" t="s">
        <v>100</v>
      </c>
      <c r="B36" s="25" t="s">
        <v>285</v>
      </c>
      <c r="C36" s="18" t="s">
        <v>94</v>
      </c>
      <c r="D36" s="18">
        <f>ROUNDUP((12.8+9.6+6.6+6.6)/3,0)</f>
        <v>12</v>
      </c>
      <c r="E36" s="11"/>
      <c r="F36" s="12"/>
      <c r="G36" s="12">
        <f t="shared" si="6"/>
        <v>0</v>
      </c>
      <c r="H36" s="12"/>
      <c r="I36" s="12"/>
      <c r="J36" s="12">
        <f t="shared" si="7"/>
        <v>0</v>
      </c>
      <c r="K36" s="11">
        <f t="shared" si="8"/>
        <v>0</v>
      </c>
      <c r="L36" s="12">
        <f t="shared" si="9"/>
        <v>0</v>
      </c>
      <c r="M36" s="12">
        <f t="shared" si="10"/>
        <v>0</v>
      </c>
      <c r="N36" s="12">
        <f t="shared" si="11"/>
        <v>0</v>
      </c>
      <c r="O36" s="12">
        <f t="shared" si="12"/>
        <v>0</v>
      </c>
    </row>
    <row r="37" spans="1:15">
      <c r="A37" s="10" t="s">
        <v>102</v>
      </c>
      <c r="B37" s="25" t="s">
        <v>286</v>
      </c>
      <c r="C37" s="18" t="s">
        <v>94</v>
      </c>
      <c r="D37" s="18">
        <v>3</v>
      </c>
      <c r="E37" s="11"/>
      <c r="F37" s="12"/>
      <c r="G37" s="12">
        <f t="shared" si="6"/>
        <v>0</v>
      </c>
      <c r="H37" s="12"/>
      <c r="I37" s="12"/>
      <c r="J37" s="12">
        <f t="shared" si="7"/>
        <v>0</v>
      </c>
      <c r="K37" s="11">
        <f t="shared" si="8"/>
        <v>0</v>
      </c>
      <c r="L37" s="12">
        <f t="shared" si="9"/>
        <v>0</v>
      </c>
      <c r="M37" s="12">
        <f t="shared" si="10"/>
        <v>0</v>
      </c>
      <c r="N37" s="12">
        <f t="shared" si="11"/>
        <v>0</v>
      </c>
      <c r="O37" s="12">
        <f t="shared" si="12"/>
        <v>0</v>
      </c>
    </row>
    <row r="38" spans="1:15">
      <c r="A38" s="10" t="s">
        <v>104</v>
      </c>
      <c r="B38" s="25" t="s">
        <v>287</v>
      </c>
      <c r="C38" s="18" t="s">
        <v>94</v>
      </c>
      <c r="D38" s="18">
        <v>2</v>
      </c>
      <c r="E38" s="11"/>
      <c r="F38" s="12"/>
      <c r="G38" s="12">
        <f t="shared" si="0"/>
        <v>0</v>
      </c>
      <c r="H38" s="12"/>
      <c r="I38" s="12"/>
      <c r="J38" s="12">
        <f>SUM(G38:I38)</f>
        <v>0</v>
      </c>
      <c r="K38" s="11">
        <f t="shared" si="1"/>
        <v>0</v>
      </c>
      <c r="L38" s="12">
        <f t="shared" si="2"/>
        <v>0</v>
      </c>
      <c r="M38" s="12">
        <f t="shared" si="3"/>
        <v>0</v>
      </c>
      <c r="N38" s="12">
        <f t="shared" si="4"/>
        <v>0</v>
      </c>
      <c r="O38" s="12">
        <f t="shared" si="5"/>
        <v>0</v>
      </c>
    </row>
    <row r="39" spans="1:15" ht="26">
      <c r="A39" s="10" t="s">
        <v>106</v>
      </c>
      <c r="B39" s="25" t="s">
        <v>248</v>
      </c>
      <c r="C39" s="18" t="s">
        <v>45</v>
      </c>
      <c r="D39" s="18">
        <v>1</v>
      </c>
      <c r="E39" s="11"/>
      <c r="F39" s="12"/>
      <c r="G39" s="12">
        <f t="shared" si="0"/>
        <v>0</v>
      </c>
      <c r="H39" s="12"/>
      <c r="I39" s="12"/>
      <c r="J39" s="12">
        <f>SUM(G39:I39)</f>
        <v>0</v>
      </c>
      <c r="K39" s="11">
        <f t="shared" si="1"/>
        <v>0</v>
      </c>
      <c r="L39" s="12">
        <f t="shared" si="2"/>
        <v>0</v>
      </c>
      <c r="M39" s="12">
        <f t="shared" si="3"/>
        <v>0</v>
      </c>
      <c r="N39" s="12">
        <f t="shared" si="4"/>
        <v>0</v>
      </c>
      <c r="O39" s="12">
        <f t="shared" si="5"/>
        <v>0</v>
      </c>
    </row>
    <row r="40" spans="1:15" ht="27.75" customHeight="1">
      <c r="A40" s="10" t="s">
        <v>108</v>
      </c>
      <c r="B40" s="25" t="s">
        <v>251</v>
      </c>
      <c r="C40" s="18" t="s">
        <v>45</v>
      </c>
      <c r="D40" s="18">
        <v>1</v>
      </c>
      <c r="E40" s="11"/>
      <c r="F40" s="12"/>
      <c r="G40" s="12">
        <f t="shared" si="0"/>
        <v>0</v>
      </c>
      <c r="H40" s="12"/>
      <c r="I40" s="12"/>
      <c r="J40" s="12">
        <f>SUM(G40:I40)</f>
        <v>0</v>
      </c>
      <c r="K40" s="11">
        <f t="shared" si="1"/>
        <v>0</v>
      </c>
      <c r="L40" s="12">
        <f t="shared" si="2"/>
        <v>0</v>
      </c>
      <c r="M40" s="12">
        <f t="shared" si="3"/>
        <v>0</v>
      </c>
      <c r="N40" s="12">
        <f t="shared" si="4"/>
        <v>0</v>
      </c>
      <c r="O40" s="12">
        <f t="shared" si="5"/>
        <v>0</v>
      </c>
    </row>
    <row r="41" spans="1:15">
      <c r="A41" s="10" t="s">
        <v>110</v>
      </c>
      <c r="B41" s="25" t="s">
        <v>288</v>
      </c>
      <c r="C41" s="18" t="s">
        <v>45</v>
      </c>
      <c r="D41" s="18">
        <v>1</v>
      </c>
      <c r="E41" s="11"/>
      <c r="F41" s="12"/>
      <c r="G41" s="12">
        <f t="shared" si="0"/>
        <v>0</v>
      </c>
      <c r="H41" s="12"/>
      <c r="I41" s="12"/>
      <c r="J41" s="12">
        <f>SUM(G41:I41)</f>
        <v>0</v>
      </c>
      <c r="K41" s="11">
        <f t="shared" si="1"/>
        <v>0</v>
      </c>
      <c r="L41" s="12">
        <f t="shared" si="2"/>
        <v>0</v>
      </c>
      <c r="M41" s="12">
        <f t="shared" si="3"/>
        <v>0</v>
      </c>
      <c r="N41" s="12">
        <f t="shared" si="4"/>
        <v>0</v>
      </c>
      <c r="O41" s="12">
        <f t="shared" si="5"/>
        <v>0</v>
      </c>
    </row>
    <row r="42" spans="1:15" ht="39">
      <c r="A42" s="10" t="s">
        <v>112</v>
      </c>
      <c r="B42" s="25" t="s">
        <v>289</v>
      </c>
      <c r="C42" s="18" t="s">
        <v>45</v>
      </c>
      <c r="D42" s="18">
        <v>1</v>
      </c>
      <c r="E42" s="11"/>
      <c r="F42" s="12"/>
      <c r="G42" s="12">
        <f t="shared" si="0"/>
        <v>0</v>
      </c>
      <c r="H42" s="12"/>
      <c r="I42" s="12"/>
      <c r="J42" s="12">
        <f t="shared" ref="J42:J43" si="13">SUM(G42:I42)</f>
        <v>0</v>
      </c>
      <c r="K42" s="11">
        <f t="shared" si="1"/>
        <v>0</v>
      </c>
      <c r="L42" s="12">
        <f t="shared" si="2"/>
        <v>0</v>
      </c>
      <c r="M42" s="12">
        <f t="shared" si="3"/>
        <v>0</v>
      </c>
      <c r="N42" s="12">
        <f t="shared" si="4"/>
        <v>0</v>
      </c>
      <c r="O42" s="12">
        <f t="shared" si="5"/>
        <v>0</v>
      </c>
    </row>
    <row r="43" spans="1:15" ht="26">
      <c r="A43" s="10" t="s">
        <v>114</v>
      </c>
      <c r="B43" s="25" t="s">
        <v>290</v>
      </c>
      <c r="C43" s="18" t="s">
        <v>45</v>
      </c>
      <c r="D43" s="18">
        <v>1</v>
      </c>
      <c r="E43" s="11"/>
      <c r="F43" s="12"/>
      <c r="G43" s="12">
        <f t="shared" si="0"/>
        <v>0</v>
      </c>
      <c r="H43" s="12"/>
      <c r="I43" s="12"/>
      <c r="J43" s="12">
        <f t="shared" si="13"/>
        <v>0</v>
      </c>
      <c r="K43" s="11">
        <f t="shared" si="1"/>
        <v>0</v>
      </c>
      <c r="L43" s="12">
        <f t="shared" si="2"/>
        <v>0</v>
      </c>
      <c r="M43" s="12">
        <f t="shared" si="3"/>
        <v>0</v>
      </c>
      <c r="N43" s="12">
        <f t="shared" si="4"/>
        <v>0</v>
      </c>
      <c r="O43" s="12">
        <f t="shared" si="5"/>
        <v>0</v>
      </c>
    </row>
    <row r="44" spans="1:15" ht="26">
      <c r="A44" s="10" t="s">
        <v>116</v>
      </c>
      <c r="B44" s="25" t="s">
        <v>291</v>
      </c>
      <c r="C44" s="18" t="s">
        <v>45</v>
      </c>
      <c r="D44" s="18">
        <v>1</v>
      </c>
      <c r="E44" s="11"/>
      <c r="F44" s="12"/>
      <c r="G44" s="12">
        <f t="shared" ref="G44:G45" si="14">E44*F44</f>
        <v>0</v>
      </c>
      <c r="H44" s="12"/>
      <c r="I44" s="12"/>
      <c r="J44" s="12">
        <f t="shared" ref="J44:J45" si="15">SUM(G44:I44)</f>
        <v>0</v>
      </c>
      <c r="K44" s="11">
        <f t="shared" ref="K44:K45" si="16">D44*E44</f>
        <v>0</v>
      </c>
      <c r="L44" s="12">
        <f t="shared" ref="L44:L45" si="17">G44*D44</f>
        <v>0</v>
      </c>
      <c r="M44" s="12">
        <f t="shared" ref="M44:M45" si="18">D44*H44</f>
        <v>0</v>
      </c>
      <c r="N44" s="12">
        <f t="shared" ref="N44:N45" si="19">D44*I44</f>
        <v>0</v>
      </c>
      <c r="O44" s="12">
        <f t="shared" ref="O44:O45" si="20">SUM(L44:N44)</f>
        <v>0</v>
      </c>
    </row>
    <row r="45" spans="1:15">
      <c r="A45" s="10" t="s">
        <v>118</v>
      </c>
      <c r="B45" s="25" t="s">
        <v>292</v>
      </c>
      <c r="C45" s="18" t="s">
        <v>45</v>
      </c>
      <c r="D45" s="18">
        <v>1</v>
      </c>
      <c r="E45" s="11"/>
      <c r="F45" s="12"/>
      <c r="G45" s="12">
        <f t="shared" si="14"/>
        <v>0</v>
      </c>
      <c r="H45" s="12"/>
      <c r="I45" s="12"/>
      <c r="J45" s="12">
        <f t="shared" si="15"/>
        <v>0</v>
      </c>
      <c r="K45" s="11">
        <f t="shared" si="16"/>
        <v>0</v>
      </c>
      <c r="L45" s="12">
        <f t="shared" si="17"/>
        <v>0</v>
      </c>
      <c r="M45" s="12">
        <f t="shared" si="18"/>
        <v>0</v>
      </c>
      <c r="N45" s="12">
        <f t="shared" si="19"/>
        <v>0</v>
      </c>
      <c r="O45" s="12">
        <f t="shared" si="20"/>
        <v>0</v>
      </c>
    </row>
    <row r="46" spans="1:15">
      <c r="A46" s="44"/>
      <c r="B46" s="45" t="s">
        <v>29</v>
      </c>
      <c r="C46" s="46"/>
      <c r="D46" s="47"/>
      <c r="E46" s="48"/>
      <c r="F46" s="49"/>
      <c r="G46" s="49"/>
      <c r="H46" s="49"/>
      <c r="I46" s="49"/>
      <c r="J46" s="49"/>
      <c r="K46" s="48"/>
      <c r="L46" s="49"/>
      <c r="M46" s="49"/>
      <c r="N46" s="49"/>
      <c r="O46" s="49"/>
    </row>
    <row r="47" spans="1:15">
      <c r="A47" s="10" t="s">
        <v>30</v>
      </c>
      <c r="B47" s="25" t="s">
        <v>293</v>
      </c>
      <c r="C47" s="18" t="s">
        <v>45</v>
      </c>
      <c r="D47" s="18">
        <v>1</v>
      </c>
      <c r="E47" s="11"/>
      <c r="F47" s="12"/>
      <c r="G47" s="12">
        <f t="shared" ref="G47:G61" si="21">E47*F47</f>
        <v>0</v>
      </c>
      <c r="H47" s="12"/>
      <c r="I47" s="12"/>
      <c r="J47" s="12">
        <f t="shared" ref="J47:J61" si="22">SUM(G47:I47)</f>
        <v>0</v>
      </c>
      <c r="K47" s="11">
        <f t="shared" ref="K47:K61" si="23">D47*E47</f>
        <v>0</v>
      </c>
      <c r="L47" s="12">
        <f t="shared" ref="L47:L61" si="24">G47*D47</f>
        <v>0</v>
      </c>
      <c r="M47" s="12">
        <f t="shared" ref="M47:M61" si="25">D47*H47</f>
        <v>0</v>
      </c>
      <c r="N47" s="12">
        <f t="shared" ref="N47:N61" si="26">D47*I47</f>
        <v>0</v>
      </c>
      <c r="O47" s="12">
        <f t="shared" ref="O47:O61" si="27">SUM(L47:N47)</f>
        <v>0</v>
      </c>
    </row>
    <row r="48" spans="1:15">
      <c r="A48" s="10" t="s">
        <v>33</v>
      </c>
      <c r="B48" s="25" t="s">
        <v>294</v>
      </c>
      <c r="C48" s="18" t="s">
        <v>94</v>
      </c>
      <c r="D48" s="18">
        <v>1</v>
      </c>
      <c r="E48" s="11"/>
      <c r="F48" s="12"/>
      <c r="G48" s="12">
        <f t="shared" si="21"/>
        <v>0</v>
      </c>
      <c r="H48" s="12"/>
      <c r="I48" s="12"/>
      <c r="J48" s="12">
        <f t="shared" si="22"/>
        <v>0</v>
      </c>
      <c r="K48" s="11">
        <f t="shared" si="23"/>
        <v>0</v>
      </c>
      <c r="L48" s="12">
        <f t="shared" si="24"/>
        <v>0</v>
      </c>
      <c r="M48" s="12">
        <f t="shared" si="25"/>
        <v>0</v>
      </c>
      <c r="N48" s="12">
        <f t="shared" si="26"/>
        <v>0</v>
      </c>
      <c r="O48" s="12">
        <f t="shared" si="27"/>
        <v>0</v>
      </c>
    </row>
    <row r="49" spans="1:15">
      <c r="A49" s="10" t="s">
        <v>35</v>
      </c>
      <c r="B49" s="25" t="s">
        <v>295</v>
      </c>
      <c r="C49" s="18" t="s">
        <v>94</v>
      </c>
      <c r="D49" s="18">
        <v>1</v>
      </c>
      <c r="E49" s="11"/>
      <c r="F49" s="12"/>
      <c r="G49" s="12">
        <f t="shared" si="21"/>
        <v>0</v>
      </c>
      <c r="H49" s="12"/>
      <c r="I49" s="12"/>
      <c r="J49" s="12">
        <f t="shared" si="22"/>
        <v>0</v>
      </c>
      <c r="K49" s="11">
        <f t="shared" si="23"/>
        <v>0</v>
      </c>
      <c r="L49" s="12">
        <f t="shared" si="24"/>
        <v>0</v>
      </c>
      <c r="M49" s="12">
        <f t="shared" si="25"/>
        <v>0</v>
      </c>
      <c r="N49" s="12">
        <f t="shared" si="26"/>
        <v>0</v>
      </c>
      <c r="O49" s="12">
        <f t="shared" si="27"/>
        <v>0</v>
      </c>
    </row>
    <row r="50" spans="1:15">
      <c r="A50" s="10" t="s">
        <v>37</v>
      </c>
      <c r="B50" s="25" t="s">
        <v>296</v>
      </c>
      <c r="C50" s="18" t="s">
        <v>94</v>
      </c>
      <c r="D50" s="18">
        <v>1</v>
      </c>
      <c r="E50" s="11"/>
      <c r="F50" s="12"/>
      <c r="G50" s="12">
        <f t="shared" si="21"/>
        <v>0</v>
      </c>
      <c r="H50" s="12"/>
      <c r="I50" s="12"/>
      <c r="J50" s="12">
        <f t="shared" si="22"/>
        <v>0</v>
      </c>
      <c r="K50" s="11">
        <f t="shared" si="23"/>
        <v>0</v>
      </c>
      <c r="L50" s="12">
        <f t="shared" si="24"/>
        <v>0</v>
      </c>
      <c r="M50" s="12">
        <f t="shared" si="25"/>
        <v>0</v>
      </c>
      <c r="N50" s="12">
        <f t="shared" si="26"/>
        <v>0</v>
      </c>
      <c r="O50" s="12">
        <f t="shared" si="27"/>
        <v>0</v>
      </c>
    </row>
    <row r="51" spans="1:15">
      <c r="A51" s="10" t="s">
        <v>39</v>
      </c>
      <c r="B51" s="25" t="s">
        <v>297</v>
      </c>
      <c r="C51" s="18" t="s">
        <v>94</v>
      </c>
      <c r="D51" s="18">
        <v>1</v>
      </c>
      <c r="E51" s="11"/>
      <c r="F51" s="12"/>
      <c r="G51" s="12">
        <f t="shared" si="21"/>
        <v>0</v>
      </c>
      <c r="H51" s="12"/>
      <c r="I51" s="12"/>
      <c r="J51" s="12">
        <f t="shared" si="22"/>
        <v>0</v>
      </c>
      <c r="K51" s="11">
        <f t="shared" si="23"/>
        <v>0</v>
      </c>
      <c r="L51" s="12">
        <f t="shared" si="24"/>
        <v>0</v>
      </c>
      <c r="M51" s="12">
        <f t="shared" si="25"/>
        <v>0</v>
      </c>
      <c r="N51" s="12">
        <f t="shared" si="26"/>
        <v>0</v>
      </c>
      <c r="O51" s="12">
        <f t="shared" si="27"/>
        <v>0</v>
      </c>
    </row>
    <row r="52" spans="1:15">
      <c r="A52" s="10" t="s">
        <v>41</v>
      </c>
      <c r="B52" s="25" t="s">
        <v>298</v>
      </c>
      <c r="C52" s="18" t="s">
        <v>45</v>
      </c>
      <c r="D52" s="18">
        <v>5</v>
      </c>
      <c r="E52" s="11"/>
      <c r="F52" s="12"/>
      <c r="G52" s="12">
        <f t="shared" si="21"/>
        <v>0</v>
      </c>
      <c r="H52" s="12"/>
      <c r="I52" s="12"/>
      <c r="J52" s="12">
        <f t="shared" si="22"/>
        <v>0</v>
      </c>
      <c r="K52" s="11">
        <f t="shared" si="23"/>
        <v>0</v>
      </c>
      <c r="L52" s="12">
        <f t="shared" si="24"/>
        <v>0</v>
      </c>
      <c r="M52" s="12">
        <f t="shared" si="25"/>
        <v>0</v>
      </c>
      <c r="N52" s="12">
        <f t="shared" si="26"/>
        <v>0</v>
      </c>
      <c r="O52" s="12">
        <f t="shared" si="27"/>
        <v>0</v>
      </c>
    </row>
    <row r="53" spans="1:15">
      <c r="A53" s="10" t="s">
        <v>43</v>
      </c>
      <c r="B53" s="25" t="s">
        <v>299</v>
      </c>
      <c r="C53" s="18" t="s">
        <v>45</v>
      </c>
      <c r="D53" s="18">
        <v>1</v>
      </c>
      <c r="E53" s="11"/>
      <c r="F53" s="12"/>
      <c r="G53" s="12">
        <f>E53*F53</f>
        <v>0</v>
      </c>
      <c r="H53" s="12"/>
      <c r="I53" s="12"/>
      <c r="J53" s="12">
        <f>SUM(G53:I53)</f>
        <v>0</v>
      </c>
      <c r="K53" s="11">
        <f>D53*E53</f>
        <v>0</v>
      </c>
      <c r="L53" s="12">
        <f>G53*D53</f>
        <v>0</v>
      </c>
      <c r="M53" s="12">
        <f>D53*H53</f>
        <v>0</v>
      </c>
      <c r="N53" s="12">
        <f>D53*I53</f>
        <v>0</v>
      </c>
      <c r="O53" s="12">
        <f>SUM(L53:N53)</f>
        <v>0</v>
      </c>
    </row>
    <row r="54" spans="1:15">
      <c r="A54" s="10" t="s">
        <v>46</v>
      </c>
      <c r="B54" s="25" t="s">
        <v>300</v>
      </c>
      <c r="C54" s="18" t="s">
        <v>48</v>
      </c>
      <c r="D54" s="18">
        <v>105</v>
      </c>
      <c r="E54" s="11"/>
      <c r="F54" s="12"/>
      <c r="G54" s="12">
        <f>E54*F54</f>
        <v>0</v>
      </c>
      <c r="H54" s="12"/>
      <c r="I54" s="12"/>
      <c r="J54" s="12">
        <f>SUM(G54:I54)</f>
        <v>0</v>
      </c>
      <c r="K54" s="11">
        <f>D54*E54</f>
        <v>0</v>
      </c>
      <c r="L54" s="12">
        <f>G54*D54</f>
        <v>0</v>
      </c>
      <c r="M54" s="12">
        <f>D54*H54</f>
        <v>0</v>
      </c>
      <c r="N54" s="12">
        <f>D54*I54</f>
        <v>0</v>
      </c>
      <c r="O54" s="12">
        <f>SUM(L54:N54)</f>
        <v>0</v>
      </c>
    </row>
    <row r="55" spans="1:15">
      <c r="A55" s="10" t="s">
        <v>49</v>
      </c>
      <c r="B55" s="25" t="s">
        <v>301</v>
      </c>
      <c r="C55" s="18" t="s">
        <v>48</v>
      </c>
      <c r="D55" s="18">
        <f>8*3+5</f>
        <v>29</v>
      </c>
      <c r="E55" s="11"/>
      <c r="F55" s="12"/>
      <c r="G55" s="12">
        <f t="shared" si="21"/>
        <v>0</v>
      </c>
      <c r="H55" s="12"/>
      <c r="I55" s="12"/>
      <c r="J55" s="12">
        <f t="shared" si="22"/>
        <v>0</v>
      </c>
      <c r="K55" s="11">
        <f t="shared" si="23"/>
        <v>0</v>
      </c>
      <c r="L55" s="12">
        <f t="shared" si="24"/>
        <v>0</v>
      </c>
      <c r="M55" s="12">
        <f t="shared" si="25"/>
        <v>0</v>
      </c>
      <c r="N55" s="12">
        <f t="shared" si="26"/>
        <v>0</v>
      </c>
      <c r="O55" s="12">
        <f t="shared" si="27"/>
        <v>0</v>
      </c>
    </row>
    <row r="56" spans="1:15">
      <c r="A56" s="10" t="s">
        <v>51</v>
      </c>
      <c r="B56" s="25" t="s">
        <v>302</v>
      </c>
      <c r="C56" s="18" t="s">
        <v>94</v>
      </c>
      <c r="D56" s="18">
        <f>ROUNDUP((12.8+9.6+6.6+6.6)/3,0)</f>
        <v>12</v>
      </c>
      <c r="E56" s="11"/>
      <c r="F56" s="12"/>
      <c r="G56" s="12">
        <f t="shared" si="21"/>
        <v>0</v>
      </c>
      <c r="H56" s="12"/>
      <c r="I56" s="12"/>
      <c r="J56" s="12">
        <f t="shared" si="22"/>
        <v>0</v>
      </c>
      <c r="K56" s="11">
        <f t="shared" si="23"/>
        <v>0</v>
      </c>
      <c r="L56" s="12">
        <f t="shared" si="24"/>
        <v>0</v>
      </c>
      <c r="M56" s="12">
        <f t="shared" si="25"/>
        <v>0</v>
      </c>
      <c r="N56" s="12">
        <f t="shared" si="26"/>
        <v>0</v>
      </c>
      <c r="O56" s="12">
        <f t="shared" si="27"/>
        <v>0</v>
      </c>
    </row>
    <row r="57" spans="1:15">
      <c r="A57" s="10" t="s">
        <v>53</v>
      </c>
      <c r="B57" s="25" t="s">
        <v>303</v>
      </c>
      <c r="C57" s="18" t="s">
        <v>94</v>
      </c>
      <c r="D57" s="18">
        <v>3</v>
      </c>
      <c r="E57" s="11"/>
      <c r="F57" s="12"/>
      <c r="G57" s="12">
        <f t="shared" si="21"/>
        <v>0</v>
      </c>
      <c r="H57" s="12"/>
      <c r="I57" s="12"/>
      <c r="J57" s="12">
        <f t="shared" si="22"/>
        <v>0</v>
      </c>
      <c r="K57" s="11">
        <f t="shared" si="23"/>
        <v>0</v>
      </c>
      <c r="L57" s="12">
        <f t="shared" si="24"/>
        <v>0</v>
      </c>
      <c r="M57" s="12">
        <f t="shared" si="25"/>
        <v>0</v>
      </c>
      <c r="N57" s="12">
        <f t="shared" si="26"/>
        <v>0</v>
      </c>
      <c r="O57" s="12">
        <f t="shared" si="27"/>
        <v>0</v>
      </c>
    </row>
    <row r="58" spans="1:15">
      <c r="A58" s="10" t="s">
        <v>55</v>
      </c>
      <c r="B58" s="25" t="s">
        <v>304</v>
      </c>
      <c r="C58" s="18" t="s">
        <v>94</v>
      </c>
      <c r="D58" s="18">
        <v>2</v>
      </c>
      <c r="E58" s="11"/>
      <c r="F58" s="12"/>
      <c r="G58" s="12">
        <f t="shared" si="21"/>
        <v>0</v>
      </c>
      <c r="H58" s="12"/>
      <c r="I58" s="12"/>
      <c r="J58" s="12">
        <f t="shared" si="22"/>
        <v>0</v>
      </c>
      <c r="K58" s="11">
        <f t="shared" si="23"/>
        <v>0</v>
      </c>
      <c r="L58" s="12">
        <f t="shared" si="24"/>
        <v>0</v>
      </c>
      <c r="M58" s="12">
        <f t="shared" si="25"/>
        <v>0</v>
      </c>
      <c r="N58" s="12">
        <f t="shared" si="26"/>
        <v>0</v>
      </c>
      <c r="O58" s="12">
        <f t="shared" si="27"/>
        <v>0</v>
      </c>
    </row>
    <row r="59" spans="1:15">
      <c r="A59" s="10" t="s">
        <v>57</v>
      </c>
      <c r="B59" s="25" t="s">
        <v>305</v>
      </c>
      <c r="C59" s="18" t="s">
        <v>45</v>
      </c>
      <c r="D59" s="18">
        <v>1</v>
      </c>
      <c r="E59" s="11"/>
      <c r="F59" s="12"/>
      <c r="G59" s="12">
        <f t="shared" si="21"/>
        <v>0</v>
      </c>
      <c r="H59" s="12"/>
      <c r="I59" s="12"/>
      <c r="J59" s="12">
        <f t="shared" si="22"/>
        <v>0</v>
      </c>
      <c r="K59" s="11">
        <f t="shared" si="23"/>
        <v>0</v>
      </c>
      <c r="L59" s="12">
        <f t="shared" si="24"/>
        <v>0</v>
      </c>
      <c r="M59" s="12">
        <f t="shared" si="25"/>
        <v>0</v>
      </c>
      <c r="N59" s="12">
        <f t="shared" si="26"/>
        <v>0</v>
      </c>
      <c r="O59" s="12">
        <f t="shared" si="27"/>
        <v>0</v>
      </c>
    </row>
    <row r="60" spans="1:15">
      <c r="A60" s="10" t="s">
        <v>58</v>
      </c>
      <c r="B60" s="25" t="s">
        <v>306</v>
      </c>
      <c r="C60" s="18" t="s">
        <v>45</v>
      </c>
      <c r="D60" s="18">
        <v>1</v>
      </c>
      <c r="E60" s="11"/>
      <c r="F60" s="12"/>
      <c r="G60" s="12">
        <f t="shared" si="21"/>
        <v>0</v>
      </c>
      <c r="H60" s="12"/>
      <c r="I60" s="12"/>
      <c r="J60" s="12">
        <f t="shared" si="22"/>
        <v>0</v>
      </c>
      <c r="K60" s="11">
        <f t="shared" si="23"/>
        <v>0</v>
      </c>
      <c r="L60" s="12">
        <f t="shared" si="24"/>
        <v>0</v>
      </c>
      <c r="M60" s="12">
        <f t="shared" si="25"/>
        <v>0</v>
      </c>
      <c r="N60" s="12">
        <f t="shared" si="26"/>
        <v>0</v>
      </c>
      <c r="O60" s="12">
        <f t="shared" si="27"/>
        <v>0</v>
      </c>
    </row>
    <row r="61" spans="1:15">
      <c r="A61" s="10" t="s">
        <v>59</v>
      </c>
      <c r="B61" s="25" t="s">
        <v>307</v>
      </c>
      <c r="C61" s="18" t="s">
        <v>45</v>
      </c>
      <c r="D61" s="18">
        <v>1</v>
      </c>
      <c r="E61" s="11"/>
      <c r="F61" s="12"/>
      <c r="G61" s="12">
        <f t="shared" si="21"/>
        <v>0</v>
      </c>
      <c r="H61" s="12"/>
      <c r="I61" s="12"/>
      <c r="J61" s="12">
        <f t="shared" si="22"/>
        <v>0</v>
      </c>
      <c r="K61" s="11">
        <f t="shared" si="23"/>
        <v>0</v>
      </c>
      <c r="L61" s="12">
        <f t="shared" si="24"/>
        <v>0</v>
      </c>
      <c r="M61" s="12">
        <f t="shared" si="25"/>
        <v>0</v>
      </c>
      <c r="N61" s="12">
        <f t="shared" si="26"/>
        <v>0</v>
      </c>
      <c r="O61" s="12">
        <f t="shared" si="27"/>
        <v>0</v>
      </c>
    </row>
    <row r="62" spans="1:15">
      <c r="A62" s="44"/>
      <c r="B62" s="45" t="s">
        <v>185</v>
      </c>
      <c r="C62" s="46"/>
      <c r="D62" s="47"/>
      <c r="E62" s="48"/>
      <c r="F62" s="49"/>
      <c r="G62" s="49"/>
      <c r="H62" s="49"/>
      <c r="I62" s="49"/>
      <c r="J62" s="49"/>
      <c r="K62" s="48"/>
      <c r="L62" s="49"/>
      <c r="M62" s="49"/>
      <c r="N62" s="49"/>
      <c r="O62" s="49"/>
    </row>
    <row r="63" spans="1:15">
      <c r="A63" s="10" t="s">
        <v>30</v>
      </c>
      <c r="B63" s="25" t="s">
        <v>308</v>
      </c>
      <c r="C63" s="62" t="s">
        <v>32</v>
      </c>
      <c r="D63" s="63">
        <v>1</v>
      </c>
      <c r="E63" s="11"/>
      <c r="F63" s="12"/>
      <c r="G63" s="12">
        <f t="shared" ref="G63:G65" si="28">E63*F63</f>
        <v>0</v>
      </c>
      <c r="H63" s="12"/>
      <c r="I63" s="12"/>
      <c r="J63" s="12">
        <f t="shared" ref="J63:J65" si="29">SUM(G63:I63)</f>
        <v>0</v>
      </c>
      <c r="K63" s="11">
        <f t="shared" ref="K63:K65" si="30">D63*E63</f>
        <v>0</v>
      </c>
      <c r="L63" s="12">
        <f t="shared" ref="L63:L65" si="31">G63*D63</f>
        <v>0</v>
      </c>
      <c r="M63" s="12">
        <f t="shared" ref="M63:M65" si="32">D63*H63</f>
        <v>0</v>
      </c>
      <c r="N63" s="12">
        <f t="shared" ref="N63:N65" si="33">D63*I63</f>
        <v>0</v>
      </c>
      <c r="O63" s="12">
        <f t="shared" ref="O63:O65" si="34">SUM(L63:N63)</f>
        <v>0</v>
      </c>
    </row>
    <row r="64" spans="1:15">
      <c r="A64" s="10" t="s">
        <v>33</v>
      </c>
      <c r="B64" s="25" t="s">
        <v>309</v>
      </c>
      <c r="C64" s="57" t="s">
        <v>32</v>
      </c>
      <c r="D64" s="21">
        <v>1</v>
      </c>
      <c r="E64" s="11"/>
      <c r="F64" s="12"/>
      <c r="G64" s="12">
        <f t="shared" si="28"/>
        <v>0</v>
      </c>
      <c r="H64" s="12"/>
      <c r="I64" s="12"/>
      <c r="J64" s="12">
        <f t="shared" si="29"/>
        <v>0</v>
      </c>
      <c r="K64" s="11">
        <f t="shared" si="30"/>
        <v>0</v>
      </c>
      <c r="L64" s="12">
        <f t="shared" si="31"/>
        <v>0</v>
      </c>
      <c r="M64" s="12">
        <f t="shared" si="32"/>
        <v>0</v>
      </c>
      <c r="N64" s="12">
        <f t="shared" si="33"/>
        <v>0</v>
      </c>
      <c r="O64" s="12">
        <f t="shared" si="34"/>
        <v>0</v>
      </c>
    </row>
    <row r="65" spans="1:15">
      <c r="A65" s="10" t="s">
        <v>35</v>
      </c>
      <c r="B65" s="25" t="s">
        <v>310</v>
      </c>
      <c r="C65" s="57" t="s">
        <v>32</v>
      </c>
      <c r="D65" s="21">
        <v>1</v>
      </c>
      <c r="E65" s="11"/>
      <c r="F65" s="12"/>
      <c r="G65" s="12">
        <f t="shared" si="28"/>
        <v>0</v>
      </c>
      <c r="H65" s="12"/>
      <c r="I65" s="12"/>
      <c r="J65" s="12">
        <f t="shared" si="29"/>
        <v>0</v>
      </c>
      <c r="K65" s="11">
        <f t="shared" si="30"/>
        <v>0</v>
      </c>
      <c r="L65" s="12">
        <f t="shared" si="31"/>
        <v>0</v>
      </c>
      <c r="M65" s="12">
        <f t="shared" si="32"/>
        <v>0</v>
      </c>
      <c r="N65" s="12">
        <f t="shared" si="33"/>
        <v>0</v>
      </c>
      <c r="O65" s="12">
        <f t="shared" si="34"/>
        <v>0</v>
      </c>
    </row>
    <row r="66" spans="1:15">
      <c r="A66" s="64"/>
      <c r="B66" s="79" t="s">
        <v>72</v>
      </c>
      <c r="C66" s="80"/>
      <c r="D66" s="81"/>
      <c r="E66" s="68"/>
      <c r="F66" s="69"/>
      <c r="G66" s="69"/>
      <c r="H66" s="69"/>
      <c r="I66" s="69"/>
      <c r="J66" s="69"/>
      <c r="K66" s="70">
        <f>SUBTOTAL(9,K13:K65)</f>
        <v>0</v>
      </c>
      <c r="L66" s="71">
        <f>SUBTOTAL(9,L13:L65)</f>
        <v>0</v>
      </c>
      <c r="M66" s="71">
        <f>SUBTOTAL(9,M13:M65)</f>
        <v>0</v>
      </c>
      <c r="N66" s="71">
        <f>SUBTOTAL(9,N14:N65)</f>
        <v>0</v>
      </c>
      <c r="O66" s="71">
        <f>SUBTOTAL(9,O13:O65)</f>
        <v>0</v>
      </c>
    </row>
    <row r="67" spans="1:15">
      <c r="A67" s="64"/>
      <c r="B67" s="73" t="s">
        <v>73</v>
      </c>
      <c r="C67" s="73"/>
      <c r="D67" s="74"/>
      <c r="E67" s="72"/>
      <c r="F67" s="73"/>
      <c r="G67" s="73"/>
      <c r="H67" s="73"/>
      <c r="I67" s="73"/>
      <c r="J67" s="73"/>
      <c r="K67" s="75"/>
      <c r="L67" s="76"/>
      <c r="M67" s="76"/>
      <c r="N67" s="76"/>
      <c r="O67" s="71">
        <f>O66</f>
        <v>0</v>
      </c>
    </row>
    <row r="68" spans="1:15" s="3" customFormat="1" ht="14">
      <c r="A68" s="4"/>
    </row>
    <row r="69" spans="1:15" s="3" customFormat="1" ht="14">
      <c r="A69" s="4"/>
      <c r="N69" s="5" t="s">
        <v>72</v>
      </c>
      <c r="O69" s="6">
        <f>O67</f>
        <v>0</v>
      </c>
    </row>
    <row r="70" spans="1:15" s="3" customFormat="1" ht="14">
      <c r="A70" s="148" t="s">
        <v>7</v>
      </c>
      <c r="B70" s="148"/>
      <c r="C70" s="144" t="s">
        <v>74</v>
      </c>
      <c r="D70" s="144"/>
      <c r="E70" s="144"/>
      <c r="F70" s="144"/>
      <c r="G70" s="3">
        <f>Info!B11</f>
        <v>0</v>
      </c>
    </row>
    <row r="71" spans="1:15" s="3" customFormat="1" ht="14">
      <c r="A71" s="4"/>
      <c r="C71" s="141" t="s">
        <v>75</v>
      </c>
      <c r="D71" s="141"/>
      <c r="E71" s="141"/>
      <c r="F71" s="141"/>
      <c r="G71" s="7"/>
    </row>
    <row r="72" spans="1:15" s="3" customFormat="1" ht="14">
      <c r="A72" s="4"/>
    </row>
    <row r="73" spans="1:15" s="3" customFormat="1" ht="14">
      <c r="A73" s="148" t="s">
        <v>8</v>
      </c>
      <c r="B73" s="148"/>
      <c r="C73" s="144" t="s">
        <v>74</v>
      </c>
      <c r="D73" s="144"/>
      <c r="E73" s="144"/>
      <c r="F73" s="144"/>
      <c r="G73" s="3">
        <f>Info!B10</f>
        <v>0</v>
      </c>
    </row>
    <row r="74" spans="1:15" s="3" customFormat="1" ht="14">
      <c r="A74" s="4"/>
      <c r="C74" s="141" t="s">
        <v>75</v>
      </c>
      <c r="D74" s="141"/>
      <c r="E74" s="141"/>
      <c r="F74" s="141"/>
      <c r="G74" s="7"/>
    </row>
  </sheetData>
  <mergeCells count="27">
    <mergeCell ref="A6:C6"/>
    <mergeCell ref="D6:O6"/>
    <mergeCell ref="A2:O2"/>
    <mergeCell ref="C3:N3"/>
    <mergeCell ref="A4:O4"/>
    <mergeCell ref="A5:C5"/>
    <mergeCell ref="D5:O5"/>
    <mergeCell ref="A7:C7"/>
    <mergeCell ref="D7:O7"/>
    <mergeCell ref="A8:C8"/>
    <mergeCell ref="D8:O8"/>
    <mergeCell ref="A9:I9"/>
    <mergeCell ref="L9:M9"/>
    <mergeCell ref="C74:F74"/>
    <mergeCell ref="L10:M10"/>
    <mergeCell ref="N10:O10"/>
    <mergeCell ref="A11:A12"/>
    <mergeCell ref="B11:B12"/>
    <mergeCell ref="C11:C12"/>
    <mergeCell ref="D11:D12"/>
    <mergeCell ref="E11:J11"/>
    <mergeCell ref="K11:O11"/>
    <mergeCell ref="A70:B70"/>
    <mergeCell ref="C70:F70"/>
    <mergeCell ref="C71:F71"/>
    <mergeCell ref="A73:B73"/>
    <mergeCell ref="C73:F73"/>
  </mergeCells>
  <phoneticPr fontId="14" type="noConversion"/>
  <conditionalFormatting sqref="D14:D45">
    <cfRule type="cellIs" dxfId="8" priority="3" operator="notEqual">
      <formula>#REF!</formula>
    </cfRule>
  </conditionalFormatting>
  <conditionalFormatting sqref="D47:D61">
    <cfRule type="cellIs" dxfId="7" priority="1" operator="notEqual">
      <formula>#REF!</formula>
    </cfRule>
  </conditionalFormatting>
  <printOptions horizontalCentered="1"/>
  <pageMargins left="0.70866141732283472" right="0.70866141732283472" top="0.62992125984251968" bottom="0.39370078740157483" header="0" footer="0"/>
  <pageSetup paperSize="9" scale="64" fitToHeight="2"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A34A-94C5-4067-9231-13EB5E4E7E21}">
  <sheetPr>
    <pageSetUpPr fitToPage="1"/>
  </sheetPr>
  <dimension ref="A1:O63"/>
  <sheetViews>
    <sheetView topLeftCell="A44" zoomScaleNormal="100" zoomScalePageLayoutView="70" workbookViewId="0">
      <selection activeCell="O57" sqref="O57"/>
    </sheetView>
  </sheetViews>
  <sheetFormatPr defaultColWidth="8.7265625" defaultRowHeight="14.5"/>
  <cols>
    <col min="1" max="1" width="7.1796875" bestFit="1" customWidth="1"/>
    <col min="2" max="2" width="51.81640625" bestFit="1"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311</v>
      </c>
      <c r="B2" s="139"/>
      <c r="C2" s="139"/>
      <c r="D2" s="139"/>
      <c r="E2" s="139"/>
      <c r="F2" s="139"/>
      <c r="G2" s="139"/>
      <c r="H2" s="139"/>
      <c r="I2" s="139"/>
      <c r="J2" s="139"/>
      <c r="K2" s="139"/>
      <c r="L2" s="139"/>
      <c r="M2" s="139"/>
      <c r="N2" s="139"/>
      <c r="O2" s="139"/>
    </row>
    <row r="3" spans="1:15" s="3" customFormat="1" ht="14">
      <c r="A3" s="4"/>
      <c r="C3" s="153" t="s">
        <v>312</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O58</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ht="26">
      <c r="A14" s="10" t="s">
        <v>30</v>
      </c>
      <c r="B14" s="29" t="s">
        <v>313</v>
      </c>
      <c r="C14" s="30" t="s">
        <v>45</v>
      </c>
      <c r="D14" s="18">
        <v>1</v>
      </c>
      <c r="E14" s="11"/>
      <c r="F14" s="12"/>
      <c r="G14" s="12">
        <f t="shared" ref="G14:G16" si="0">E14*F14</f>
        <v>0</v>
      </c>
      <c r="H14" s="12"/>
      <c r="I14" s="12"/>
      <c r="J14" s="12">
        <f>SUM(G14:I14)</f>
        <v>0</v>
      </c>
      <c r="K14" s="11">
        <f t="shared" ref="K14:K16" si="1">D14*E14</f>
        <v>0</v>
      </c>
      <c r="L14" s="12">
        <f t="shared" ref="L14:L16" si="2">G14*D14</f>
        <v>0</v>
      </c>
      <c r="M14" s="12">
        <f t="shared" ref="M14:M16" si="3">D14*H14</f>
        <v>0</v>
      </c>
      <c r="N14" s="12">
        <f t="shared" ref="N14:N16" si="4">D14*I14</f>
        <v>0</v>
      </c>
      <c r="O14" s="12">
        <f t="shared" ref="O14:O16" si="5">SUM(L14:N14)</f>
        <v>0</v>
      </c>
    </row>
    <row r="15" spans="1:15">
      <c r="A15" s="10" t="s">
        <v>33</v>
      </c>
      <c r="B15" s="29" t="s">
        <v>314</v>
      </c>
      <c r="C15" s="30" t="s">
        <v>94</v>
      </c>
      <c r="D15" s="18">
        <v>2</v>
      </c>
      <c r="E15" s="11"/>
      <c r="F15" s="12"/>
      <c r="G15" s="12">
        <f t="shared" si="0"/>
        <v>0</v>
      </c>
      <c r="H15" s="12"/>
      <c r="I15" s="12"/>
      <c r="J15" s="12">
        <f>SUM(G15:I15)</f>
        <v>0</v>
      </c>
      <c r="K15" s="11">
        <f t="shared" si="1"/>
        <v>0</v>
      </c>
      <c r="L15" s="12">
        <f t="shared" si="2"/>
        <v>0</v>
      </c>
      <c r="M15" s="12">
        <f t="shared" si="3"/>
        <v>0</v>
      </c>
      <c r="N15" s="12">
        <f t="shared" si="4"/>
        <v>0</v>
      </c>
      <c r="O15" s="12">
        <f t="shared" si="5"/>
        <v>0</v>
      </c>
    </row>
    <row r="16" spans="1:15">
      <c r="A16" s="10" t="s">
        <v>35</v>
      </c>
      <c r="B16" s="31" t="s">
        <v>315</v>
      </c>
      <c r="C16" s="30" t="s">
        <v>94</v>
      </c>
      <c r="D16" s="18">
        <v>1</v>
      </c>
      <c r="E16" s="11"/>
      <c r="F16" s="12"/>
      <c r="G16" s="12">
        <f t="shared" si="0"/>
        <v>0</v>
      </c>
      <c r="H16" s="12"/>
      <c r="I16" s="12"/>
      <c r="J16" s="12">
        <f>SUM(G16:I16)</f>
        <v>0</v>
      </c>
      <c r="K16" s="11">
        <f t="shared" si="1"/>
        <v>0</v>
      </c>
      <c r="L16" s="12">
        <f t="shared" si="2"/>
        <v>0</v>
      </c>
      <c r="M16" s="12">
        <f t="shared" si="3"/>
        <v>0</v>
      </c>
      <c r="N16" s="12">
        <f t="shared" si="4"/>
        <v>0</v>
      </c>
      <c r="O16" s="12">
        <f t="shared" si="5"/>
        <v>0</v>
      </c>
    </row>
    <row r="17" spans="1:15">
      <c r="A17" s="10" t="s">
        <v>37</v>
      </c>
      <c r="B17" s="31" t="s">
        <v>316</v>
      </c>
      <c r="C17" s="30" t="s">
        <v>94</v>
      </c>
      <c r="D17" s="18">
        <v>1</v>
      </c>
      <c r="E17" s="11"/>
      <c r="F17" s="12"/>
      <c r="G17" s="12">
        <f t="shared" ref="G17:G35" si="6">E17*F17</f>
        <v>0</v>
      </c>
      <c r="H17" s="12"/>
      <c r="I17" s="12"/>
      <c r="J17" s="12">
        <f t="shared" ref="J17:J35" si="7">SUM(G17:I17)</f>
        <v>0</v>
      </c>
      <c r="K17" s="11">
        <f t="shared" ref="K17:K35" si="8">D17*E17</f>
        <v>0</v>
      </c>
      <c r="L17" s="12">
        <f t="shared" ref="L17:L35" si="9">G17*D17</f>
        <v>0</v>
      </c>
      <c r="M17" s="12">
        <f t="shared" ref="M17:M35" si="10">D17*H17</f>
        <v>0</v>
      </c>
      <c r="N17" s="12">
        <f t="shared" ref="N17:N35" si="11">D17*I17</f>
        <v>0</v>
      </c>
      <c r="O17" s="12">
        <f t="shared" ref="O17:O35" si="12">SUM(L17:N17)</f>
        <v>0</v>
      </c>
    </row>
    <row r="18" spans="1:15" ht="26">
      <c r="A18" s="10" t="s">
        <v>39</v>
      </c>
      <c r="B18" s="29" t="s">
        <v>317</v>
      </c>
      <c r="C18" s="30" t="s">
        <v>94</v>
      </c>
      <c r="D18" s="18">
        <v>14</v>
      </c>
      <c r="E18" s="11"/>
      <c r="F18" s="12"/>
      <c r="G18" s="12">
        <f t="shared" si="6"/>
        <v>0</v>
      </c>
      <c r="H18" s="12"/>
      <c r="I18" s="12"/>
      <c r="J18" s="12">
        <f t="shared" si="7"/>
        <v>0</v>
      </c>
      <c r="K18" s="11">
        <f t="shared" si="8"/>
        <v>0</v>
      </c>
      <c r="L18" s="12">
        <f t="shared" si="9"/>
        <v>0</v>
      </c>
      <c r="M18" s="12">
        <f t="shared" si="10"/>
        <v>0</v>
      </c>
      <c r="N18" s="12">
        <f t="shared" si="11"/>
        <v>0</v>
      </c>
      <c r="O18" s="12">
        <f t="shared" si="12"/>
        <v>0</v>
      </c>
    </row>
    <row r="19" spans="1:15">
      <c r="A19" s="10" t="s">
        <v>41</v>
      </c>
      <c r="B19" s="29" t="s">
        <v>318</v>
      </c>
      <c r="C19" s="30" t="s">
        <v>94</v>
      </c>
      <c r="D19" s="18">
        <v>6</v>
      </c>
      <c r="E19" s="11"/>
      <c r="F19" s="12"/>
      <c r="G19" s="12">
        <f t="shared" si="6"/>
        <v>0</v>
      </c>
      <c r="H19" s="12"/>
      <c r="I19" s="12"/>
      <c r="J19" s="12">
        <f t="shared" si="7"/>
        <v>0</v>
      </c>
      <c r="K19" s="11">
        <f t="shared" si="8"/>
        <v>0</v>
      </c>
      <c r="L19" s="12">
        <f t="shared" si="9"/>
        <v>0</v>
      </c>
      <c r="M19" s="12">
        <f t="shared" si="10"/>
        <v>0</v>
      </c>
      <c r="N19" s="12">
        <f t="shared" si="11"/>
        <v>0</v>
      </c>
      <c r="O19" s="12">
        <f t="shared" si="12"/>
        <v>0</v>
      </c>
    </row>
    <row r="20" spans="1:15">
      <c r="A20" s="10" t="s">
        <v>43</v>
      </c>
      <c r="B20" s="29" t="s">
        <v>319</v>
      </c>
      <c r="C20" s="30" t="s">
        <v>94</v>
      </c>
      <c r="D20" s="18">
        <v>3</v>
      </c>
      <c r="E20" s="11"/>
      <c r="F20" s="12"/>
      <c r="G20" s="12">
        <f t="shared" si="6"/>
        <v>0</v>
      </c>
      <c r="H20" s="12"/>
      <c r="I20" s="12"/>
      <c r="J20" s="12">
        <f t="shared" si="7"/>
        <v>0</v>
      </c>
      <c r="K20" s="11">
        <f t="shared" si="8"/>
        <v>0</v>
      </c>
      <c r="L20" s="12">
        <f t="shared" si="9"/>
        <v>0</v>
      </c>
      <c r="M20" s="12">
        <f t="shared" si="10"/>
        <v>0</v>
      </c>
      <c r="N20" s="12">
        <f t="shared" si="11"/>
        <v>0</v>
      </c>
      <c r="O20" s="12">
        <f t="shared" si="12"/>
        <v>0</v>
      </c>
    </row>
    <row r="21" spans="1:15">
      <c r="A21" s="10" t="s">
        <v>46</v>
      </c>
      <c r="B21" s="32" t="s">
        <v>320</v>
      </c>
      <c r="C21" s="30" t="s">
        <v>94</v>
      </c>
      <c r="D21" s="18">
        <v>1</v>
      </c>
      <c r="E21" s="11"/>
      <c r="F21" s="12"/>
      <c r="G21" s="12">
        <f t="shared" si="6"/>
        <v>0</v>
      </c>
      <c r="H21" s="12"/>
      <c r="I21" s="12"/>
      <c r="J21" s="12">
        <f t="shared" si="7"/>
        <v>0</v>
      </c>
      <c r="K21" s="11">
        <f t="shared" si="8"/>
        <v>0</v>
      </c>
      <c r="L21" s="12">
        <f t="shared" si="9"/>
        <v>0</v>
      </c>
      <c r="M21" s="12">
        <f t="shared" si="10"/>
        <v>0</v>
      </c>
      <c r="N21" s="12">
        <f t="shared" si="11"/>
        <v>0</v>
      </c>
      <c r="O21" s="12">
        <f t="shared" si="12"/>
        <v>0</v>
      </c>
    </row>
    <row r="22" spans="1:15">
      <c r="A22" s="10" t="s">
        <v>49</v>
      </c>
      <c r="B22" s="29" t="s">
        <v>321</v>
      </c>
      <c r="C22" s="30" t="s">
        <v>94</v>
      </c>
      <c r="D22" s="18">
        <v>1</v>
      </c>
      <c r="E22" s="11"/>
      <c r="F22" s="12"/>
      <c r="G22" s="12">
        <f t="shared" si="6"/>
        <v>0</v>
      </c>
      <c r="H22" s="12"/>
      <c r="I22" s="12"/>
      <c r="J22" s="12">
        <f t="shared" si="7"/>
        <v>0</v>
      </c>
      <c r="K22" s="11">
        <f t="shared" si="8"/>
        <v>0</v>
      </c>
      <c r="L22" s="12">
        <f t="shared" si="9"/>
        <v>0</v>
      </c>
      <c r="M22" s="12">
        <f t="shared" si="10"/>
        <v>0</v>
      </c>
      <c r="N22" s="12">
        <f t="shared" si="11"/>
        <v>0</v>
      </c>
      <c r="O22" s="12">
        <f t="shared" si="12"/>
        <v>0</v>
      </c>
    </row>
    <row r="23" spans="1:15" ht="26">
      <c r="A23" s="10" t="s">
        <v>51</v>
      </c>
      <c r="B23" s="29" t="s">
        <v>322</v>
      </c>
      <c r="C23" s="30" t="s">
        <v>94</v>
      </c>
      <c r="D23" s="18">
        <v>1</v>
      </c>
      <c r="E23" s="11"/>
      <c r="F23" s="12"/>
      <c r="G23" s="12">
        <f t="shared" si="6"/>
        <v>0</v>
      </c>
      <c r="H23" s="12"/>
      <c r="I23" s="12"/>
      <c r="J23" s="12">
        <f t="shared" si="7"/>
        <v>0</v>
      </c>
      <c r="K23" s="11">
        <f t="shared" si="8"/>
        <v>0</v>
      </c>
      <c r="L23" s="12">
        <f t="shared" si="9"/>
        <v>0</v>
      </c>
      <c r="M23" s="12">
        <f t="shared" si="10"/>
        <v>0</v>
      </c>
      <c r="N23" s="12">
        <f t="shared" si="11"/>
        <v>0</v>
      </c>
      <c r="O23" s="12">
        <f t="shared" si="12"/>
        <v>0</v>
      </c>
    </row>
    <row r="24" spans="1:15">
      <c r="A24" s="10" t="s">
        <v>53</v>
      </c>
      <c r="B24" s="32" t="s">
        <v>323</v>
      </c>
      <c r="C24" s="30" t="s">
        <v>94</v>
      </c>
      <c r="D24" s="18">
        <v>1</v>
      </c>
      <c r="E24" s="11"/>
      <c r="F24" s="12"/>
      <c r="G24" s="12">
        <f t="shared" si="6"/>
        <v>0</v>
      </c>
      <c r="H24" s="12"/>
      <c r="I24" s="12"/>
      <c r="J24" s="12">
        <f t="shared" si="7"/>
        <v>0</v>
      </c>
      <c r="K24" s="11">
        <f t="shared" si="8"/>
        <v>0</v>
      </c>
      <c r="L24" s="12">
        <f t="shared" si="9"/>
        <v>0</v>
      </c>
      <c r="M24" s="12">
        <f t="shared" si="10"/>
        <v>0</v>
      </c>
      <c r="N24" s="12">
        <f t="shared" si="11"/>
        <v>0</v>
      </c>
      <c r="O24" s="12">
        <f t="shared" si="12"/>
        <v>0</v>
      </c>
    </row>
    <row r="25" spans="1:15">
      <c r="A25" s="10" t="s">
        <v>55</v>
      </c>
      <c r="B25" s="29" t="s">
        <v>324</v>
      </c>
      <c r="C25" s="30" t="s">
        <v>94</v>
      </c>
      <c r="D25" s="18">
        <v>16</v>
      </c>
      <c r="E25" s="11"/>
      <c r="F25" s="12"/>
      <c r="G25" s="12">
        <f t="shared" si="6"/>
        <v>0</v>
      </c>
      <c r="H25" s="12"/>
      <c r="I25" s="12"/>
      <c r="J25" s="12">
        <f t="shared" si="7"/>
        <v>0</v>
      </c>
      <c r="K25" s="11">
        <f t="shared" si="8"/>
        <v>0</v>
      </c>
      <c r="L25" s="12">
        <f t="shared" si="9"/>
        <v>0</v>
      </c>
      <c r="M25" s="12">
        <f t="shared" si="10"/>
        <v>0</v>
      </c>
      <c r="N25" s="12">
        <f t="shared" si="11"/>
        <v>0</v>
      </c>
      <c r="O25" s="12">
        <f t="shared" si="12"/>
        <v>0</v>
      </c>
    </row>
    <row r="26" spans="1:15">
      <c r="A26" s="10" t="s">
        <v>57</v>
      </c>
      <c r="B26" s="29" t="s">
        <v>325</v>
      </c>
      <c r="C26" s="30" t="s">
        <v>48</v>
      </c>
      <c r="D26" s="33">
        <f>(60+(37+5+10+16+11+9))*1.1</f>
        <v>162.80000000000001</v>
      </c>
      <c r="E26" s="11"/>
      <c r="F26" s="12"/>
      <c r="G26" s="12">
        <f t="shared" si="6"/>
        <v>0</v>
      </c>
      <c r="H26" s="12"/>
      <c r="I26" s="12"/>
      <c r="J26" s="12">
        <f t="shared" si="7"/>
        <v>0</v>
      </c>
      <c r="K26" s="11">
        <f t="shared" si="8"/>
        <v>0</v>
      </c>
      <c r="L26" s="12">
        <f t="shared" si="9"/>
        <v>0</v>
      </c>
      <c r="M26" s="12">
        <f t="shared" si="10"/>
        <v>0</v>
      </c>
      <c r="N26" s="12">
        <f t="shared" si="11"/>
        <v>0</v>
      </c>
      <c r="O26" s="12">
        <f t="shared" si="12"/>
        <v>0</v>
      </c>
    </row>
    <row r="27" spans="1:15">
      <c r="A27" s="10" t="s">
        <v>58</v>
      </c>
      <c r="B27" s="29" t="s">
        <v>326</v>
      </c>
      <c r="C27" s="30" t="s">
        <v>48</v>
      </c>
      <c r="D27" s="33">
        <f>20*1.1</f>
        <v>22</v>
      </c>
      <c r="E27" s="11"/>
      <c r="F27" s="12"/>
      <c r="G27" s="12">
        <f t="shared" si="6"/>
        <v>0</v>
      </c>
      <c r="H27" s="12"/>
      <c r="I27" s="12"/>
      <c r="J27" s="12">
        <f t="shared" si="7"/>
        <v>0</v>
      </c>
      <c r="K27" s="11">
        <f t="shared" si="8"/>
        <v>0</v>
      </c>
      <c r="L27" s="12">
        <f t="shared" si="9"/>
        <v>0</v>
      </c>
      <c r="M27" s="12">
        <f t="shared" si="10"/>
        <v>0</v>
      </c>
      <c r="N27" s="12">
        <f t="shared" si="11"/>
        <v>0</v>
      </c>
      <c r="O27" s="12">
        <f t="shared" si="12"/>
        <v>0</v>
      </c>
    </row>
    <row r="28" spans="1:15">
      <c r="A28" s="10" t="s">
        <v>59</v>
      </c>
      <c r="B28" s="29" t="s">
        <v>327</v>
      </c>
      <c r="C28" s="30" t="s">
        <v>48</v>
      </c>
      <c r="D28" s="33">
        <f>3*1.1</f>
        <v>3.3000000000000003</v>
      </c>
      <c r="E28" s="11"/>
      <c r="F28" s="12"/>
      <c r="G28" s="12">
        <f t="shared" si="6"/>
        <v>0</v>
      </c>
      <c r="H28" s="12"/>
      <c r="I28" s="12"/>
      <c r="J28" s="12">
        <f t="shared" si="7"/>
        <v>0</v>
      </c>
      <c r="K28" s="11">
        <f t="shared" si="8"/>
        <v>0</v>
      </c>
      <c r="L28" s="12">
        <f t="shared" si="9"/>
        <v>0</v>
      </c>
      <c r="M28" s="12">
        <f t="shared" si="10"/>
        <v>0</v>
      </c>
      <c r="N28" s="12">
        <f t="shared" si="11"/>
        <v>0</v>
      </c>
      <c r="O28" s="12">
        <f t="shared" si="12"/>
        <v>0</v>
      </c>
    </row>
    <row r="29" spans="1:15">
      <c r="A29" s="10" t="s">
        <v>60</v>
      </c>
      <c r="B29" s="34" t="s">
        <v>328</v>
      </c>
      <c r="C29" s="18" t="s">
        <v>48</v>
      </c>
      <c r="D29" s="33">
        <f>D26+D27+D28</f>
        <v>188.10000000000002</v>
      </c>
      <c r="E29" s="11"/>
      <c r="F29" s="12"/>
      <c r="G29" s="12">
        <f t="shared" si="6"/>
        <v>0</v>
      </c>
      <c r="H29" s="12"/>
      <c r="I29" s="12"/>
      <c r="J29" s="12">
        <f t="shared" si="7"/>
        <v>0</v>
      </c>
      <c r="K29" s="11">
        <f t="shared" si="8"/>
        <v>0</v>
      </c>
      <c r="L29" s="12">
        <f t="shared" si="9"/>
        <v>0</v>
      </c>
      <c r="M29" s="12">
        <f t="shared" si="10"/>
        <v>0</v>
      </c>
      <c r="N29" s="12">
        <f t="shared" si="11"/>
        <v>0</v>
      </c>
      <c r="O29" s="12">
        <f t="shared" si="12"/>
        <v>0</v>
      </c>
    </row>
    <row r="30" spans="1:15">
      <c r="A30" s="10" t="s">
        <v>62</v>
      </c>
      <c r="B30" s="29" t="s">
        <v>329</v>
      </c>
      <c r="C30" s="30" t="s">
        <v>45</v>
      </c>
      <c r="D30" s="33">
        <v>1</v>
      </c>
      <c r="E30" s="11"/>
      <c r="F30" s="12"/>
      <c r="G30" s="12">
        <f t="shared" si="6"/>
        <v>0</v>
      </c>
      <c r="H30" s="12"/>
      <c r="I30" s="12"/>
      <c r="J30" s="12">
        <f t="shared" si="7"/>
        <v>0</v>
      </c>
      <c r="K30" s="11">
        <f t="shared" si="8"/>
        <v>0</v>
      </c>
      <c r="L30" s="12">
        <f t="shared" si="9"/>
        <v>0</v>
      </c>
      <c r="M30" s="12">
        <f t="shared" si="10"/>
        <v>0</v>
      </c>
      <c r="N30" s="12">
        <f t="shared" si="11"/>
        <v>0</v>
      </c>
      <c r="O30" s="12">
        <f t="shared" si="12"/>
        <v>0</v>
      </c>
    </row>
    <row r="31" spans="1:15">
      <c r="A31" s="10" t="s">
        <v>63</v>
      </c>
      <c r="B31" s="34" t="s">
        <v>330</v>
      </c>
      <c r="C31" s="35" t="s">
        <v>45</v>
      </c>
      <c r="D31" s="35">
        <v>1</v>
      </c>
      <c r="E31" s="11"/>
      <c r="F31" s="12"/>
      <c r="G31" s="12">
        <f t="shared" si="6"/>
        <v>0</v>
      </c>
      <c r="H31" s="12"/>
      <c r="I31" s="12"/>
      <c r="J31" s="12">
        <f t="shared" si="7"/>
        <v>0</v>
      </c>
      <c r="K31" s="11">
        <f t="shared" si="8"/>
        <v>0</v>
      </c>
      <c r="L31" s="12">
        <f t="shared" si="9"/>
        <v>0</v>
      </c>
      <c r="M31" s="12">
        <f t="shared" si="10"/>
        <v>0</v>
      </c>
      <c r="N31" s="12">
        <f t="shared" si="11"/>
        <v>0</v>
      </c>
      <c r="O31" s="12">
        <f t="shared" si="12"/>
        <v>0</v>
      </c>
    </row>
    <row r="32" spans="1:15" ht="26">
      <c r="A32" s="10" t="s">
        <v>64</v>
      </c>
      <c r="B32" s="34" t="s">
        <v>331</v>
      </c>
      <c r="C32" s="35" t="s">
        <v>94</v>
      </c>
      <c r="D32" s="35">
        <v>1</v>
      </c>
      <c r="E32" s="11"/>
      <c r="F32" s="12"/>
      <c r="G32" s="12">
        <f t="shared" si="6"/>
        <v>0</v>
      </c>
      <c r="H32" s="12"/>
      <c r="I32" s="12"/>
      <c r="J32" s="12">
        <f t="shared" si="7"/>
        <v>0</v>
      </c>
      <c r="K32" s="11">
        <f t="shared" si="8"/>
        <v>0</v>
      </c>
      <c r="L32" s="12">
        <f t="shared" si="9"/>
        <v>0</v>
      </c>
      <c r="M32" s="12">
        <f t="shared" si="10"/>
        <v>0</v>
      </c>
      <c r="N32" s="12">
        <f t="shared" si="11"/>
        <v>0</v>
      </c>
      <c r="O32" s="12">
        <f t="shared" si="12"/>
        <v>0</v>
      </c>
    </row>
    <row r="33" spans="1:15">
      <c r="A33" s="10" t="s">
        <v>65</v>
      </c>
      <c r="B33" s="34" t="s">
        <v>251</v>
      </c>
      <c r="C33" s="35" t="s">
        <v>45</v>
      </c>
      <c r="D33" s="35">
        <v>1</v>
      </c>
      <c r="E33" s="11"/>
      <c r="F33" s="12"/>
      <c r="G33" s="12">
        <f t="shared" si="6"/>
        <v>0</v>
      </c>
      <c r="H33" s="12"/>
      <c r="I33" s="12"/>
      <c r="J33" s="12">
        <f t="shared" si="7"/>
        <v>0</v>
      </c>
      <c r="K33" s="11">
        <f t="shared" si="8"/>
        <v>0</v>
      </c>
      <c r="L33" s="12">
        <f t="shared" si="9"/>
        <v>0</v>
      </c>
      <c r="M33" s="12">
        <f t="shared" si="10"/>
        <v>0</v>
      </c>
      <c r="N33" s="12">
        <f t="shared" si="11"/>
        <v>0</v>
      </c>
      <c r="O33" s="12">
        <f t="shared" si="12"/>
        <v>0</v>
      </c>
    </row>
    <row r="34" spans="1:15">
      <c r="A34" s="10" t="s">
        <v>67</v>
      </c>
      <c r="B34" s="34" t="s">
        <v>332</v>
      </c>
      <c r="C34" s="35" t="s">
        <v>45</v>
      </c>
      <c r="D34" s="35">
        <v>1</v>
      </c>
      <c r="E34" s="11"/>
      <c r="F34" s="12"/>
      <c r="G34" s="12">
        <f t="shared" si="6"/>
        <v>0</v>
      </c>
      <c r="H34" s="12"/>
      <c r="I34" s="12"/>
      <c r="J34" s="12">
        <f t="shared" si="7"/>
        <v>0</v>
      </c>
      <c r="K34" s="11">
        <f t="shared" si="8"/>
        <v>0</v>
      </c>
      <c r="L34" s="12">
        <f t="shared" si="9"/>
        <v>0</v>
      </c>
      <c r="M34" s="12">
        <f t="shared" si="10"/>
        <v>0</v>
      </c>
      <c r="N34" s="12">
        <f t="shared" si="11"/>
        <v>0</v>
      </c>
      <c r="O34" s="12">
        <f t="shared" si="12"/>
        <v>0</v>
      </c>
    </row>
    <row r="35" spans="1:15" ht="26">
      <c r="A35" s="10" t="s">
        <v>69</v>
      </c>
      <c r="B35" s="34" t="s">
        <v>248</v>
      </c>
      <c r="C35" s="18" t="s">
        <v>45</v>
      </c>
      <c r="D35" s="18">
        <v>1</v>
      </c>
      <c r="E35" s="11"/>
      <c r="F35" s="12"/>
      <c r="G35" s="12">
        <f t="shared" si="6"/>
        <v>0</v>
      </c>
      <c r="H35" s="12"/>
      <c r="I35" s="12"/>
      <c r="J35" s="12">
        <f t="shared" si="7"/>
        <v>0</v>
      </c>
      <c r="K35" s="11">
        <f t="shared" si="8"/>
        <v>0</v>
      </c>
      <c r="L35" s="12">
        <f t="shared" si="9"/>
        <v>0</v>
      </c>
      <c r="M35" s="12">
        <f t="shared" si="10"/>
        <v>0</v>
      </c>
      <c r="N35" s="12">
        <f t="shared" si="11"/>
        <v>0</v>
      </c>
      <c r="O35" s="12">
        <f t="shared" si="12"/>
        <v>0</v>
      </c>
    </row>
    <row r="36" spans="1:15">
      <c r="A36" s="44"/>
      <c r="B36" s="45" t="s">
        <v>29</v>
      </c>
      <c r="C36" s="46"/>
      <c r="D36" s="47"/>
      <c r="E36" s="48"/>
      <c r="F36" s="49"/>
      <c r="G36" s="49"/>
      <c r="H36" s="49"/>
      <c r="I36" s="49"/>
      <c r="J36" s="49"/>
      <c r="K36" s="48"/>
      <c r="L36" s="49"/>
      <c r="M36" s="49"/>
      <c r="N36" s="49"/>
      <c r="O36" s="49"/>
    </row>
    <row r="37" spans="1:15">
      <c r="A37" s="10" t="s">
        <v>30</v>
      </c>
      <c r="B37" s="29" t="s">
        <v>333</v>
      </c>
      <c r="C37" s="30" t="s">
        <v>45</v>
      </c>
      <c r="D37" s="18">
        <v>1</v>
      </c>
      <c r="E37" s="11"/>
      <c r="F37" s="12"/>
      <c r="G37" s="12">
        <f t="shared" ref="G37:G49" si="13">E37*F37</f>
        <v>0</v>
      </c>
      <c r="H37" s="12"/>
      <c r="I37" s="12"/>
      <c r="J37" s="12">
        <f>SUM(G37:I37)</f>
        <v>0</v>
      </c>
      <c r="K37" s="11">
        <f t="shared" ref="K37:K49" si="14">D37*E37</f>
        <v>0</v>
      </c>
      <c r="L37" s="12">
        <f t="shared" ref="L37:L49" si="15">G37*D37</f>
        <v>0</v>
      </c>
      <c r="M37" s="12">
        <f t="shared" ref="M37:M49" si="16">D37*H37</f>
        <v>0</v>
      </c>
      <c r="N37" s="12">
        <f t="shared" ref="N37:N49" si="17">D37*I37</f>
        <v>0</v>
      </c>
      <c r="O37" s="12">
        <f t="shared" ref="O37:O49" si="18">SUM(L37:N37)</f>
        <v>0</v>
      </c>
    </row>
    <row r="38" spans="1:15">
      <c r="A38" s="10" t="s">
        <v>33</v>
      </c>
      <c r="B38" s="29" t="s">
        <v>334</v>
      </c>
      <c r="C38" s="30" t="s">
        <v>94</v>
      </c>
      <c r="D38" s="18">
        <v>13</v>
      </c>
      <c r="E38" s="11"/>
      <c r="F38" s="12"/>
      <c r="G38" s="12">
        <f t="shared" ref="G38:G46" si="19">E38*F38</f>
        <v>0</v>
      </c>
      <c r="H38" s="12"/>
      <c r="I38" s="12"/>
      <c r="J38" s="12">
        <f t="shared" ref="J38:J46" si="20">SUM(G38:I38)</f>
        <v>0</v>
      </c>
      <c r="K38" s="11">
        <f t="shared" ref="K38:K46" si="21">D38*E38</f>
        <v>0</v>
      </c>
      <c r="L38" s="12">
        <f t="shared" ref="L38:L46" si="22">G38*D38</f>
        <v>0</v>
      </c>
      <c r="M38" s="12">
        <f t="shared" ref="M38:M46" si="23">D38*H38</f>
        <v>0</v>
      </c>
      <c r="N38" s="12">
        <f t="shared" ref="N38:N46" si="24">D38*I38</f>
        <v>0</v>
      </c>
      <c r="O38" s="12">
        <f t="shared" ref="O38:O46" si="25">SUM(L38:N38)</f>
        <v>0</v>
      </c>
    </row>
    <row r="39" spans="1:15">
      <c r="A39" s="10" t="s">
        <v>35</v>
      </c>
      <c r="B39" s="29" t="s">
        <v>335</v>
      </c>
      <c r="C39" s="30" t="s">
        <v>94</v>
      </c>
      <c r="D39" s="18">
        <v>3</v>
      </c>
      <c r="E39" s="11"/>
      <c r="F39" s="12"/>
      <c r="G39" s="12">
        <f t="shared" si="19"/>
        <v>0</v>
      </c>
      <c r="H39" s="12"/>
      <c r="I39" s="12"/>
      <c r="J39" s="12">
        <f t="shared" si="20"/>
        <v>0</v>
      </c>
      <c r="K39" s="11">
        <f t="shared" si="21"/>
        <v>0</v>
      </c>
      <c r="L39" s="12">
        <f t="shared" si="22"/>
        <v>0</v>
      </c>
      <c r="M39" s="12">
        <f t="shared" si="23"/>
        <v>0</v>
      </c>
      <c r="N39" s="12">
        <f t="shared" si="24"/>
        <v>0</v>
      </c>
      <c r="O39" s="12">
        <f t="shared" si="25"/>
        <v>0</v>
      </c>
    </row>
    <row r="40" spans="1:15">
      <c r="A40" s="10" t="s">
        <v>37</v>
      </c>
      <c r="B40" s="29" t="s">
        <v>336</v>
      </c>
      <c r="C40" s="30" t="s">
        <v>94</v>
      </c>
      <c r="D40" s="18">
        <v>2</v>
      </c>
      <c r="E40" s="11"/>
      <c r="F40" s="12"/>
      <c r="G40" s="12">
        <f t="shared" ref="G40:G44" si="26">E40*F40</f>
        <v>0</v>
      </c>
      <c r="H40" s="12"/>
      <c r="I40" s="12"/>
      <c r="J40" s="12">
        <f t="shared" ref="J40:J44" si="27">SUM(G40:I40)</f>
        <v>0</v>
      </c>
      <c r="K40" s="11">
        <f t="shared" ref="K40:K44" si="28">D40*E40</f>
        <v>0</v>
      </c>
      <c r="L40" s="12">
        <f t="shared" ref="L40:L44" si="29">G40*D40</f>
        <v>0</v>
      </c>
      <c r="M40" s="12">
        <f t="shared" ref="M40:M44" si="30">D40*H40</f>
        <v>0</v>
      </c>
      <c r="N40" s="12">
        <f t="shared" ref="N40:N44" si="31">D40*I40</f>
        <v>0</v>
      </c>
      <c r="O40" s="12">
        <f t="shared" ref="O40:O44" si="32">SUM(L40:N40)</f>
        <v>0</v>
      </c>
    </row>
    <row r="41" spans="1:15">
      <c r="A41" s="10" t="s">
        <v>39</v>
      </c>
      <c r="B41" s="32" t="s">
        <v>337</v>
      </c>
      <c r="C41" s="30" t="s">
        <v>94</v>
      </c>
      <c r="D41" s="18">
        <v>1</v>
      </c>
      <c r="E41" s="11"/>
      <c r="F41" s="12"/>
      <c r="G41" s="12">
        <f t="shared" si="26"/>
        <v>0</v>
      </c>
      <c r="H41" s="12"/>
      <c r="I41" s="12"/>
      <c r="J41" s="12">
        <f t="shared" si="27"/>
        <v>0</v>
      </c>
      <c r="K41" s="11">
        <f t="shared" si="28"/>
        <v>0</v>
      </c>
      <c r="L41" s="12">
        <f t="shared" si="29"/>
        <v>0</v>
      </c>
      <c r="M41" s="12">
        <f t="shared" si="30"/>
        <v>0</v>
      </c>
      <c r="N41" s="12">
        <f t="shared" si="31"/>
        <v>0</v>
      </c>
      <c r="O41" s="12">
        <f t="shared" si="32"/>
        <v>0</v>
      </c>
    </row>
    <row r="42" spans="1:15">
      <c r="A42" s="10" t="s">
        <v>41</v>
      </c>
      <c r="B42" s="32" t="s">
        <v>338</v>
      </c>
      <c r="C42" s="30" t="s">
        <v>94</v>
      </c>
      <c r="D42" s="18">
        <v>1</v>
      </c>
      <c r="E42" s="11"/>
      <c r="F42" s="12"/>
      <c r="G42" s="12">
        <f t="shared" si="26"/>
        <v>0</v>
      </c>
      <c r="H42" s="12"/>
      <c r="I42" s="12"/>
      <c r="J42" s="12">
        <f t="shared" si="27"/>
        <v>0</v>
      </c>
      <c r="K42" s="11">
        <f t="shared" si="28"/>
        <v>0</v>
      </c>
      <c r="L42" s="12">
        <f t="shared" si="29"/>
        <v>0</v>
      </c>
      <c r="M42" s="12">
        <f t="shared" si="30"/>
        <v>0</v>
      </c>
      <c r="N42" s="12">
        <f t="shared" si="31"/>
        <v>0</v>
      </c>
      <c r="O42" s="12">
        <f t="shared" si="32"/>
        <v>0</v>
      </c>
    </row>
    <row r="43" spans="1:15">
      <c r="A43" s="10" t="s">
        <v>43</v>
      </c>
      <c r="B43" s="29" t="s">
        <v>339</v>
      </c>
      <c r="C43" s="30" t="s">
        <v>94</v>
      </c>
      <c r="D43" s="18">
        <v>1</v>
      </c>
      <c r="E43" s="11"/>
      <c r="F43" s="12"/>
      <c r="G43" s="12">
        <f t="shared" si="26"/>
        <v>0</v>
      </c>
      <c r="H43" s="12"/>
      <c r="I43" s="12"/>
      <c r="J43" s="12">
        <f t="shared" si="27"/>
        <v>0</v>
      </c>
      <c r="K43" s="11">
        <f t="shared" si="28"/>
        <v>0</v>
      </c>
      <c r="L43" s="12">
        <f t="shared" si="29"/>
        <v>0</v>
      </c>
      <c r="M43" s="12">
        <f t="shared" si="30"/>
        <v>0</v>
      </c>
      <c r="N43" s="12">
        <f t="shared" si="31"/>
        <v>0</v>
      </c>
      <c r="O43" s="12">
        <f t="shared" si="32"/>
        <v>0</v>
      </c>
    </row>
    <row r="44" spans="1:15" ht="29.25" customHeight="1">
      <c r="A44" s="10" t="s">
        <v>46</v>
      </c>
      <c r="B44" s="29" t="s">
        <v>340</v>
      </c>
      <c r="C44" s="30" t="s">
        <v>94</v>
      </c>
      <c r="D44" s="18">
        <v>1</v>
      </c>
      <c r="E44" s="11"/>
      <c r="F44" s="12"/>
      <c r="G44" s="12">
        <f t="shared" si="26"/>
        <v>0</v>
      </c>
      <c r="H44" s="12"/>
      <c r="I44" s="12"/>
      <c r="J44" s="12">
        <f t="shared" si="27"/>
        <v>0</v>
      </c>
      <c r="K44" s="11">
        <f t="shared" si="28"/>
        <v>0</v>
      </c>
      <c r="L44" s="12">
        <f t="shared" si="29"/>
        <v>0</v>
      </c>
      <c r="M44" s="12">
        <f t="shared" si="30"/>
        <v>0</v>
      </c>
      <c r="N44" s="12">
        <f t="shared" si="31"/>
        <v>0</v>
      </c>
      <c r="O44" s="12">
        <f t="shared" si="32"/>
        <v>0</v>
      </c>
    </row>
    <row r="45" spans="1:15">
      <c r="A45" s="10" t="s">
        <v>49</v>
      </c>
      <c r="B45" s="29" t="s">
        <v>341</v>
      </c>
      <c r="C45" s="30" t="s">
        <v>48</v>
      </c>
      <c r="D45" s="33">
        <v>163</v>
      </c>
      <c r="E45" s="11"/>
      <c r="F45" s="12"/>
      <c r="G45" s="12">
        <f t="shared" si="19"/>
        <v>0</v>
      </c>
      <c r="H45" s="12"/>
      <c r="I45" s="12"/>
      <c r="J45" s="12">
        <f t="shared" si="20"/>
        <v>0</v>
      </c>
      <c r="K45" s="11">
        <f t="shared" si="21"/>
        <v>0</v>
      </c>
      <c r="L45" s="12">
        <f t="shared" si="22"/>
        <v>0</v>
      </c>
      <c r="M45" s="12">
        <f t="shared" si="23"/>
        <v>0</v>
      </c>
      <c r="N45" s="12">
        <f t="shared" si="24"/>
        <v>0</v>
      </c>
      <c r="O45" s="12">
        <f t="shared" si="25"/>
        <v>0</v>
      </c>
    </row>
    <row r="46" spans="1:15">
      <c r="A46" s="10" t="s">
        <v>51</v>
      </c>
      <c r="B46" s="29" t="s">
        <v>342</v>
      </c>
      <c r="C46" s="30" t="s">
        <v>48</v>
      </c>
      <c r="D46" s="33">
        <f>20*1.1</f>
        <v>22</v>
      </c>
      <c r="E46" s="11"/>
      <c r="F46" s="12"/>
      <c r="G46" s="12">
        <f t="shared" si="19"/>
        <v>0</v>
      </c>
      <c r="H46" s="12"/>
      <c r="I46" s="12"/>
      <c r="J46" s="12">
        <f t="shared" si="20"/>
        <v>0</v>
      </c>
      <c r="K46" s="11">
        <f t="shared" si="21"/>
        <v>0</v>
      </c>
      <c r="L46" s="12">
        <f t="shared" si="22"/>
        <v>0</v>
      </c>
      <c r="M46" s="12">
        <f t="shared" si="23"/>
        <v>0</v>
      </c>
      <c r="N46" s="12">
        <f t="shared" si="24"/>
        <v>0</v>
      </c>
      <c r="O46" s="12">
        <f t="shared" si="25"/>
        <v>0</v>
      </c>
    </row>
    <row r="47" spans="1:15">
      <c r="A47" s="10" t="s">
        <v>53</v>
      </c>
      <c r="B47" s="29" t="s">
        <v>343</v>
      </c>
      <c r="C47" s="30" t="s">
        <v>48</v>
      </c>
      <c r="D47" s="33">
        <f>3*1.1</f>
        <v>3.3000000000000003</v>
      </c>
      <c r="E47" s="11"/>
      <c r="F47" s="12"/>
      <c r="G47" s="12">
        <f t="shared" si="13"/>
        <v>0</v>
      </c>
      <c r="H47" s="12"/>
      <c r="I47" s="12"/>
      <c r="J47" s="12">
        <f>SUM(G47:I47)</f>
        <v>0</v>
      </c>
      <c r="K47" s="11">
        <f t="shared" si="14"/>
        <v>0</v>
      </c>
      <c r="L47" s="12">
        <f t="shared" si="15"/>
        <v>0</v>
      </c>
      <c r="M47" s="12">
        <f t="shared" si="16"/>
        <v>0</v>
      </c>
      <c r="N47" s="12">
        <f t="shared" si="17"/>
        <v>0</v>
      </c>
      <c r="O47" s="12">
        <f t="shared" si="18"/>
        <v>0</v>
      </c>
    </row>
    <row r="48" spans="1:15">
      <c r="A48" s="10" t="s">
        <v>55</v>
      </c>
      <c r="B48" s="34" t="s">
        <v>344</v>
      </c>
      <c r="C48" s="18" t="s">
        <v>48</v>
      </c>
      <c r="D48" s="33">
        <v>188</v>
      </c>
      <c r="E48" s="11"/>
      <c r="F48" s="12"/>
      <c r="G48" s="12">
        <f t="shared" si="13"/>
        <v>0</v>
      </c>
      <c r="H48" s="12"/>
      <c r="I48" s="12"/>
      <c r="J48" s="12">
        <f>SUM(G48:I48)</f>
        <v>0</v>
      </c>
      <c r="K48" s="11">
        <f t="shared" si="14"/>
        <v>0</v>
      </c>
      <c r="L48" s="12">
        <f t="shared" si="15"/>
        <v>0</v>
      </c>
      <c r="M48" s="12">
        <f t="shared" si="16"/>
        <v>0</v>
      </c>
      <c r="N48" s="12">
        <f t="shared" si="17"/>
        <v>0</v>
      </c>
      <c r="O48" s="12">
        <f t="shared" si="18"/>
        <v>0</v>
      </c>
    </row>
    <row r="49" spans="1:15">
      <c r="A49" s="10" t="s">
        <v>57</v>
      </c>
      <c r="B49" s="34" t="s">
        <v>307</v>
      </c>
      <c r="C49" s="18" t="s">
        <v>45</v>
      </c>
      <c r="D49" s="33">
        <v>1</v>
      </c>
      <c r="E49" s="11"/>
      <c r="F49" s="12"/>
      <c r="G49" s="12">
        <f t="shared" si="13"/>
        <v>0</v>
      </c>
      <c r="H49" s="12"/>
      <c r="I49" s="12"/>
      <c r="J49" s="12">
        <f t="shared" ref="J49" si="33">SUM(G49:I49)</f>
        <v>0</v>
      </c>
      <c r="K49" s="11">
        <f t="shared" si="14"/>
        <v>0</v>
      </c>
      <c r="L49" s="12">
        <f t="shared" si="15"/>
        <v>0</v>
      </c>
      <c r="M49" s="12">
        <f t="shared" si="16"/>
        <v>0</v>
      </c>
      <c r="N49" s="12">
        <f t="shared" si="17"/>
        <v>0</v>
      </c>
      <c r="O49" s="12">
        <f t="shared" si="18"/>
        <v>0</v>
      </c>
    </row>
    <row r="50" spans="1:15">
      <c r="A50" s="44"/>
      <c r="B50" s="45" t="s">
        <v>185</v>
      </c>
      <c r="C50" s="46"/>
      <c r="D50" s="47"/>
      <c r="E50" s="48"/>
      <c r="F50" s="49"/>
      <c r="G50" s="49"/>
      <c r="H50" s="49"/>
      <c r="I50" s="49"/>
      <c r="J50" s="49"/>
      <c r="K50" s="48"/>
      <c r="L50" s="49"/>
      <c r="M50" s="49"/>
      <c r="N50" s="49"/>
      <c r="O50" s="49"/>
    </row>
    <row r="51" spans="1:15">
      <c r="A51" s="10" t="s">
        <v>30</v>
      </c>
      <c r="B51" s="29" t="s">
        <v>345</v>
      </c>
      <c r="C51" s="30" t="s">
        <v>45</v>
      </c>
      <c r="D51" s="18">
        <v>1</v>
      </c>
      <c r="E51" s="11"/>
      <c r="F51" s="12"/>
      <c r="G51" s="12">
        <f t="shared" ref="G51:G54" si="34">E51*F51</f>
        <v>0</v>
      </c>
      <c r="H51" s="12"/>
      <c r="I51" s="12"/>
      <c r="J51" s="12">
        <f t="shared" ref="J51:J54" si="35">SUM(G51:I51)</f>
        <v>0</v>
      </c>
      <c r="K51" s="11">
        <f t="shared" ref="K51:K54" si="36">D51*E51</f>
        <v>0</v>
      </c>
      <c r="L51" s="12">
        <f t="shared" ref="L51:L54" si="37">G51*D51</f>
        <v>0</v>
      </c>
      <c r="M51" s="12">
        <f t="shared" ref="M51:M54" si="38">D51*H51</f>
        <v>0</v>
      </c>
      <c r="N51" s="12">
        <f t="shared" ref="N51:N54" si="39">D51*I51</f>
        <v>0</v>
      </c>
      <c r="O51" s="12">
        <f t="shared" ref="O51:O54" si="40">SUM(L51:N51)</f>
        <v>0</v>
      </c>
    </row>
    <row r="52" spans="1:15">
      <c r="A52" s="10" t="s">
        <v>33</v>
      </c>
      <c r="B52" s="29" t="s">
        <v>309</v>
      </c>
      <c r="C52" s="30" t="s">
        <v>45</v>
      </c>
      <c r="D52" s="18">
        <v>1</v>
      </c>
      <c r="E52" s="11"/>
      <c r="F52" s="12"/>
      <c r="G52" s="12">
        <f t="shared" si="34"/>
        <v>0</v>
      </c>
      <c r="H52" s="12"/>
      <c r="I52" s="12"/>
      <c r="J52" s="12">
        <f t="shared" si="35"/>
        <v>0</v>
      </c>
      <c r="K52" s="11">
        <f t="shared" si="36"/>
        <v>0</v>
      </c>
      <c r="L52" s="12">
        <f t="shared" si="37"/>
        <v>0</v>
      </c>
      <c r="M52" s="12">
        <f t="shared" si="38"/>
        <v>0</v>
      </c>
      <c r="N52" s="12">
        <f t="shared" si="39"/>
        <v>0</v>
      </c>
      <c r="O52" s="12">
        <f t="shared" si="40"/>
        <v>0</v>
      </c>
    </row>
    <row r="53" spans="1:15">
      <c r="A53" s="10" t="s">
        <v>35</v>
      </c>
      <c r="B53" s="29" t="s">
        <v>346</v>
      </c>
      <c r="C53" s="30" t="s">
        <v>45</v>
      </c>
      <c r="D53" s="18">
        <v>1</v>
      </c>
      <c r="E53" s="11"/>
      <c r="F53" s="12"/>
      <c r="G53" s="12">
        <f t="shared" si="34"/>
        <v>0</v>
      </c>
      <c r="H53" s="12"/>
      <c r="I53" s="12"/>
      <c r="J53" s="12">
        <f t="shared" si="35"/>
        <v>0</v>
      </c>
      <c r="K53" s="11">
        <f t="shared" si="36"/>
        <v>0</v>
      </c>
      <c r="L53" s="12">
        <f t="shared" si="37"/>
        <v>0</v>
      </c>
      <c r="M53" s="12">
        <f t="shared" si="38"/>
        <v>0</v>
      </c>
      <c r="N53" s="12">
        <f t="shared" si="39"/>
        <v>0</v>
      </c>
      <c r="O53" s="12">
        <f t="shared" si="40"/>
        <v>0</v>
      </c>
    </row>
    <row r="54" spans="1:15">
      <c r="A54" s="10" t="s">
        <v>37</v>
      </c>
      <c r="B54" s="29" t="s">
        <v>310</v>
      </c>
      <c r="C54" s="30" t="s">
        <v>45</v>
      </c>
      <c r="D54" s="18">
        <v>1</v>
      </c>
      <c r="E54" s="11"/>
      <c r="F54" s="12"/>
      <c r="G54" s="12">
        <f t="shared" si="34"/>
        <v>0</v>
      </c>
      <c r="H54" s="12"/>
      <c r="I54" s="12"/>
      <c r="J54" s="12">
        <f t="shared" si="35"/>
        <v>0</v>
      </c>
      <c r="K54" s="11">
        <f t="shared" si="36"/>
        <v>0</v>
      </c>
      <c r="L54" s="12">
        <f t="shared" si="37"/>
        <v>0</v>
      </c>
      <c r="M54" s="12">
        <f t="shared" si="38"/>
        <v>0</v>
      </c>
      <c r="N54" s="12">
        <f t="shared" si="39"/>
        <v>0</v>
      </c>
      <c r="O54" s="12">
        <f t="shared" si="40"/>
        <v>0</v>
      </c>
    </row>
    <row r="55" spans="1:15">
      <c r="A55" s="64"/>
      <c r="B55" s="79" t="s">
        <v>72</v>
      </c>
      <c r="C55" s="80"/>
      <c r="D55" s="81"/>
      <c r="E55" s="68"/>
      <c r="F55" s="69"/>
      <c r="G55" s="69"/>
      <c r="H55" s="69"/>
      <c r="I55" s="69"/>
      <c r="J55" s="69"/>
      <c r="K55" s="70">
        <f>SUBTOTAL(9,K13:K54)</f>
        <v>0</v>
      </c>
      <c r="L55" s="71">
        <f>SUBTOTAL(9,L13:L54)</f>
        <v>0</v>
      </c>
      <c r="M55" s="71">
        <f>SUBTOTAL(9,M13:M54)</f>
        <v>0</v>
      </c>
      <c r="N55" s="71">
        <f>SUBTOTAL(9,N14:N54)</f>
        <v>0</v>
      </c>
      <c r="O55" s="71">
        <f>SUBTOTAL(9,O13:O54)</f>
        <v>0</v>
      </c>
    </row>
    <row r="56" spans="1:15">
      <c r="A56" s="64"/>
      <c r="B56" s="73" t="s">
        <v>73</v>
      </c>
      <c r="C56" s="73"/>
      <c r="D56" s="74"/>
      <c r="E56" s="72"/>
      <c r="F56" s="73"/>
      <c r="G56" s="73"/>
      <c r="H56" s="73"/>
      <c r="I56" s="73"/>
      <c r="J56" s="73"/>
      <c r="K56" s="75"/>
      <c r="L56" s="76"/>
      <c r="M56" s="76"/>
      <c r="N56" s="76"/>
      <c r="O56" s="71">
        <f>O55</f>
        <v>0</v>
      </c>
    </row>
    <row r="57" spans="1:15" s="3" customFormat="1" ht="14">
      <c r="A57" s="4"/>
    </row>
    <row r="58" spans="1:15" s="3" customFormat="1" ht="14">
      <c r="A58" s="4"/>
      <c r="N58" s="5" t="s">
        <v>72</v>
      </c>
      <c r="O58" s="6">
        <f>O56</f>
        <v>0</v>
      </c>
    </row>
    <row r="59" spans="1:15" s="3" customFormat="1" ht="14">
      <c r="A59" s="148" t="s">
        <v>7</v>
      </c>
      <c r="B59" s="148"/>
      <c r="C59" s="144" t="s">
        <v>74</v>
      </c>
      <c r="D59" s="144"/>
      <c r="E59" s="144"/>
      <c r="F59" s="144"/>
      <c r="G59" s="3">
        <f>Info!B11</f>
        <v>0</v>
      </c>
    </row>
    <row r="60" spans="1:15" s="3" customFormat="1" ht="14">
      <c r="A60" s="4"/>
      <c r="C60" s="141" t="s">
        <v>75</v>
      </c>
      <c r="D60" s="141"/>
      <c r="E60" s="141"/>
      <c r="F60" s="141"/>
      <c r="G60" s="7"/>
    </row>
    <row r="61" spans="1:15" s="3" customFormat="1" ht="14">
      <c r="A61" s="4"/>
    </row>
    <row r="62" spans="1:15" s="3" customFormat="1" ht="14">
      <c r="A62" s="148" t="s">
        <v>8</v>
      </c>
      <c r="B62" s="148"/>
      <c r="C62" s="144" t="s">
        <v>74</v>
      </c>
      <c r="D62" s="144"/>
      <c r="E62" s="144"/>
      <c r="F62" s="144"/>
      <c r="G62" s="3">
        <f>Info!B10</f>
        <v>0</v>
      </c>
    </row>
    <row r="63" spans="1:15" s="3" customFormat="1" ht="14">
      <c r="A63" s="4"/>
      <c r="C63" s="141" t="s">
        <v>75</v>
      </c>
      <c r="D63" s="141"/>
      <c r="E63" s="141"/>
      <c r="F63" s="141"/>
      <c r="G63" s="7"/>
    </row>
  </sheetData>
  <mergeCells count="27">
    <mergeCell ref="A6:C6"/>
    <mergeCell ref="D6:O6"/>
    <mergeCell ref="A2:O2"/>
    <mergeCell ref="C3:N3"/>
    <mergeCell ref="A4:O4"/>
    <mergeCell ref="A5:C5"/>
    <mergeCell ref="D5:O5"/>
    <mergeCell ref="A7:C7"/>
    <mergeCell ref="D7:O7"/>
    <mergeCell ref="A8:C8"/>
    <mergeCell ref="D8:O8"/>
    <mergeCell ref="A9:I9"/>
    <mergeCell ref="L9:M9"/>
    <mergeCell ref="C63:F63"/>
    <mergeCell ref="L10:M10"/>
    <mergeCell ref="N10:O10"/>
    <mergeCell ref="A11:A12"/>
    <mergeCell ref="B11:B12"/>
    <mergeCell ref="C11:C12"/>
    <mergeCell ref="D11:D12"/>
    <mergeCell ref="E11:J11"/>
    <mergeCell ref="K11:O11"/>
    <mergeCell ref="A59:B59"/>
    <mergeCell ref="C59:F59"/>
    <mergeCell ref="C60:F60"/>
    <mergeCell ref="A62:B62"/>
    <mergeCell ref="C62:F62"/>
  </mergeCells>
  <phoneticPr fontId="14" type="noConversion"/>
  <conditionalFormatting sqref="D35">
    <cfRule type="cellIs" dxfId="6" priority="1" operator="notEqual">
      <formula>#REF!</formula>
    </cfRule>
  </conditionalFormatting>
  <printOptions horizontalCentered="1"/>
  <pageMargins left="0.70866141732283472" right="0.70866141732283472" top="0.62992125984251968" bottom="0.39370078740157483" header="0" footer="0"/>
  <pageSetup paperSize="9" scale="64" fitToHeight="2"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80F8F-80BB-41E9-B4D8-868959914D10}">
  <sheetPr>
    <pageSetUpPr fitToPage="1"/>
  </sheetPr>
  <dimension ref="A1:O53"/>
  <sheetViews>
    <sheetView zoomScaleNormal="100" zoomScalePageLayoutView="70" workbookViewId="0">
      <selection activeCell="C48" sqref="C48"/>
    </sheetView>
  </sheetViews>
  <sheetFormatPr defaultColWidth="8.7265625" defaultRowHeight="14.5"/>
  <cols>
    <col min="1" max="1" width="7.1796875" bestFit="1" customWidth="1"/>
    <col min="2" max="2" width="114" bestFit="1" customWidth="1"/>
    <col min="3" max="3" width="10.7265625" bestFit="1" customWidth="1"/>
    <col min="4" max="4" width="10.1796875" bestFit="1" customWidth="1"/>
    <col min="5" max="5" width="6.453125" bestFit="1" customWidth="1"/>
    <col min="6" max="6" width="11.26953125" bestFit="1" customWidth="1"/>
    <col min="7" max="7" width="11.7265625" bestFit="1" customWidth="1"/>
    <col min="8" max="8" width="11.453125" bestFit="1" customWidth="1"/>
    <col min="9" max="9" width="10.7265625" bestFit="1" customWidth="1"/>
    <col min="10" max="10" width="11.7265625" bestFit="1" customWidth="1"/>
    <col min="11" max="11" width="9.453125" bestFit="1" customWidth="1"/>
    <col min="12" max="12" width="12.453125" bestFit="1" customWidth="1"/>
    <col min="13" max="13" width="13.1796875" bestFit="1" customWidth="1"/>
    <col min="14" max="14" width="11.453125" bestFit="1" customWidth="1"/>
    <col min="15" max="15" width="13.1796875" bestFit="1" customWidth="1"/>
  </cols>
  <sheetData>
    <row r="1" spans="1:15" s="3" customFormat="1" ht="14">
      <c r="A1" s="4"/>
    </row>
    <row r="2" spans="1:15" s="3" customFormat="1" ht="15">
      <c r="A2" s="139" t="s">
        <v>347</v>
      </c>
      <c r="B2" s="139"/>
      <c r="C2" s="139"/>
      <c r="D2" s="139"/>
      <c r="E2" s="139"/>
      <c r="F2" s="139"/>
      <c r="G2" s="139"/>
      <c r="H2" s="139"/>
      <c r="I2" s="139"/>
      <c r="J2" s="139"/>
      <c r="K2" s="139"/>
      <c r="L2" s="139"/>
      <c r="M2" s="139"/>
      <c r="N2" s="139"/>
      <c r="O2" s="139"/>
    </row>
    <row r="3" spans="1:15" s="3" customFormat="1" ht="14">
      <c r="A3" s="4"/>
      <c r="C3" s="153" t="s">
        <v>348</v>
      </c>
      <c r="D3" s="153"/>
      <c r="E3" s="153"/>
      <c r="F3" s="153"/>
      <c r="G3" s="153"/>
      <c r="H3" s="153"/>
      <c r="I3" s="153"/>
      <c r="J3" s="153"/>
      <c r="K3" s="153"/>
      <c r="L3" s="153"/>
      <c r="M3" s="153"/>
      <c r="N3" s="153"/>
    </row>
    <row r="4" spans="1:15" s="3" customFormat="1" ht="14">
      <c r="A4" s="141" t="s">
        <v>11</v>
      </c>
      <c r="B4" s="141"/>
      <c r="C4" s="141"/>
      <c r="D4" s="141"/>
      <c r="E4" s="141"/>
      <c r="F4" s="141"/>
      <c r="G4" s="141"/>
      <c r="H4" s="141"/>
      <c r="I4" s="141"/>
      <c r="J4" s="141"/>
      <c r="K4" s="141"/>
      <c r="L4" s="141"/>
      <c r="M4" s="141"/>
      <c r="N4" s="141"/>
      <c r="O4" s="141"/>
    </row>
    <row r="5" spans="1:15" s="3" customFormat="1" ht="14">
      <c r="A5" s="149" t="s">
        <v>0</v>
      </c>
      <c r="B5" s="149"/>
      <c r="C5" s="149"/>
      <c r="D5" s="152" t="str">
        <f>Info!B3</f>
        <v>22. vilces apakšstacijas elektroiekārtu un ēkas demontāža un jaunas apakšstacijas izbūve Kooperatīva ielā 18B, Rīgā</v>
      </c>
      <c r="E5" s="150"/>
      <c r="F5" s="150"/>
      <c r="G5" s="150"/>
      <c r="H5" s="150"/>
      <c r="I5" s="150"/>
      <c r="J5" s="150"/>
      <c r="K5" s="150"/>
      <c r="L5" s="150"/>
      <c r="M5" s="150"/>
      <c r="N5" s="150"/>
      <c r="O5" s="150"/>
    </row>
    <row r="6" spans="1:15" s="3" customFormat="1" ht="13.9" customHeight="1">
      <c r="A6" s="149" t="s">
        <v>2</v>
      </c>
      <c r="B6" s="149"/>
      <c r="C6" s="149"/>
      <c r="D6" s="152" t="str">
        <f>Info!B4</f>
        <v>22. vilces apakšstacijas elektroiekārtu un ēkas demontāža un jaunas apakšstacijas izbūve Kooperatīva ielā 18B, Rīgā</v>
      </c>
      <c r="E6" s="152"/>
      <c r="F6" s="152"/>
      <c r="G6" s="152"/>
      <c r="H6" s="152"/>
      <c r="I6" s="152"/>
      <c r="J6" s="152"/>
      <c r="K6" s="152"/>
      <c r="L6" s="152"/>
      <c r="M6" s="152"/>
      <c r="N6" s="152"/>
      <c r="O6" s="152"/>
    </row>
    <row r="7" spans="1:15" s="3" customFormat="1" ht="14">
      <c r="A7" s="149" t="s">
        <v>3</v>
      </c>
      <c r="B7" s="149"/>
      <c r="C7" s="149"/>
      <c r="D7" s="150" t="str">
        <f>Info!B5</f>
        <v>Kooperatīva iela 18B, Rīga</v>
      </c>
      <c r="E7" s="150"/>
      <c r="F7" s="150"/>
      <c r="G7" s="150"/>
      <c r="H7" s="150"/>
      <c r="I7" s="150"/>
      <c r="J7" s="150"/>
      <c r="K7" s="150"/>
      <c r="L7" s="150"/>
      <c r="M7" s="150"/>
      <c r="N7" s="150"/>
      <c r="O7" s="150"/>
    </row>
    <row r="8" spans="1:15" s="3" customFormat="1" ht="14">
      <c r="A8" s="149" t="s">
        <v>5</v>
      </c>
      <c r="B8" s="149"/>
      <c r="C8" s="149"/>
      <c r="D8" s="150">
        <f>Info!B6</f>
        <v>0</v>
      </c>
      <c r="E8" s="150"/>
      <c r="F8" s="150"/>
      <c r="G8" s="150"/>
      <c r="H8" s="150"/>
      <c r="I8" s="150"/>
      <c r="J8" s="150"/>
      <c r="K8" s="150"/>
      <c r="L8" s="150"/>
      <c r="M8" s="150"/>
      <c r="N8" s="150"/>
      <c r="O8" s="150"/>
    </row>
    <row r="9" spans="1:15" s="3" customFormat="1" ht="14">
      <c r="A9" s="149" t="s">
        <v>12</v>
      </c>
      <c r="B9" s="149"/>
      <c r="C9" s="149"/>
      <c r="D9" s="149"/>
      <c r="E9" s="149"/>
      <c r="F9" s="149"/>
      <c r="G9" s="149"/>
      <c r="H9" s="149"/>
      <c r="I9" s="149"/>
      <c r="L9" s="151" t="s">
        <v>13</v>
      </c>
      <c r="M9" s="151"/>
      <c r="N9" s="8">
        <f>O48</f>
        <v>0</v>
      </c>
      <c r="O9" s="3" t="s">
        <v>14</v>
      </c>
    </row>
    <row r="10" spans="1:15" s="3" customFormat="1" ht="14">
      <c r="A10" s="4"/>
      <c r="B10" s="9"/>
      <c r="C10" s="9"/>
      <c r="L10" s="142" t="s">
        <v>6</v>
      </c>
      <c r="M10" s="142"/>
      <c r="N10" s="143"/>
      <c r="O10" s="144"/>
    </row>
    <row r="11" spans="1:15" s="3" customFormat="1" ht="14">
      <c r="A11" s="145" t="s">
        <v>15</v>
      </c>
      <c r="B11" s="145" t="s">
        <v>16</v>
      </c>
      <c r="C11" s="145" t="s">
        <v>17</v>
      </c>
      <c r="D11" s="145" t="s">
        <v>18</v>
      </c>
      <c r="E11" s="146" t="s">
        <v>19</v>
      </c>
      <c r="F11" s="146"/>
      <c r="G11" s="146"/>
      <c r="H11" s="146"/>
      <c r="I11" s="146"/>
      <c r="J11" s="146"/>
      <c r="K11" s="147" t="s">
        <v>20</v>
      </c>
      <c r="L11" s="147"/>
      <c r="M11" s="147"/>
      <c r="N11" s="147"/>
      <c r="O11" s="147"/>
    </row>
    <row r="12" spans="1:15" s="3" customFormat="1" ht="73.5">
      <c r="A12" s="145"/>
      <c r="B12" s="145"/>
      <c r="C12" s="145"/>
      <c r="D12" s="145"/>
      <c r="E12" s="53" t="s">
        <v>21</v>
      </c>
      <c r="F12" s="54" t="s">
        <v>22</v>
      </c>
      <c r="G12" s="54" t="s">
        <v>23</v>
      </c>
      <c r="H12" s="54" t="s">
        <v>24</v>
      </c>
      <c r="I12" s="54" t="s">
        <v>25</v>
      </c>
      <c r="J12" s="54" t="s">
        <v>26</v>
      </c>
      <c r="K12" s="55" t="s">
        <v>27</v>
      </c>
      <c r="L12" s="56" t="s">
        <v>23</v>
      </c>
      <c r="M12" s="56" t="s">
        <v>24</v>
      </c>
      <c r="N12" s="56" t="s">
        <v>25</v>
      </c>
      <c r="O12" s="56" t="s">
        <v>28</v>
      </c>
    </row>
    <row r="13" spans="1:15">
      <c r="A13" s="44"/>
      <c r="B13" s="45" t="s">
        <v>78</v>
      </c>
      <c r="C13" s="46"/>
      <c r="D13" s="47"/>
      <c r="E13" s="48"/>
      <c r="F13" s="49"/>
      <c r="G13" s="49"/>
      <c r="H13" s="49"/>
      <c r="I13" s="49"/>
      <c r="J13" s="49"/>
      <c r="K13" s="48"/>
      <c r="L13" s="49"/>
      <c r="M13" s="49"/>
      <c r="N13" s="49"/>
      <c r="O13" s="49"/>
    </row>
    <row r="14" spans="1:15">
      <c r="A14" s="10" t="s">
        <v>30</v>
      </c>
      <c r="B14" s="39" t="s">
        <v>349</v>
      </c>
      <c r="C14" s="18" t="s">
        <v>45</v>
      </c>
      <c r="D14" s="18">
        <v>1</v>
      </c>
      <c r="E14" s="11"/>
      <c r="F14" s="12"/>
      <c r="G14" s="12">
        <f t="shared" ref="G14:G17" si="0">E14*F14</f>
        <v>0</v>
      </c>
      <c r="H14" s="12"/>
      <c r="I14" s="12"/>
      <c r="J14" s="12">
        <f>SUM(G14:I14)</f>
        <v>0</v>
      </c>
      <c r="K14" s="11">
        <f t="shared" ref="K14:K17" si="1">D14*E14</f>
        <v>0</v>
      </c>
      <c r="L14" s="12">
        <f t="shared" ref="L14:L17" si="2">G14*D14</f>
        <v>0</v>
      </c>
      <c r="M14" s="12">
        <f t="shared" ref="M14:M17" si="3">D14*H14</f>
        <v>0</v>
      </c>
      <c r="N14" s="12">
        <f t="shared" ref="N14:N17" si="4">D14*I14</f>
        <v>0</v>
      </c>
      <c r="O14" s="12">
        <f t="shared" ref="O14:O17" si="5">SUM(L14:N14)</f>
        <v>0</v>
      </c>
    </row>
    <row r="15" spans="1:15">
      <c r="A15" s="10" t="s">
        <v>33</v>
      </c>
      <c r="B15" s="39" t="s">
        <v>350</v>
      </c>
      <c r="C15" s="18" t="s">
        <v>94</v>
      </c>
      <c r="D15" s="18">
        <v>1</v>
      </c>
      <c r="E15" s="11"/>
      <c r="F15" s="12"/>
      <c r="G15" s="12">
        <f t="shared" si="0"/>
        <v>0</v>
      </c>
      <c r="H15" s="12"/>
      <c r="I15" s="12"/>
      <c r="J15" s="12">
        <f>SUM(G15:I15)</f>
        <v>0</v>
      </c>
      <c r="K15" s="11">
        <f t="shared" si="1"/>
        <v>0</v>
      </c>
      <c r="L15" s="12">
        <f t="shared" si="2"/>
        <v>0</v>
      </c>
      <c r="M15" s="12">
        <f t="shared" si="3"/>
        <v>0</v>
      </c>
      <c r="N15" s="12">
        <f t="shared" si="4"/>
        <v>0</v>
      </c>
      <c r="O15" s="12">
        <f t="shared" si="5"/>
        <v>0</v>
      </c>
    </row>
    <row r="16" spans="1:15">
      <c r="A16" s="10" t="s">
        <v>35</v>
      </c>
      <c r="B16" s="39" t="s">
        <v>351</v>
      </c>
      <c r="C16" s="18" t="s">
        <v>94</v>
      </c>
      <c r="D16" s="18">
        <v>1</v>
      </c>
      <c r="E16" s="11"/>
      <c r="F16" s="12"/>
      <c r="G16" s="12">
        <f t="shared" si="0"/>
        <v>0</v>
      </c>
      <c r="H16" s="12"/>
      <c r="I16" s="12"/>
      <c r="J16" s="12">
        <f>SUM(G16:I16)</f>
        <v>0</v>
      </c>
      <c r="K16" s="11">
        <f t="shared" si="1"/>
        <v>0</v>
      </c>
      <c r="L16" s="12">
        <f t="shared" si="2"/>
        <v>0</v>
      </c>
      <c r="M16" s="12">
        <f t="shared" si="3"/>
        <v>0</v>
      </c>
      <c r="N16" s="12">
        <f t="shared" si="4"/>
        <v>0</v>
      </c>
      <c r="O16" s="12">
        <f t="shared" si="5"/>
        <v>0</v>
      </c>
    </row>
    <row r="17" spans="1:15">
      <c r="A17" s="10" t="s">
        <v>37</v>
      </c>
      <c r="B17" s="39" t="s">
        <v>352</v>
      </c>
      <c r="C17" s="18" t="s">
        <v>45</v>
      </c>
      <c r="D17" s="18">
        <v>1</v>
      </c>
      <c r="E17" s="11"/>
      <c r="F17" s="12"/>
      <c r="G17" s="12">
        <f t="shared" si="0"/>
        <v>0</v>
      </c>
      <c r="H17" s="12"/>
      <c r="I17" s="12"/>
      <c r="J17" s="12">
        <f>SUM(G17:I17)</f>
        <v>0</v>
      </c>
      <c r="K17" s="11">
        <f t="shared" si="1"/>
        <v>0</v>
      </c>
      <c r="L17" s="12">
        <f t="shared" si="2"/>
        <v>0</v>
      </c>
      <c r="M17" s="12">
        <f t="shared" si="3"/>
        <v>0</v>
      </c>
      <c r="N17" s="12">
        <f t="shared" si="4"/>
        <v>0</v>
      </c>
      <c r="O17" s="12">
        <f t="shared" si="5"/>
        <v>0</v>
      </c>
    </row>
    <row r="18" spans="1:15">
      <c r="A18" s="10" t="s">
        <v>39</v>
      </c>
      <c r="B18" s="25" t="s">
        <v>353</v>
      </c>
      <c r="C18" s="18" t="s">
        <v>45</v>
      </c>
      <c r="D18" s="18">
        <v>1</v>
      </c>
      <c r="E18" s="11"/>
      <c r="F18" s="12"/>
      <c r="G18" s="12">
        <f t="shared" ref="G18:G19" si="6">E18*F18</f>
        <v>0</v>
      </c>
      <c r="H18" s="12"/>
      <c r="I18" s="12"/>
      <c r="J18" s="12">
        <f t="shared" ref="J18:J19" si="7">SUM(G18:I18)</f>
        <v>0</v>
      </c>
      <c r="K18" s="11">
        <f t="shared" ref="K18:K19" si="8">D18*E18</f>
        <v>0</v>
      </c>
      <c r="L18" s="12">
        <f t="shared" ref="L18:L19" si="9">G18*D18</f>
        <v>0</v>
      </c>
      <c r="M18" s="12">
        <f t="shared" ref="M18:M19" si="10">D18*H18</f>
        <v>0</v>
      </c>
      <c r="N18" s="12">
        <f t="shared" ref="N18:N19" si="11">D18*I18</f>
        <v>0</v>
      </c>
      <c r="O18" s="12">
        <f t="shared" ref="O18:O19" si="12">SUM(L18:N18)</f>
        <v>0</v>
      </c>
    </row>
    <row r="19" spans="1:15">
      <c r="A19" s="10" t="s">
        <v>41</v>
      </c>
      <c r="B19" s="25" t="s">
        <v>354</v>
      </c>
      <c r="C19" s="18" t="s">
        <v>94</v>
      </c>
      <c r="D19" s="18">
        <v>1</v>
      </c>
      <c r="E19" s="11"/>
      <c r="F19" s="12"/>
      <c r="G19" s="12">
        <f t="shared" si="6"/>
        <v>0</v>
      </c>
      <c r="H19" s="12"/>
      <c r="I19" s="12"/>
      <c r="J19" s="12">
        <f t="shared" si="7"/>
        <v>0</v>
      </c>
      <c r="K19" s="11">
        <f t="shared" si="8"/>
        <v>0</v>
      </c>
      <c r="L19" s="12">
        <f t="shared" si="9"/>
        <v>0</v>
      </c>
      <c r="M19" s="12">
        <f t="shared" si="10"/>
        <v>0</v>
      </c>
      <c r="N19" s="12">
        <f t="shared" si="11"/>
        <v>0</v>
      </c>
      <c r="O19" s="12">
        <f t="shared" si="12"/>
        <v>0</v>
      </c>
    </row>
    <row r="20" spans="1:15">
      <c r="A20" s="10" t="s">
        <v>43</v>
      </c>
      <c r="B20" s="25" t="s">
        <v>355</v>
      </c>
      <c r="C20" s="18" t="s">
        <v>94</v>
      </c>
      <c r="D20" s="18">
        <v>1</v>
      </c>
      <c r="E20" s="11"/>
      <c r="F20" s="12"/>
      <c r="G20" s="12">
        <f t="shared" ref="G20:G28" si="13">E20*F20</f>
        <v>0</v>
      </c>
      <c r="H20" s="12"/>
      <c r="I20" s="12"/>
      <c r="J20" s="12">
        <f t="shared" ref="J20:J28" si="14">SUM(G20:I20)</f>
        <v>0</v>
      </c>
      <c r="K20" s="11">
        <f t="shared" ref="K20:K28" si="15">D20*E20</f>
        <v>0</v>
      </c>
      <c r="L20" s="12">
        <f t="shared" ref="L20:L28" si="16">G20*D20</f>
        <v>0</v>
      </c>
      <c r="M20" s="12">
        <f t="shared" ref="M20:M28" si="17">D20*H20</f>
        <v>0</v>
      </c>
      <c r="N20" s="12">
        <f t="shared" ref="N20:N28" si="18">D20*I20</f>
        <v>0</v>
      </c>
      <c r="O20" s="12">
        <f t="shared" ref="O20:O28" si="19">SUM(L20:N20)</f>
        <v>0</v>
      </c>
    </row>
    <row r="21" spans="1:15">
      <c r="A21" s="10" t="s">
        <v>46</v>
      </c>
      <c r="B21" s="25" t="s">
        <v>356</v>
      </c>
      <c r="C21" s="18" t="s">
        <v>94</v>
      </c>
      <c r="D21" s="18">
        <v>4</v>
      </c>
      <c r="E21" s="11"/>
      <c r="F21" s="12"/>
      <c r="G21" s="12">
        <f t="shared" si="13"/>
        <v>0</v>
      </c>
      <c r="H21" s="12"/>
      <c r="I21" s="12"/>
      <c r="J21" s="12">
        <f t="shared" si="14"/>
        <v>0</v>
      </c>
      <c r="K21" s="11">
        <f t="shared" si="15"/>
        <v>0</v>
      </c>
      <c r="L21" s="12">
        <f t="shared" si="16"/>
        <v>0</v>
      </c>
      <c r="M21" s="12">
        <f t="shared" si="17"/>
        <v>0</v>
      </c>
      <c r="N21" s="12">
        <f t="shared" si="18"/>
        <v>0</v>
      </c>
      <c r="O21" s="12">
        <f t="shared" si="19"/>
        <v>0</v>
      </c>
    </row>
    <row r="22" spans="1:15">
      <c r="A22" s="10" t="s">
        <v>49</v>
      </c>
      <c r="B22" s="25" t="s">
        <v>357</v>
      </c>
      <c r="C22" s="18" t="s">
        <v>94</v>
      </c>
      <c r="D22" s="18">
        <v>2</v>
      </c>
      <c r="E22" s="11"/>
      <c r="F22" s="12"/>
      <c r="G22" s="12">
        <f t="shared" si="13"/>
        <v>0</v>
      </c>
      <c r="H22" s="12"/>
      <c r="I22" s="12"/>
      <c r="J22" s="12">
        <f t="shared" si="14"/>
        <v>0</v>
      </c>
      <c r="K22" s="11">
        <f t="shared" si="15"/>
        <v>0</v>
      </c>
      <c r="L22" s="12">
        <f t="shared" si="16"/>
        <v>0</v>
      </c>
      <c r="M22" s="12">
        <f t="shared" si="17"/>
        <v>0</v>
      </c>
      <c r="N22" s="12">
        <f t="shared" si="18"/>
        <v>0</v>
      </c>
      <c r="O22" s="12">
        <f t="shared" si="19"/>
        <v>0</v>
      </c>
    </row>
    <row r="23" spans="1:15">
      <c r="A23" s="10" t="s">
        <v>51</v>
      </c>
      <c r="B23" s="25" t="s">
        <v>358</v>
      </c>
      <c r="C23" s="18" t="s">
        <v>48</v>
      </c>
      <c r="D23" s="18">
        <f>20</f>
        <v>20</v>
      </c>
      <c r="E23" s="11"/>
      <c r="F23" s="12"/>
      <c r="G23" s="12">
        <f t="shared" si="13"/>
        <v>0</v>
      </c>
      <c r="H23" s="12"/>
      <c r="I23" s="12"/>
      <c r="J23" s="12">
        <f t="shared" si="14"/>
        <v>0</v>
      </c>
      <c r="K23" s="11">
        <f t="shared" si="15"/>
        <v>0</v>
      </c>
      <c r="L23" s="12">
        <f t="shared" si="16"/>
        <v>0</v>
      </c>
      <c r="M23" s="12">
        <f t="shared" si="17"/>
        <v>0</v>
      </c>
      <c r="N23" s="12">
        <f t="shared" si="18"/>
        <v>0</v>
      </c>
      <c r="O23" s="12">
        <f t="shared" si="19"/>
        <v>0</v>
      </c>
    </row>
    <row r="24" spans="1:15">
      <c r="A24" s="10" t="s">
        <v>53</v>
      </c>
      <c r="B24" s="25" t="s">
        <v>359</v>
      </c>
      <c r="C24" s="18" t="s">
        <v>48</v>
      </c>
      <c r="D24" s="18">
        <f>5+5+10+10+5</f>
        <v>35</v>
      </c>
      <c r="E24" s="11"/>
      <c r="F24" s="12"/>
      <c r="G24" s="12">
        <f t="shared" si="13"/>
        <v>0</v>
      </c>
      <c r="H24" s="12"/>
      <c r="I24" s="12"/>
      <c r="J24" s="12">
        <f t="shared" si="14"/>
        <v>0</v>
      </c>
      <c r="K24" s="11">
        <f t="shared" si="15"/>
        <v>0</v>
      </c>
      <c r="L24" s="12">
        <f t="shared" si="16"/>
        <v>0</v>
      </c>
      <c r="M24" s="12">
        <f t="shared" si="17"/>
        <v>0</v>
      </c>
      <c r="N24" s="12">
        <f t="shared" si="18"/>
        <v>0</v>
      </c>
      <c r="O24" s="12">
        <f t="shared" si="19"/>
        <v>0</v>
      </c>
    </row>
    <row r="25" spans="1:15">
      <c r="A25" s="10" t="s">
        <v>55</v>
      </c>
      <c r="B25" s="25" t="s">
        <v>360</v>
      </c>
      <c r="C25" s="18" t="s">
        <v>48</v>
      </c>
      <c r="D25" s="18">
        <f>5+15+15</f>
        <v>35</v>
      </c>
      <c r="E25" s="11"/>
      <c r="F25" s="12"/>
      <c r="G25" s="12">
        <f t="shared" si="13"/>
        <v>0</v>
      </c>
      <c r="H25" s="12"/>
      <c r="I25" s="12"/>
      <c r="J25" s="12">
        <f t="shared" si="14"/>
        <v>0</v>
      </c>
      <c r="K25" s="11">
        <f t="shared" si="15"/>
        <v>0</v>
      </c>
      <c r="L25" s="12">
        <f t="shared" si="16"/>
        <v>0</v>
      </c>
      <c r="M25" s="12">
        <f t="shared" si="17"/>
        <v>0</v>
      </c>
      <c r="N25" s="12">
        <f t="shared" si="18"/>
        <v>0</v>
      </c>
      <c r="O25" s="12">
        <f t="shared" si="19"/>
        <v>0</v>
      </c>
    </row>
    <row r="26" spans="1:15">
      <c r="A26" s="10" t="s">
        <v>57</v>
      </c>
      <c r="B26" s="25" t="s">
        <v>284</v>
      </c>
      <c r="C26" s="18" t="s">
        <v>48</v>
      </c>
      <c r="D26" s="18">
        <f>18*3</f>
        <v>54</v>
      </c>
      <c r="E26" s="11"/>
      <c r="F26" s="12"/>
      <c r="G26" s="12">
        <f t="shared" si="13"/>
        <v>0</v>
      </c>
      <c r="H26" s="12"/>
      <c r="I26" s="12"/>
      <c r="J26" s="12">
        <f t="shared" si="14"/>
        <v>0</v>
      </c>
      <c r="K26" s="11">
        <f t="shared" si="15"/>
        <v>0</v>
      </c>
      <c r="L26" s="12">
        <f t="shared" si="16"/>
        <v>0</v>
      </c>
      <c r="M26" s="12">
        <f t="shared" si="17"/>
        <v>0</v>
      </c>
      <c r="N26" s="12">
        <f t="shared" si="18"/>
        <v>0</v>
      </c>
      <c r="O26" s="12">
        <f t="shared" si="19"/>
        <v>0</v>
      </c>
    </row>
    <row r="27" spans="1:15">
      <c r="A27" s="10" t="s">
        <v>58</v>
      </c>
      <c r="B27" s="25" t="s">
        <v>248</v>
      </c>
      <c r="C27" s="18" t="s">
        <v>45</v>
      </c>
      <c r="D27" s="18">
        <v>1</v>
      </c>
      <c r="E27" s="11"/>
      <c r="F27" s="12"/>
      <c r="G27" s="12">
        <f t="shared" si="13"/>
        <v>0</v>
      </c>
      <c r="H27" s="12"/>
      <c r="I27" s="12"/>
      <c r="J27" s="12">
        <f t="shared" si="14"/>
        <v>0</v>
      </c>
      <c r="K27" s="11">
        <f t="shared" si="15"/>
        <v>0</v>
      </c>
      <c r="L27" s="12">
        <f t="shared" si="16"/>
        <v>0</v>
      </c>
      <c r="M27" s="12">
        <f t="shared" si="17"/>
        <v>0</v>
      </c>
      <c r="N27" s="12">
        <f t="shared" si="18"/>
        <v>0</v>
      </c>
      <c r="O27" s="12">
        <f t="shared" si="19"/>
        <v>0</v>
      </c>
    </row>
    <row r="28" spans="1:15">
      <c r="A28" s="10" t="s">
        <v>59</v>
      </c>
      <c r="B28" s="25" t="s">
        <v>251</v>
      </c>
      <c r="C28" s="18" t="s">
        <v>45</v>
      </c>
      <c r="D28" s="18">
        <v>1</v>
      </c>
      <c r="E28" s="11"/>
      <c r="F28" s="12"/>
      <c r="G28" s="12">
        <f t="shared" si="13"/>
        <v>0</v>
      </c>
      <c r="H28" s="12"/>
      <c r="I28" s="12"/>
      <c r="J28" s="12">
        <f t="shared" si="14"/>
        <v>0</v>
      </c>
      <c r="K28" s="11">
        <f t="shared" si="15"/>
        <v>0</v>
      </c>
      <c r="L28" s="12">
        <f t="shared" si="16"/>
        <v>0</v>
      </c>
      <c r="M28" s="12">
        <f t="shared" si="17"/>
        <v>0</v>
      </c>
      <c r="N28" s="12">
        <f t="shared" si="18"/>
        <v>0</v>
      </c>
      <c r="O28" s="12">
        <f t="shared" si="19"/>
        <v>0</v>
      </c>
    </row>
    <row r="29" spans="1:15">
      <c r="A29" s="44"/>
      <c r="B29" s="45" t="s">
        <v>29</v>
      </c>
      <c r="C29" s="46"/>
      <c r="D29" s="47"/>
      <c r="E29" s="48"/>
      <c r="F29" s="49"/>
      <c r="G29" s="49"/>
      <c r="H29" s="49"/>
      <c r="I29" s="49"/>
      <c r="J29" s="49"/>
      <c r="K29" s="48"/>
      <c r="L29" s="49"/>
      <c r="M29" s="49"/>
      <c r="N29" s="49"/>
      <c r="O29" s="49"/>
    </row>
    <row r="30" spans="1:15">
      <c r="A30" s="10" t="s">
        <v>30</v>
      </c>
      <c r="B30" s="27" t="s">
        <v>361</v>
      </c>
      <c r="C30" s="28" t="s">
        <v>45</v>
      </c>
      <c r="D30" s="28">
        <v>1</v>
      </c>
      <c r="E30" s="11"/>
      <c r="F30" s="12"/>
      <c r="G30" s="12">
        <f t="shared" ref="G30" si="20">E30*F30</f>
        <v>0</v>
      </c>
      <c r="H30" s="12"/>
      <c r="I30" s="12"/>
      <c r="J30" s="12">
        <f>SUM(G30:I30)</f>
        <v>0</v>
      </c>
      <c r="K30" s="11">
        <f t="shared" ref="K30" si="21">D30*E30</f>
        <v>0</v>
      </c>
      <c r="L30" s="12">
        <f t="shared" ref="L30" si="22">G30*D30</f>
        <v>0</v>
      </c>
      <c r="M30" s="12">
        <f t="shared" ref="M30" si="23">D30*H30</f>
        <v>0</v>
      </c>
      <c r="N30" s="12">
        <f t="shared" ref="N30" si="24">D30*I30</f>
        <v>0</v>
      </c>
      <c r="O30" s="12">
        <f t="shared" ref="O30" si="25">SUM(L30:N30)</f>
        <v>0</v>
      </c>
    </row>
    <row r="31" spans="1:15">
      <c r="A31" s="10" t="s">
        <v>33</v>
      </c>
      <c r="B31" s="27" t="s">
        <v>353</v>
      </c>
      <c r="C31" s="28" t="s">
        <v>45</v>
      </c>
      <c r="D31" s="28">
        <v>1</v>
      </c>
      <c r="E31" s="11"/>
      <c r="F31" s="12"/>
      <c r="G31" s="12">
        <f t="shared" ref="G31:G40" si="26">E31*F31</f>
        <v>0</v>
      </c>
      <c r="H31" s="12"/>
      <c r="I31" s="12"/>
      <c r="J31" s="12">
        <f t="shared" ref="J31:J38" si="27">SUM(G31:I31)</f>
        <v>0</v>
      </c>
      <c r="K31" s="11">
        <f t="shared" ref="K31:K40" si="28">D31*E31</f>
        <v>0</v>
      </c>
      <c r="L31" s="12">
        <f t="shared" ref="L31:L40" si="29">G31*D31</f>
        <v>0</v>
      </c>
      <c r="M31" s="12">
        <f t="shared" ref="M31:M40" si="30">D31*H31</f>
        <v>0</v>
      </c>
      <c r="N31" s="12">
        <f t="shared" ref="N31:N40" si="31">D31*I31</f>
        <v>0</v>
      </c>
      <c r="O31" s="12">
        <f t="shared" ref="O31:O40" si="32">SUM(L31:N31)</f>
        <v>0</v>
      </c>
    </row>
    <row r="32" spans="1:15">
      <c r="A32" s="10" t="s">
        <v>35</v>
      </c>
      <c r="B32" s="27" t="s">
        <v>362</v>
      </c>
      <c r="C32" s="28" t="s">
        <v>94</v>
      </c>
      <c r="D32" s="28">
        <v>1</v>
      </c>
      <c r="E32" s="11"/>
      <c r="F32" s="12"/>
      <c r="G32" s="12">
        <f t="shared" si="26"/>
        <v>0</v>
      </c>
      <c r="H32" s="12"/>
      <c r="I32" s="12"/>
      <c r="J32" s="12">
        <f t="shared" si="27"/>
        <v>0</v>
      </c>
      <c r="K32" s="11">
        <f t="shared" si="28"/>
        <v>0</v>
      </c>
      <c r="L32" s="12">
        <f t="shared" si="29"/>
        <v>0</v>
      </c>
      <c r="M32" s="12">
        <f t="shared" si="30"/>
        <v>0</v>
      </c>
      <c r="N32" s="12">
        <f t="shared" si="31"/>
        <v>0</v>
      </c>
      <c r="O32" s="12">
        <f t="shared" si="32"/>
        <v>0</v>
      </c>
    </row>
    <row r="33" spans="1:15">
      <c r="A33" s="10" t="s">
        <v>37</v>
      </c>
      <c r="B33" s="27" t="s">
        <v>363</v>
      </c>
      <c r="C33" s="28" t="s">
        <v>94</v>
      </c>
      <c r="D33" s="28">
        <v>1</v>
      </c>
      <c r="E33" s="11"/>
      <c r="F33" s="12"/>
      <c r="G33" s="12">
        <f t="shared" si="26"/>
        <v>0</v>
      </c>
      <c r="H33" s="12"/>
      <c r="I33" s="12"/>
      <c r="J33" s="12">
        <f t="shared" si="27"/>
        <v>0</v>
      </c>
      <c r="K33" s="11">
        <f t="shared" si="28"/>
        <v>0</v>
      </c>
      <c r="L33" s="12">
        <f t="shared" si="29"/>
        <v>0</v>
      </c>
      <c r="M33" s="12">
        <f t="shared" si="30"/>
        <v>0</v>
      </c>
      <c r="N33" s="12">
        <f t="shared" si="31"/>
        <v>0</v>
      </c>
      <c r="O33" s="12">
        <f t="shared" si="32"/>
        <v>0</v>
      </c>
    </row>
    <row r="34" spans="1:15">
      <c r="A34" s="10" t="s">
        <v>39</v>
      </c>
      <c r="B34" s="27" t="s">
        <v>364</v>
      </c>
      <c r="C34" s="28" t="s">
        <v>94</v>
      </c>
      <c r="D34" s="28">
        <v>4</v>
      </c>
      <c r="E34" s="11"/>
      <c r="F34" s="12"/>
      <c r="G34" s="12">
        <f t="shared" si="26"/>
        <v>0</v>
      </c>
      <c r="H34" s="12"/>
      <c r="I34" s="12"/>
      <c r="J34" s="12">
        <f t="shared" si="27"/>
        <v>0</v>
      </c>
      <c r="K34" s="11">
        <f t="shared" si="28"/>
        <v>0</v>
      </c>
      <c r="L34" s="12">
        <f t="shared" si="29"/>
        <v>0</v>
      </c>
      <c r="M34" s="12">
        <f t="shared" si="30"/>
        <v>0</v>
      </c>
      <c r="N34" s="12">
        <f t="shared" si="31"/>
        <v>0</v>
      </c>
      <c r="O34" s="12">
        <f t="shared" si="32"/>
        <v>0</v>
      </c>
    </row>
    <row r="35" spans="1:15">
      <c r="A35" s="10" t="s">
        <v>41</v>
      </c>
      <c r="B35" s="27" t="s">
        <v>365</v>
      </c>
      <c r="C35" s="28" t="s">
        <v>94</v>
      </c>
      <c r="D35" s="28">
        <v>2</v>
      </c>
      <c r="E35" s="11"/>
      <c r="F35" s="12"/>
      <c r="G35" s="12">
        <f t="shared" si="26"/>
        <v>0</v>
      </c>
      <c r="H35" s="12"/>
      <c r="I35" s="12"/>
      <c r="J35" s="12">
        <f t="shared" si="27"/>
        <v>0</v>
      </c>
      <c r="K35" s="11">
        <f t="shared" si="28"/>
        <v>0</v>
      </c>
      <c r="L35" s="12">
        <f t="shared" si="29"/>
        <v>0</v>
      </c>
      <c r="M35" s="12">
        <f t="shared" si="30"/>
        <v>0</v>
      </c>
      <c r="N35" s="12">
        <f t="shared" si="31"/>
        <v>0</v>
      </c>
      <c r="O35" s="12">
        <f t="shared" si="32"/>
        <v>0</v>
      </c>
    </row>
    <row r="36" spans="1:15">
      <c r="A36" s="10" t="s">
        <v>43</v>
      </c>
      <c r="B36" s="27" t="s">
        <v>366</v>
      </c>
      <c r="C36" s="28" t="s">
        <v>48</v>
      </c>
      <c r="D36" s="28">
        <f>20</f>
        <v>20</v>
      </c>
      <c r="E36" s="11"/>
      <c r="F36" s="12"/>
      <c r="G36" s="12">
        <f t="shared" si="26"/>
        <v>0</v>
      </c>
      <c r="H36" s="12"/>
      <c r="I36" s="12"/>
      <c r="J36" s="12">
        <f t="shared" si="27"/>
        <v>0</v>
      </c>
      <c r="K36" s="11">
        <f t="shared" si="28"/>
        <v>0</v>
      </c>
      <c r="L36" s="12">
        <f t="shared" si="29"/>
        <v>0</v>
      </c>
      <c r="M36" s="12">
        <f t="shared" si="30"/>
        <v>0</v>
      </c>
      <c r="N36" s="12">
        <f t="shared" si="31"/>
        <v>0</v>
      </c>
      <c r="O36" s="12">
        <f t="shared" si="32"/>
        <v>0</v>
      </c>
    </row>
    <row r="37" spans="1:15">
      <c r="A37" s="10" t="s">
        <v>46</v>
      </c>
      <c r="B37" s="27" t="s">
        <v>367</v>
      </c>
      <c r="C37" s="28" t="s">
        <v>48</v>
      </c>
      <c r="D37" s="28">
        <v>35</v>
      </c>
      <c r="E37" s="11"/>
      <c r="F37" s="12"/>
      <c r="G37" s="12">
        <f t="shared" si="26"/>
        <v>0</v>
      </c>
      <c r="H37" s="12"/>
      <c r="I37" s="12"/>
      <c r="J37" s="12">
        <f t="shared" si="27"/>
        <v>0</v>
      </c>
      <c r="K37" s="11">
        <f t="shared" si="28"/>
        <v>0</v>
      </c>
      <c r="L37" s="12">
        <f t="shared" si="29"/>
        <v>0</v>
      </c>
      <c r="M37" s="12">
        <f t="shared" si="30"/>
        <v>0</v>
      </c>
      <c r="N37" s="12">
        <f t="shared" si="31"/>
        <v>0</v>
      </c>
      <c r="O37" s="12">
        <f t="shared" si="32"/>
        <v>0</v>
      </c>
    </row>
    <row r="38" spans="1:15">
      <c r="A38" s="10" t="s">
        <v>49</v>
      </c>
      <c r="B38" s="27" t="s">
        <v>368</v>
      </c>
      <c r="C38" s="28" t="s">
        <v>48</v>
      </c>
      <c r="D38" s="28">
        <f>5+15+15</f>
        <v>35</v>
      </c>
      <c r="E38" s="11"/>
      <c r="F38" s="12"/>
      <c r="G38" s="12">
        <f t="shared" si="26"/>
        <v>0</v>
      </c>
      <c r="H38" s="12"/>
      <c r="I38" s="12"/>
      <c r="J38" s="12">
        <f t="shared" si="27"/>
        <v>0</v>
      </c>
      <c r="K38" s="11">
        <f t="shared" si="28"/>
        <v>0</v>
      </c>
      <c r="L38" s="12">
        <f t="shared" si="29"/>
        <v>0</v>
      </c>
      <c r="M38" s="12">
        <f t="shared" si="30"/>
        <v>0</v>
      </c>
      <c r="N38" s="12">
        <f t="shared" si="31"/>
        <v>0</v>
      </c>
      <c r="O38" s="12">
        <f t="shared" si="32"/>
        <v>0</v>
      </c>
    </row>
    <row r="39" spans="1:15">
      <c r="A39" s="10" t="s">
        <v>51</v>
      </c>
      <c r="B39" s="27" t="s">
        <v>301</v>
      </c>
      <c r="C39" s="28" t="s">
        <v>48</v>
      </c>
      <c r="D39" s="28">
        <f>18*3</f>
        <v>54</v>
      </c>
      <c r="E39" s="11"/>
      <c r="F39" s="12"/>
      <c r="G39" s="12">
        <f t="shared" si="26"/>
        <v>0</v>
      </c>
      <c r="H39" s="12"/>
      <c r="I39" s="12"/>
      <c r="J39" s="12">
        <f>SUM(G39:I39)</f>
        <v>0</v>
      </c>
      <c r="K39" s="11">
        <f t="shared" si="28"/>
        <v>0</v>
      </c>
      <c r="L39" s="12">
        <f t="shared" si="29"/>
        <v>0</v>
      </c>
      <c r="M39" s="12">
        <f t="shared" si="30"/>
        <v>0</v>
      </c>
      <c r="N39" s="12">
        <f t="shared" si="31"/>
        <v>0</v>
      </c>
      <c r="O39" s="12">
        <f t="shared" si="32"/>
        <v>0</v>
      </c>
    </row>
    <row r="40" spans="1:15">
      <c r="A40" s="10" t="s">
        <v>53</v>
      </c>
      <c r="B40" s="27" t="s">
        <v>307</v>
      </c>
      <c r="C40" s="28" t="s">
        <v>45</v>
      </c>
      <c r="D40" s="28">
        <v>1</v>
      </c>
      <c r="E40" s="11"/>
      <c r="F40" s="12"/>
      <c r="G40" s="12">
        <f t="shared" si="26"/>
        <v>0</v>
      </c>
      <c r="H40" s="12"/>
      <c r="I40" s="12"/>
      <c r="J40" s="12">
        <f>SUM(G40:I40)</f>
        <v>0</v>
      </c>
      <c r="K40" s="11">
        <f t="shared" si="28"/>
        <v>0</v>
      </c>
      <c r="L40" s="12">
        <f t="shared" si="29"/>
        <v>0</v>
      </c>
      <c r="M40" s="12">
        <f t="shared" si="30"/>
        <v>0</v>
      </c>
      <c r="N40" s="12">
        <f t="shared" si="31"/>
        <v>0</v>
      </c>
      <c r="O40" s="12">
        <f t="shared" si="32"/>
        <v>0</v>
      </c>
    </row>
    <row r="41" spans="1:15">
      <c r="A41" s="44"/>
      <c r="B41" s="45" t="s">
        <v>185</v>
      </c>
      <c r="C41" s="46"/>
      <c r="D41" s="47"/>
      <c r="E41" s="48"/>
      <c r="F41" s="49"/>
      <c r="G41" s="49"/>
      <c r="H41" s="49"/>
      <c r="I41" s="49"/>
      <c r="J41" s="49"/>
      <c r="K41" s="48"/>
      <c r="L41" s="49"/>
      <c r="M41" s="49"/>
      <c r="N41" s="49"/>
      <c r="O41" s="49"/>
    </row>
    <row r="42" spans="1:15">
      <c r="A42" s="10" t="s">
        <v>30</v>
      </c>
      <c r="B42" s="25" t="s">
        <v>369</v>
      </c>
      <c r="C42" s="18" t="s">
        <v>45</v>
      </c>
      <c r="D42" s="18">
        <v>1</v>
      </c>
      <c r="E42" s="11"/>
      <c r="F42" s="12"/>
      <c r="G42" s="12">
        <f t="shared" ref="G42:G44" si="33">E42*F42</f>
        <v>0</v>
      </c>
      <c r="H42" s="12"/>
      <c r="I42" s="12"/>
      <c r="J42" s="12">
        <f t="shared" ref="J42:J44" si="34">SUM(G42:I42)</f>
        <v>0</v>
      </c>
      <c r="K42" s="11">
        <f t="shared" ref="K42:K44" si="35">D42*E42</f>
        <v>0</v>
      </c>
      <c r="L42" s="12">
        <f t="shared" ref="L42:L44" si="36">G42*D42</f>
        <v>0</v>
      </c>
      <c r="M42" s="12">
        <f t="shared" ref="M42:M44" si="37">D42*H42</f>
        <v>0</v>
      </c>
      <c r="N42" s="12">
        <f t="shared" ref="N42:N44" si="38">D42*I42</f>
        <v>0</v>
      </c>
      <c r="O42" s="12">
        <f t="shared" ref="O42:O44" si="39">SUM(L42:N42)</f>
        <v>0</v>
      </c>
    </row>
    <row r="43" spans="1:15">
      <c r="A43" s="10" t="s">
        <v>33</v>
      </c>
      <c r="B43" s="25" t="s">
        <v>309</v>
      </c>
      <c r="C43" s="18" t="s">
        <v>45</v>
      </c>
      <c r="D43" s="18">
        <v>1</v>
      </c>
      <c r="E43" s="11"/>
      <c r="F43" s="12"/>
      <c r="G43" s="12">
        <f t="shared" si="33"/>
        <v>0</v>
      </c>
      <c r="H43" s="12"/>
      <c r="I43" s="12"/>
      <c r="J43" s="12">
        <f t="shared" si="34"/>
        <v>0</v>
      </c>
      <c r="K43" s="11">
        <f t="shared" si="35"/>
        <v>0</v>
      </c>
      <c r="L43" s="12">
        <f t="shared" si="36"/>
        <v>0</v>
      </c>
      <c r="M43" s="12">
        <f t="shared" si="37"/>
        <v>0</v>
      </c>
      <c r="N43" s="12">
        <f t="shared" si="38"/>
        <v>0</v>
      </c>
      <c r="O43" s="12">
        <f t="shared" si="39"/>
        <v>0</v>
      </c>
    </row>
    <row r="44" spans="1:15">
      <c r="A44" s="10" t="s">
        <v>35</v>
      </c>
      <c r="B44" s="25" t="s">
        <v>310</v>
      </c>
      <c r="C44" s="18" t="s">
        <v>45</v>
      </c>
      <c r="D44" s="18">
        <v>1</v>
      </c>
      <c r="E44" s="11"/>
      <c r="F44" s="12"/>
      <c r="G44" s="12">
        <f t="shared" si="33"/>
        <v>0</v>
      </c>
      <c r="H44" s="12"/>
      <c r="I44" s="12"/>
      <c r="J44" s="12">
        <f t="shared" si="34"/>
        <v>0</v>
      </c>
      <c r="K44" s="11">
        <f t="shared" si="35"/>
        <v>0</v>
      </c>
      <c r="L44" s="12">
        <f t="shared" si="36"/>
        <v>0</v>
      </c>
      <c r="M44" s="12">
        <f t="shared" si="37"/>
        <v>0</v>
      </c>
      <c r="N44" s="12">
        <f t="shared" si="38"/>
        <v>0</v>
      </c>
      <c r="O44" s="12">
        <f t="shared" si="39"/>
        <v>0</v>
      </c>
    </row>
    <row r="45" spans="1:15">
      <c r="A45" s="64"/>
      <c r="B45" s="79" t="s">
        <v>72</v>
      </c>
      <c r="C45" s="80"/>
      <c r="D45" s="81"/>
      <c r="E45" s="68"/>
      <c r="F45" s="69"/>
      <c r="G45" s="69"/>
      <c r="H45" s="69"/>
      <c r="I45" s="69"/>
      <c r="J45" s="69"/>
      <c r="K45" s="70">
        <f>SUBTOTAL(9,K13:K44)</f>
        <v>0</v>
      </c>
      <c r="L45" s="71">
        <f>SUBTOTAL(9,L13:L44)</f>
        <v>0</v>
      </c>
      <c r="M45" s="71">
        <f>SUBTOTAL(9,M13:M44)</f>
        <v>0</v>
      </c>
      <c r="N45" s="71">
        <f>SUBTOTAL(9,N14:N44)</f>
        <v>0</v>
      </c>
      <c r="O45" s="71">
        <f>SUBTOTAL(9,O13:O44)</f>
        <v>0</v>
      </c>
    </row>
    <row r="46" spans="1:15">
      <c r="A46" s="64"/>
      <c r="B46" s="73" t="s">
        <v>73</v>
      </c>
      <c r="C46" s="73"/>
      <c r="D46" s="74"/>
      <c r="E46" s="72"/>
      <c r="F46" s="73"/>
      <c r="G46" s="73"/>
      <c r="H46" s="73"/>
      <c r="I46" s="73"/>
      <c r="J46" s="73"/>
      <c r="K46" s="75"/>
      <c r="L46" s="76"/>
      <c r="M46" s="76"/>
      <c r="N46" s="76"/>
      <c r="O46" s="71">
        <f>O45</f>
        <v>0</v>
      </c>
    </row>
    <row r="47" spans="1:15" s="3" customFormat="1" ht="14">
      <c r="A47" s="4"/>
    </row>
    <row r="48" spans="1:15" s="3" customFormat="1" ht="14">
      <c r="A48" s="4"/>
      <c r="N48" s="5" t="s">
        <v>72</v>
      </c>
      <c r="O48" s="6">
        <f>O46</f>
        <v>0</v>
      </c>
    </row>
    <row r="49" spans="1:7" s="3" customFormat="1" ht="14">
      <c r="A49" s="148" t="s">
        <v>7</v>
      </c>
      <c r="B49" s="148"/>
      <c r="C49" s="144" t="s">
        <v>74</v>
      </c>
      <c r="D49" s="144"/>
      <c r="E49" s="144"/>
      <c r="F49" s="144"/>
      <c r="G49" s="3">
        <f>Info!B11</f>
        <v>0</v>
      </c>
    </row>
    <row r="50" spans="1:7" s="3" customFormat="1" ht="14">
      <c r="A50" s="4"/>
      <c r="C50" s="141" t="s">
        <v>75</v>
      </c>
      <c r="D50" s="141"/>
      <c r="E50" s="141"/>
      <c r="F50" s="141"/>
      <c r="G50" s="7"/>
    </row>
    <row r="51" spans="1:7" s="3" customFormat="1" ht="14">
      <c r="A51" s="4"/>
    </row>
    <row r="52" spans="1:7" s="3" customFormat="1" ht="14">
      <c r="A52" s="148" t="s">
        <v>8</v>
      </c>
      <c r="B52" s="148"/>
      <c r="C52" s="144" t="s">
        <v>74</v>
      </c>
      <c r="D52" s="144"/>
      <c r="E52" s="144"/>
      <c r="F52" s="144"/>
      <c r="G52" s="3">
        <f>Info!B10</f>
        <v>0</v>
      </c>
    </row>
    <row r="53" spans="1:7" s="3" customFormat="1" ht="14">
      <c r="A53" s="4"/>
      <c r="C53" s="141" t="s">
        <v>75</v>
      </c>
      <c r="D53" s="141"/>
      <c r="E53" s="141"/>
      <c r="F53" s="141"/>
      <c r="G53" s="7"/>
    </row>
  </sheetData>
  <mergeCells count="27">
    <mergeCell ref="A6:C6"/>
    <mergeCell ref="D6:O6"/>
    <mergeCell ref="A2:O2"/>
    <mergeCell ref="C3:N3"/>
    <mergeCell ref="A4:O4"/>
    <mergeCell ref="A5:C5"/>
    <mergeCell ref="D5:O5"/>
    <mergeCell ref="A7:C7"/>
    <mergeCell ref="D7:O7"/>
    <mergeCell ref="A8:C8"/>
    <mergeCell ref="D8:O8"/>
    <mergeCell ref="A9:I9"/>
    <mergeCell ref="L9:M9"/>
    <mergeCell ref="C53:F53"/>
    <mergeCell ref="L10:M10"/>
    <mergeCell ref="N10:O10"/>
    <mergeCell ref="A11:A12"/>
    <mergeCell ref="B11:B12"/>
    <mergeCell ref="C11:C12"/>
    <mergeCell ref="D11:D12"/>
    <mergeCell ref="E11:J11"/>
    <mergeCell ref="K11:O11"/>
    <mergeCell ref="A49:B49"/>
    <mergeCell ref="C49:F49"/>
    <mergeCell ref="C50:F50"/>
    <mergeCell ref="A52:B52"/>
    <mergeCell ref="C52:F52"/>
  </mergeCells>
  <phoneticPr fontId="14" type="noConversion"/>
  <conditionalFormatting sqref="D14:D28">
    <cfRule type="cellIs" dxfId="5" priority="4" operator="notEqual">
      <formula>#REF!</formula>
    </cfRule>
  </conditionalFormatting>
  <conditionalFormatting sqref="D30:D40">
    <cfRule type="cellIs" dxfId="4" priority="1" operator="notEqual">
      <formula>#REF!</formula>
    </cfRule>
  </conditionalFormatting>
  <conditionalFormatting sqref="D42:D44">
    <cfRule type="cellIs" dxfId="3" priority="3" operator="notEqual">
      <formula>#REF!</formula>
    </cfRule>
  </conditionalFormatting>
  <printOptions horizontalCentered="1"/>
  <pageMargins left="0.70866141732283472" right="0.70866141732283472" top="0.62992125984251968" bottom="0.39370078740157483" header="0" footer="0"/>
  <pageSetup paperSize="9" scale="49" fitToHeight="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45e513-6c2b-4bc9-93bd-3ec6a53892c9">
      <Terms xmlns="http://schemas.microsoft.com/office/infopath/2007/PartnerControls"/>
    </lcf76f155ced4ddcb4097134ff3c332f>
    <TaxCatchAll xmlns="5f489fab-3153-41c5-935a-06e8d20580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91957D0D53C041B882B7A09E443304" ma:contentTypeVersion="15" ma:contentTypeDescription="Create a new document." ma:contentTypeScope="" ma:versionID="8a345c4761ff84d670fb900a73e2b770">
  <xsd:schema xmlns:xsd="http://www.w3.org/2001/XMLSchema" xmlns:xs="http://www.w3.org/2001/XMLSchema" xmlns:p="http://schemas.microsoft.com/office/2006/metadata/properties" xmlns:ns2="9145e513-6c2b-4bc9-93bd-3ec6a53892c9" xmlns:ns3="5f489fab-3153-41c5-935a-06e8d20580da" targetNamespace="http://schemas.microsoft.com/office/2006/metadata/properties" ma:root="true" ma:fieldsID="1b070b5853e701a20385852323e9ab15" ns2:_="" ns3:_="">
    <xsd:import namespace="9145e513-6c2b-4bc9-93bd-3ec6a53892c9"/>
    <xsd:import namespace="5f489fab-3153-41c5-935a-06e8d20580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45e513-6c2b-4bc9-93bd-3ec6a53892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8286f1b-3bba-41c6-8912-c9dec17f70a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489fab-3153-41c5-935a-06e8d20580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ce9089-1a9f-47bd-8415-f5bb91ee8c7f}" ma:internalName="TaxCatchAll" ma:showField="CatchAllData" ma:web="5f489fab-3153-41c5-935a-06e8d20580d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DFBA0-E996-4B14-8909-8A9BDD26562D}">
  <ds:schemaRefs>
    <ds:schemaRef ds:uri="http://schemas.microsoft.com/office/2006/metadata/properties"/>
    <ds:schemaRef ds:uri="http://schemas.microsoft.com/office/infopath/2007/PartnerControls"/>
    <ds:schemaRef ds:uri="9145e513-6c2b-4bc9-93bd-3ec6a53892c9"/>
    <ds:schemaRef ds:uri="5f489fab-3153-41c5-935a-06e8d20580da"/>
  </ds:schemaRefs>
</ds:datastoreItem>
</file>

<file path=customXml/itemProps2.xml><?xml version="1.0" encoding="utf-8"?>
<ds:datastoreItem xmlns:ds="http://schemas.openxmlformats.org/officeDocument/2006/customXml" ds:itemID="{F75C37D6-320E-4813-9DB7-82CAA609B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45e513-6c2b-4bc9-93bd-3ec6a53892c9"/>
    <ds:schemaRef ds:uri="5f489fab-3153-41c5-935a-06e8d20580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ADA479-2F6D-4333-8C9F-61F04560D6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Info</vt:lpstr>
      <vt:lpstr>KOPSAVILKUMS</vt:lpstr>
      <vt:lpstr>1.0. DOP</vt:lpstr>
      <vt:lpstr>1.1. EL</vt:lpstr>
      <vt:lpstr>1.2. ELT</vt:lpstr>
      <vt:lpstr>1.3. EST</vt:lpstr>
      <vt:lpstr>1.4. ESS</vt:lpstr>
      <vt:lpstr>1.5. UATS</vt:lpstr>
      <vt:lpstr>1.6. AS</vt:lpstr>
      <vt:lpstr>1.7. ESS-VAS</vt:lpstr>
      <vt:lpstr>1.8. AR</vt:lpstr>
      <vt:lpstr>1.9. BK</vt:lpstr>
      <vt:lpstr>1.10. TS</vt:lpstr>
      <vt:lpstr>Skaidrojošais apraksts</vt:lpstr>
      <vt:lpstr>'1.0. DOP'!Print_Titles</vt:lpstr>
      <vt:lpstr>'1.1. EL'!Print_Titles</vt:lpstr>
      <vt:lpstr>'1.10. TS'!Print_Titles</vt:lpstr>
      <vt:lpstr>'1.2. ELT'!Print_Titles</vt:lpstr>
      <vt:lpstr>'1.3. EST'!Print_Titles</vt:lpstr>
      <vt:lpstr>'1.4. ESS'!Print_Titles</vt:lpstr>
      <vt:lpstr>'1.5. UATS'!Print_Titles</vt:lpstr>
      <vt:lpstr>'1.6. AS'!Print_Titles</vt:lpstr>
      <vt:lpstr>'1.7. ESS-VAS'!Print_Titles</vt:lpstr>
      <vt:lpstr>'1.8. AR'!Print_Titles</vt:lpstr>
      <vt:lpstr>'1.9. BK'!Print_Titles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2026-03-27T07:56:47Z</dcterms:created>
  <dcterms:modified xsi:type="dcterms:W3CDTF">2026-03-31T12:44:14Z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0x010100F691957D0D53C041B882B7A09E443304</vt:lpwstr>
  </property>
</Properties>
</file>