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Ieva.Sprince\AppData\Local\Microsoft\Windows\INetCache\Content.Outlook\D9FIN5PP\"/>
    </mc:Choice>
  </mc:AlternateContent>
  <xr:revisionPtr revIDLastSave="0" documentId="13_ncr:1_{BCD316C6-A0FA-45B2-B919-CBD3A9B2DFB0}" xr6:coauthVersionLast="47" xr6:coauthVersionMax="47" xr10:uidLastSave="{00000000-0000-0000-0000-000000000000}"/>
  <bookViews>
    <workbookView xWindow="-110" yWindow="-110" windowWidth="19420" windowHeight="10300" xr2:uid="{00000000-000D-0000-FFFF-FFFF00000000}"/>
  </bookViews>
  <sheets>
    <sheet name="TS_TP_FP" sheetId="6" r:id="rId1"/>
    <sheet name="Sheet1" sheetId="5" state="hidden" r:id="rId2"/>
  </sheets>
  <definedNames>
    <definedName name="_xlnm._FilterDatabase" localSheetId="0" hidden="1">TS_TP_FP!$A$13:$T$54</definedName>
    <definedName name="_xlnm.Print_Area" localSheetId="0">TS_TP_FP!$A$5:$U$60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3" i="6" l="1"/>
  <c r="T53" i="6" s="1"/>
  <c r="J52" i="6"/>
  <c r="T52" i="6" s="1"/>
  <c r="J51" i="6"/>
  <c r="T51" i="6" s="1"/>
  <c r="J50" i="6"/>
  <c r="T50" i="6" s="1"/>
  <c r="J48" i="6"/>
  <c r="T48" i="6" s="1"/>
  <c r="J47" i="6"/>
  <c r="T47" i="6" s="1"/>
  <c r="J45" i="6"/>
  <c r="T45" i="6" s="1"/>
  <c r="J44" i="6"/>
  <c r="T44" i="6" s="1"/>
  <c r="J43" i="6"/>
  <c r="T43" i="6" s="1"/>
  <c r="J42" i="6"/>
  <c r="T42" i="6" s="1"/>
  <c r="J28" i="6"/>
  <c r="T28" i="6" s="1"/>
  <c r="J36" i="6"/>
  <c r="T36" i="6" s="1"/>
  <c r="J40" i="6"/>
  <c r="T40" i="6" s="1"/>
  <c r="J35" i="6"/>
  <c r="T35" i="6" s="1"/>
  <c r="J39" i="6"/>
  <c r="T39" i="6" s="1"/>
  <c r="J38" i="6"/>
  <c r="T38" i="6" s="1"/>
  <c r="J34" i="6"/>
  <c r="T34" i="6" s="1"/>
  <c r="J32" i="6"/>
  <c r="T32" i="6" s="1"/>
  <c r="J31" i="6"/>
  <c r="T31" i="6" s="1"/>
  <c r="J30" i="6"/>
  <c r="T30" i="6" s="1"/>
  <c r="J27" i="6"/>
  <c r="T27" i="6" s="1"/>
  <c r="J26" i="6"/>
  <c r="T26" i="6" s="1"/>
  <c r="J25" i="6"/>
  <c r="T25" i="6" s="1"/>
  <c r="J24" i="6"/>
  <c r="T24" i="6" s="1"/>
  <c r="J23" i="6"/>
  <c r="T23" i="6" s="1"/>
  <c r="J22" i="6"/>
  <c r="T22" i="6" s="1"/>
  <c r="J21" i="6"/>
  <c r="T21" i="6" s="1"/>
  <c r="J19" i="6"/>
  <c r="T19" i="6" s="1"/>
  <c r="J18" i="6"/>
  <c r="T18" i="6" s="1"/>
  <c r="J17" i="6"/>
  <c r="T17" i="6" s="1"/>
  <c r="J16" i="6"/>
  <c r="T16" i="6" s="1"/>
  <c r="J15" i="6"/>
  <c r="T15" i="6" s="1"/>
  <c r="T54" i="6" l="1"/>
</calcChain>
</file>

<file path=xl/sharedStrings.xml><?xml version="1.0" encoding="utf-8"?>
<sst xmlns="http://schemas.openxmlformats.org/spreadsheetml/2006/main" count="340" uniqueCount="173">
  <si>
    <t>Līme vītņsav. zemas fiksācijas Loctite 222 50ml</t>
  </si>
  <si>
    <t>Līme vītņsav. vidējas fiksācijas Loctite 243 50ml</t>
  </si>
  <si>
    <t>Vītņu stiprināšanas līme, augstas izturības Loctite 270 50ml</t>
  </si>
  <si>
    <t>Vītņu fiksēšanas līdzeklis Loctite 290 50ml</t>
  </si>
  <si>
    <t>Līme vītņsav. maksimāls fiksācijas Loctite 2701 50ml</t>
  </si>
  <si>
    <t>Līme vitņu blīvēšanai Loctite 572 50ml</t>
  </si>
  <si>
    <t>Vītņu blīvēšanas aukla Loctite 55 150m</t>
  </si>
  <si>
    <t>Līme cilindrisku det. fiksāc. Loctite 603 50ml</t>
  </si>
  <si>
    <t>Līme cilindrisku det. fiksēšanai, liela stiprība Loctite 638 50ml</t>
  </si>
  <si>
    <t>Līme cilindrisku det. fiksāc. zemas fiks. Loctite 641 50ml</t>
  </si>
  <si>
    <t>Momentlīme vispāreja pielietojuma Loctite 401 20gr</t>
  </si>
  <si>
    <t>Momentlīme Loctite 406 20g</t>
  </si>
  <si>
    <t>gab.</t>
  </si>
  <si>
    <t>Attaukotājs-tīrītājs vispārējs Loctite 7063 400ml</t>
  </si>
  <si>
    <t>Iepakojuma veids</t>
  </si>
  <si>
    <t>Silikona hermētiķis, pelēks. Pielieto motora un citu agregātu remontā, kur nepieciešams noblīvēt savstarpēji saskrūvētas detaļas. Labi iztur eļļas, smērvielas un dzesēšanas šķidrumus.
- darba temperatūra ne mazāka kā +200°C;
- elastīgs.</t>
  </si>
  <si>
    <t>ml</t>
  </si>
  <si>
    <t>Rullis</t>
  </si>
  <si>
    <t>Tūbiņa</t>
  </si>
  <si>
    <t>Aerosols</t>
  </si>
  <si>
    <t>Kārtridžs</t>
  </si>
  <si>
    <t>g</t>
  </si>
  <si>
    <t>Stiprs attaukotājs-tīrītājs aerosolā. Uz acetona bāzes.</t>
  </si>
  <si>
    <t>Plaša pielietojuma detaļu tīrīšanas / attaukošanas līdzeklis.
- šķīdinātāja bāzes tīrīšanas līdzeklis, neatstāj nosēdumus;
- lietošanai pirms līmēšanas un blīvēšanas;
- notīra vairumu ziežvielu, eļļu, eļļošanas šķidrumu no visām virsmām.</t>
  </si>
  <si>
    <t>Preces nosaukums</t>
  </si>
  <si>
    <t>Preces apraksts -  tehnoloģiskās prasības</t>
  </si>
  <si>
    <t>RS.artikuls</t>
  </si>
  <si>
    <t xml:space="preserve">TEHNISKĀ SPECIFIKĀCIJA un TEHNISKĀ- FINANŠU PIEDĀVĀJUMA FORMA </t>
  </si>
  <si>
    <t>Silikona bāzes blīvju veidošanas produkts, hermētiķis. Lieto uz elastīgiem atlokiem ar mehāniski apstrādātām vai lietām virsmām, piemērots pielietojumiem augstās temperatūrās līdz 350°C. To uzklāj līdz 1 mm spraugās un lieto elektroizolācijā, elastīgs.</t>
  </si>
  <si>
    <t>Aukla metāla un plastmasas cauruļu un savienojuma elementu nofiksēšanai un noblīvēšanai. Nav nepieciešams sacietēšanas laiks.</t>
  </si>
  <si>
    <t>Blīvēšanas līdzeklis Loctite SI 5699 300ml</t>
  </si>
  <si>
    <t>Hermētiķis Loctite SI 5920 80ml</t>
  </si>
  <si>
    <t>Hermētiķis Loctite SI 5910 100ml</t>
  </si>
  <si>
    <t>Līme šķidrais metāls Loctite EA 3450 25ml</t>
  </si>
  <si>
    <t>Divkomponentu epoksīdlīme LOCTITE EA 9466 A/B, 50ml</t>
  </si>
  <si>
    <t>Dzensiksnas pārklājums Loctite LB 8005 400ml</t>
  </si>
  <si>
    <t>Pretiestregšanas aerosols Loctite LB 8007 400ml</t>
  </si>
  <si>
    <t>Gāzes noplūdu sūču detektors aero Loctite SF 7100 400ml</t>
  </si>
  <si>
    <t>Attaukotājs-tīrītājs stiprs Loctite SF 7061 400ml</t>
  </si>
  <si>
    <t>400-750</t>
  </si>
  <si>
    <t>Attaukotājs-tīrītājs blīvju noņēmējs Loctite SF 7200 400ml</t>
  </si>
  <si>
    <t>Cinka aerosols Loctite SF 7800 400ml</t>
  </si>
  <si>
    <t>Rūsas pārveidotājs Loctite SF 7505 1L</t>
  </si>
  <si>
    <t>1.1.</t>
  </si>
  <si>
    <t>1.2.</t>
  </si>
  <si>
    <t>1.3.</t>
  </si>
  <si>
    <t>1.4.</t>
  </si>
  <si>
    <t>1 litrs</t>
  </si>
  <si>
    <t>metri</t>
  </si>
  <si>
    <t>l</t>
  </si>
  <si>
    <t>Preces kods (ražotāja vai pretendenta piešķirtais) vai svītrukods</t>
  </si>
  <si>
    <t>FINANŠU PIEDĀVĀJUMS</t>
  </si>
  <si>
    <t>Pozīcijas numurs</t>
  </si>
  <si>
    <t>Svars/ tilpums</t>
  </si>
  <si>
    <t>Loctite hermētiķi</t>
  </si>
  <si>
    <t>Loctite līmes cilindrisku detaļu fiksācijai</t>
  </si>
  <si>
    <t>Loctite divkomponentu līmes</t>
  </si>
  <si>
    <t>1.1.1.</t>
  </si>
  <si>
    <t>1.1.2.</t>
  </si>
  <si>
    <t>1.1.3.</t>
  </si>
  <si>
    <t>1.1.4.</t>
  </si>
  <si>
    <t>1.1.5.</t>
  </si>
  <si>
    <t>1.2.1.</t>
  </si>
  <si>
    <t>1.2.2.</t>
  </si>
  <si>
    <t>1.2.3.</t>
  </si>
  <si>
    <t>1.2.4.</t>
  </si>
  <si>
    <t>1.2.5.</t>
  </si>
  <si>
    <t>1.3.1.</t>
  </si>
  <si>
    <t>1.3.2.</t>
  </si>
  <si>
    <t>1.3.3.</t>
  </si>
  <si>
    <t>1.4.1.</t>
  </si>
  <si>
    <t>Loctite līmes vītņu fiksācijai</t>
  </si>
  <si>
    <t>Loctite momentlīmes</t>
  </si>
  <si>
    <t>Loctite šķīdinātāji, attaukotāji, tīrītāji</t>
  </si>
  <si>
    <t>Loctite produkti apstrādei pret rūsu / rūsas pārveidotāji</t>
  </si>
  <si>
    <t>Loctite citas vielas un maisījumi</t>
  </si>
  <si>
    <t>1.5.</t>
  </si>
  <si>
    <t>1.5.1.</t>
  </si>
  <si>
    <t>1.5.2.</t>
  </si>
  <si>
    <t>1.5.3.</t>
  </si>
  <si>
    <t>1.6.</t>
  </si>
  <si>
    <t>1.6.1.</t>
  </si>
  <si>
    <t>1.6.2.</t>
  </si>
  <si>
    <t>1.6.3.</t>
  </si>
  <si>
    <t>1.7.</t>
  </si>
  <si>
    <t>1.7.1.</t>
  </si>
  <si>
    <t>1.7.2.</t>
  </si>
  <si>
    <t>1.8.</t>
  </si>
  <si>
    <t>1.8.1.</t>
  </si>
  <si>
    <t>1.8.2.</t>
  </si>
  <si>
    <t>1.8.3.</t>
  </si>
  <si>
    <t>1.8.4.</t>
  </si>
  <si>
    <t>1.2.6.</t>
  </si>
  <si>
    <t>1.2.7.</t>
  </si>
  <si>
    <r>
      <rPr>
        <sz val="12"/>
        <rFont val="Times New Roman"/>
        <family val="1"/>
        <charset val="186"/>
      </rPr>
      <t>Silikona hermētiķis, melns. Pielieto motora un citu agregātu remontā, kur nepieciešams noblīvēt savstarpēji saskrūvētas detaļas. Labi iztur eļļas, smērvielas un  dzesēšanas šķidrumus.
Temperatūras noturība ne mazāka kā +200°C.
- tai skaitā izmanto loga gumiju blīvēšanā;
- elastīgs.</t>
    </r>
  </si>
  <si>
    <t>nosaukums</t>
  </si>
  <si>
    <t>Reģistrācijas Nr.</t>
  </si>
  <si>
    <t xml:space="preserve">Vārds, uzvārds: </t>
  </si>
  <si>
    <t>Amats:</t>
  </si>
  <si>
    <t>Kopā, EUR bez PVN (vērtējamā cena)</t>
  </si>
  <si>
    <t>litri</t>
  </si>
  <si>
    <t>kg</t>
  </si>
  <si>
    <t>1 kg</t>
  </si>
  <si>
    <t>1 metrs</t>
  </si>
  <si>
    <t>Plānotais iepirkuma apjoms un mērvienība</t>
  </si>
  <si>
    <t>1.6.4.</t>
  </si>
  <si>
    <t>Elektrisko kontaktu tīrīšanas līdzeklis LOCTITE SF 7039 400ml</t>
  </si>
  <si>
    <t>Ciānakrilāta līme Loctite 454 20gr</t>
  </si>
  <si>
    <t>Epoksīda līme Loctite 3430 24ml</t>
  </si>
  <si>
    <t>Hermētiķis cauruļu blīv. Loctite 577 50ml</t>
  </si>
  <si>
    <t>Šļirce</t>
  </si>
  <si>
    <t>Kanna</t>
  </si>
  <si>
    <t>Pārklājums Loctite LB 8191 400ml</t>
  </si>
  <si>
    <t>1.4.2.</t>
  </si>
  <si>
    <t>1.4.3.</t>
  </si>
  <si>
    <t>1.2.8.</t>
  </si>
  <si>
    <t>Svara/tilpuma mērvienība</t>
  </si>
  <si>
    <t>Tehniskā specifikācija</t>
  </si>
  <si>
    <t>Plānotais iepirkuma apjoms (iepakojums, trauks)un  iepirkuma mērvienība</t>
  </si>
  <si>
    <t>Trauka tilpums un mērvienība</t>
  </si>
  <si>
    <t>240-360</t>
  </si>
  <si>
    <t xml:space="preserve">80-120
</t>
  </si>
  <si>
    <t>40-60</t>
  </si>
  <si>
    <t>120-180</t>
  </si>
  <si>
    <t>20-30</t>
  </si>
  <si>
    <t>320-480</t>
  </si>
  <si>
    <t>280-520</t>
  </si>
  <si>
    <t>Blīvētājs ātrais Loctite 574 50ml</t>
  </si>
  <si>
    <r>
      <t>Lieto saskrūvētu detaļu blīvēšanai starp mehāniski apstrādātiem un stingiem metāla atlokiem. Produkts sacietē, kolīdz ir noslēgts starp cieši sakļautām metāla virsmām bez gaisa klātbūtnes. Lieto bez papildus blīvēm. Produkts ir ļoti izturīgs pret eļļas, ūdens un glikola iedarbību. Lieto motora blokiem, reduktoriem un citiem agregātiem, neelastīgs.
- piemērots alumīnijam, tēraudam;
- aizpilda spraugu līdz 0.25mm;
- bīdes izturība vismaz 8.5N/mm</t>
    </r>
    <r>
      <rPr>
        <vertAlign val="superscript"/>
        <sz val="12"/>
        <rFont val="Times New Roman"/>
        <family val="1"/>
        <charset val="186"/>
      </rPr>
      <t>2</t>
    </r>
    <r>
      <rPr>
        <sz val="12"/>
        <rFont val="Times New Roman"/>
        <family val="1"/>
        <charset val="186"/>
      </rPr>
      <t>.</t>
    </r>
  </si>
  <si>
    <t>Acetoksi silikons virsbūves darbiem Loctite SI 5366 310ml</t>
  </si>
  <si>
    <t>Vienkomponenta caurspīdīga acetoksi silikona rūpnieciska līme. Izstrādāts, lai nodrošinātu perfektu blīvējumu, līmējumu, aizsardzību. Izstiepšanās līdz pārtrūkšanai vismaz 530%. Īpaši piemērots stiklam. Nav krāsojams.</t>
  </si>
  <si>
    <r>
      <t xml:space="preserve">Vītņu fiksēšanas līdzeklis – </t>
    </r>
    <r>
      <rPr>
        <b/>
        <sz val="12"/>
        <rFont val="Times New Roman"/>
        <family val="1"/>
        <charset val="186"/>
      </rPr>
      <t xml:space="preserve">maza stiprība. </t>
    </r>
    <r>
      <rPr>
        <sz val="12"/>
        <rFont val="Times New Roman"/>
        <family val="1"/>
        <charset val="186"/>
      </rPr>
      <t>Griezes momenta izturība M10 skrūvei līdz 6Nm.</t>
    </r>
    <r>
      <rPr>
        <b/>
        <sz val="12"/>
        <rFont val="Times New Roman"/>
        <family val="1"/>
        <charset val="186"/>
      </rPr>
      <t xml:space="preserve">
</t>
    </r>
    <r>
      <rPr>
        <sz val="12"/>
        <rFont val="Times New Roman"/>
        <family val="1"/>
        <charset val="186"/>
      </rPr>
      <t xml:space="preserve">- lietojams ar visiem metāliem, tai skaitā nerūsējošo tēraudu, alumīniju, galvanizētām virsmām;
- nepieļauj montāžas mezglu pašatskrūvēšanos;
- nofiksēšanās laiks līdz 20 min;
</t>
    </r>
    <r>
      <rPr>
        <b/>
        <sz val="12"/>
        <rFont val="Times New Roman"/>
        <family val="1"/>
        <charset val="186"/>
      </rPr>
      <t xml:space="preserve">- </t>
    </r>
    <r>
      <rPr>
        <sz val="12"/>
        <rFont val="Times New Roman"/>
        <family val="1"/>
        <charset val="186"/>
      </rPr>
      <t>demontējams ar rokas instrumentiem;
- izturība pret nelielu piesārņojumu - rūpnieciskās eļļas, motoreļļas, korozijas profilakses eļļas un griešanas šķidrumi;
- īpaši piemērots maza izmēra vītnēm.</t>
    </r>
  </si>
  <si>
    <r>
      <t xml:space="preserve">Vītņu fiksēšanas līdzeklis – </t>
    </r>
    <r>
      <rPr>
        <b/>
        <sz val="12"/>
        <rFont val="Times New Roman"/>
        <family val="1"/>
        <charset val="186"/>
      </rPr>
      <t xml:space="preserve">vidēja stiprība. </t>
    </r>
    <r>
      <rPr>
        <sz val="12"/>
        <rFont val="Times New Roman"/>
        <family val="1"/>
        <charset val="186"/>
      </rPr>
      <t>Griezes momenta izturība M10 skrūvei līdz 26Nm.</t>
    </r>
    <r>
      <rPr>
        <b/>
        <sz val="12"/>
        <rFont val="Times New Roman"/>
        <family val="1"/>
        <charset val="186"/>
      </rPr>
      <t xml:space="preserve">
</t>
    </r>
    <r>
      <rPr>
        <sz val="12"/>
        <rFont val="Times New Roman"/>
        <family val="1"/>
        <charset val="186"/>
      </rPr>
      <t>-   lietojams ar visiem metāliem, tai skaitā nerūsējošo tēraudu, alumīniju, galvanizētām virsmām;
-  nofiksēšanās laiks līdz 10 min;
-  izturīgs pret nelielu piesārņojumu - rūpnieciskās eļļas, motoreļļas, korozijas profilakses eļļas un griešanas šķidrumi;
- atskrūvējams ar rokas instrumentiem.</t>
    </r>
  </si>
  <si>
    <r>
      <t xml:space="preserve">Vītņu fiksēšanas līdzeklis - </t>
    </r>
    <r>
      <rPr>
        <b/>
        <sz val="12"/>
        <rFont val="Times New Roman"/>
        <family val="1"/>
        <charset val="186"/>
      </rPr>
      <t xml:space="preserve">lielas stiprības. </t>
    </r>
    <r>
      <rPr>
        <sz val="12"/>
        <rFont val="Times New Roman"/>
        <family val="1"/>
        <charset val="186"/>
      </rPr>
      <t>Griezes momenta izturība M10 skrūvei līdz 33Nm.
 - lietojams ar visiem metāliem, tai skaitā nerūsējošo tēraudu, alumīniju un galvanizētām virsmām;
 - pierādīta izturība pret nelielu piesārņojumu, kādu rada rūpnieciskās eļļas, korozijas profilakses eļļas un griešanas šķidrumi;
 - atskrūvējams, sakarsējot līdz 300°C.</t>
    </r>
  </si>
  <si>
    <r>
      <t xml:space="preserve">Vītņu fiksēšanas līdzeklis – </t>
    </r>
    <r>
      <rPr>
        <b/>
        <sz val="12"/>
        <rFont val="Times New Roman"/>
        <family val="1"/>
        <charset val="186"/>
      </rPr>
      <t xml:space="preserve">vidēja/liela stiprība.
</t>
    </r>
    <r>
      <rPr>
        <sz val="12"/>
        <rFont val="Times New Roman"/>
        <family val="1"/>
        <charset val="186"/>
      </rPr>
      <t xml:space="preserve">- šķidrs, produkts iespiežas starp saskrūvētām vītnēm un </t>
    </r>
    <r>
      <rPr>
        <b/>
        <sz val="12"/>
        <rFont val="Times New Roman"/>
        <family val="1"/>
        <charset val="186"/>
      </rPr>
      <t>nav nepieciešams pirms līmes uzklāšanas veikt demontāžu</t>
    </r>
    <r>
      <rPr>
        <sz val="12"/>
        <rFont val="Times New Roman"/>
        <family val="1"/>
        <charset val="186"/>
      </rPr>
      <t>;
- lietojams ar misiņu, tēraudu, nerūsējošo tēraudu;
- atskrūvējams tikai pēc sakarsēšanas;
- nofiksēšanās laiks diapazonā 20-60.min.</t>
    </r>
  </si>
  <si>
    <r>
      <t xml:space="preserve">Vītņu fiksēšanas līdzeklis - </t>
    </r>
    <r>
      <rPr>
        <b/>
        <sz val="12"/>
        <rFont val="Times New Roman"/>
        <family val="1"/>
        <charset val="186"/>
      </rPr>
      <t xml:space="preserve">lielas stiprības.
</t>
    </r>
    <r>
      <rPr>
        <sz val="12"/>
        <rFont val="Times New Roman"/>
        <family val="1"/>
        <charset val="186"/>
      </rPr>
      <t>- piemērots visiem metāliem, īpaši hromētām virsmām;
- iztur nelielu rūpniecisko eļļu piesārņojumu;
- fluorescē UV gaismā.</t>
    </r>
  </si>
  <si>
    <t>Vidējas stiprības metilakrilāta bāzes vītņu hermētiķis metāla caurulēm un veidgabaliem, tiksotrops.
- piemērots rupjām vītnēm izmērā līdz M80;
- lēna cietēšana;
- pieļauj regulēšanu pēc uzklāšanas.</t>
  </si>
  <si>
    <r>
      <t xml:space="preserve">Augstas stiprības cilindrisku detaļu fiksēšanas līdzeklis. - paredzēts cilindrisku, cieši pieguļošu detaļu līmēšanai, īpaši keramiskiem gultņiem un gadījumos, ja nevar nodrošināt vienmērīgi tīras virsmas.
- sprauga līdz 0.15 mm;
- darba temperatūra līdz 150°C;
- bīdes izturība uz tērauda </t>
    </r>
    <r>
      <rPr>
        <sz val="12"/>
        <rFont val="Aptos Narrow"/>
        <family val="2"/>
      </rPr>
      <t>≥</t>
    </r>
    <r>
      <rPr>
        <sz val="12"/>
        <rFont val="Times New Roman"/>
        <family val="1"/>
        <charset val="186"/>
      </rPr>
      <t>26N/mm</t>
    </r>
    <r>
      <rPr>
        <vertAlign val="superscript"/>
        <sz val="12"/>
        <rFont val="Times New Roman"/>
        <family val="1"/>
        <charset val="186"/>
      </rPr>
      <t>2</t>
    </r>
    <r>
      <rPr>
        <sz val="12"/>
        <rFont val="Times New Roman"/>
        <family val="1"/>
        <charset val="186"/>
      </rPr>
      <t>.</t>
    </r>
  </si>
  <si>
    <t>Vidējas stiprības vītņu blīvēšanas līdzeklis, pastas konsistence. Fluoriscējoša. Izturīgs pret degvielas, eļļas, dzesēšanas un hidraulisko šķidrumu iedarbību. Darbības temperatūra diapazonā ne mazāk kā no -55 līdz +150°C.</t>
  </si>
  <si>
    <r>
      <t>Cilindrisku detaļu fiksēšanas līdzeklis - augsta stiprība.
- sprauga līdz 0.25 mm:
- darba temperatūra līdz 180°C;
- laba izturība pret eļļas iedarbību, kā arī neliela virsmas piesārņotāju panesība;
- pielietojums uz aktīviem un pasīviem materiāliem;
- bīdes izturība uz tērauda ≥31N/mm</t>
    </r>
    <r>
      <rPr>
        <vertAlign val="superscript"/>
        <sz val="12"/>
        <rFont val="Times New Roman"/>
        <family val="1"/>
        <charset val="186"/>
      </rPr>
      <t>2</t>
    </r>
    <r>
      <rPr>
        <sz val="12"/>
        <rFont val="Times New Roman"/>
        <family val="1"/>
        <charset val="186"/>
      </rPr>
      <t>.</t>
    </r>
  </si>
  <si>
    <r>
      <t>Cilindrisku detaļu fiksēšanas līdzeklis - vidējas stiprības. Izmanto gadījumos, ja nepieciešama bieža demontāža.
- sprauga līdz 0.15 mm;
- darba temperatūra līdz 150°C;
- bīdes izturība uz tērauda ≥12N/mm</t>
    </r>
    <r>
      <rPr>
        <vertAlign val="superscript"/>
        <sz val="12"/>
        <rFont val="Times New Roman"/>
        <family val="1"/>
        <charset val="186"/>
      </rPr>
      <t>2</t>
    </r>
    <r>
      <rPr>
        <sz val="12"/>
        <rFont val="Times New Roman"/>
        <family val="1"/>
        <charset val="186"/>
      </rPr>
      <t>.</t>
    </r>
  </si>
  <si>
    <t>Divkomponentu epoksīdlīme, kas piemērota metālu un plastmasas līmēšanai (šķidrais metāls) ar augstu izturību.
- aizpilda plaisas.</t>
  </si>
  <si>
    <t>Divkomponentu universāla strukturālas līmēšanas epoksīdlīme.
- izturīga pret dažādu ķimikāliju un šķīdinātāju iedarbību, darbojas arī kā labs elektroizolētājs;
- iztur ilgu laiku atvērtā stāvoklī, fiksēšanās laiks līdz180 min.</t>
  </si>
  <si>
    <t>2 komponentu strukturālā epoksīda līme. Nodrošina ūdens izturību. Caurspīdīga līmes līnija. Piemērota dažādu materiālu līmēšanai.
- nofiksēšanās ilgums līdz 15min.</t>
  </si>
  <si>
    <r>
      <t>Nodrošina ātru plastmasas un gumijas salīmēšanu;
- nofiksēšanas laiks līdz 30 sek.;
- sprauga līdz 0.12 mm;
- darba temperatūras diapazons: -40°C-+120°C;
- bīdes izturība uz tērauda ≥15N/mm</t>
    </r>
    <r>
      <rPr>
        <vertAlign val="superscript"/>
        <sz val="12"/>
        <rFont val="Times New Roman"/>
        <family val="1"/>
        <charset val="186"/>
      </rPr>
      <t>2</t>
    </r>
    <r>
      <rPr>
        <sz val="12"/>
        <rFont val="Times New Roman"/>
        <family val="1"/>
        <charset val="186"/>
      </rPr>
      <t>.</t>
    </r>
  </si>
  <si>
    <t>Attaukotājs-tīrītājs un blīvju noņēmējs, paredzēts sacietējušu blīvju noņemšanai un atloku tīrīšanai (motoru remonts).
- blīvju šķīdināšanu veic līdz 15min. laikā.</t>
  </si>
  <si>
    <t>Elektrisko kontaktu tīrītājs.
- lietošanai uz mitrumam vai citiem piesārņotājiem pakļautiem elektriskiem kontaktiem;
- nebojājot esošās lakas;
- rada ūdeni atgrūdošu aizsargkārtu.</t>
  </si>
  <si>
    <t>Ātri žūstošs sintētiskā lateksa sveķu pārklājums uz ūdens bāzes, ko klāj uz sarūsējuša metāla, lai apturētu rūsu, aizsargātu virsmu un darbotos kā gruntēšanas līdzeklis galīgajā pārklājumā.</t>
  </si>
  <si>
    <t>Sausa pārklājuma eļļošanas līdzeklis uz MoS₂ bāzes, aizsargā metāla detaļas pret koroziju. Siltumizturīgs, ar labām pretberzes īpašībām, ātri žūst. Novērš iestrēgšanu un uzlabo eļļu un ziežu veiktspēju. Darba temperatūra vismaz no -40 līdz +340°C.</t>
  </si>
  <si>
    <t>Cinka un alumīnija daļu saturošs aerosols, nodrošina katodaizsardzību pret koroziju. Darbības temperatūra vismaz no -50 līdz +550°C.</t>
  </si>
  <si>
    <r>
      <t xml:space="preserve">Nodrošina ātru metāla, gumija, koka, kā arī dažādu plastmasu salīmēšanu. Piemērota porainiem materiāliem;
- sprauga līdz 0.15 mm;
- nofiksēšanās laiks līdz 20 sek.;
- darba temperatūra vismaz -40° līdz +120°C;
- bīdes izturība uz tērauda </t>
    </r>
    <r>
      <rPr>
        <sz val="12"/>
        <rFont val="Aptos Narrow"/>
        <family val="2"/>
      </rPr>
      <t>≥</t>
    </r>
    <r>
      <rPr>
        <sz val="12"/>
        <rFont val="Times New Roman"/>
        <family val="1"/>
        <charset val="186"/>
      </rPr>
      <t>20N/mm</t>
    </r>
    <r>
      <rPr>
        <vertAlign val="superscript"/>
        <sz val="12"/>
        <rFont val="Times New Roman"/>
        <family val="1"/>
        <charset val="186"/>
      </rPr>
      <t>2</t>
    </r>
    <r>
      <rPr>
        <sz val="12"/>
        <rFont val="Times New Roman"/>
        <family val="1"/>
        <charset val="186"/>
      </rPr>
      <t>.</t>
    </r>
  </si>
  <si>
    <r>
      <t>Nepiloša, gēla momentlīme. Piemērota porainiem materiāliem, līmē līdzīgu vai atšķirīgu materiālu kombinācijas - koku, metālus, keramiku, vairumu plastmasu.
- nofiksēšanas laiks līdz 45 sek.;
- sprauga līdz 0.25 mm;
- darba temperatūra vismaz: -40°C-+120°C;
- bīdes izturība uz tērauda ≥20N/mm</t>
    </r>
    <r>
      <rPr>
        <vertAlign val="superscript"/>
        <sz val="12"/>
        <color rgb="FF000000"/>
        <rFont val="Times New Roman"/>
        <family val="1"/>
        <charset val="186"/>
      </rPr>
      <t>2</t>
    </r>
    <r>
      <rPr>
        <sz val="12"/>
        <color rgb="FF000000"/>
        <rFont val="Times New Roman"/>
        <family val="1"/>
        <charset val="186"/>
      </rPr>
      <t>.</t>
    </r>
  </si>
  <si>
    <t>Dzensiksnas pārklājums. Izmantošanai visiem siksnu veidiem, lai palielinātu vilkšanas spēku un novērstu izslīdēšanu. Novērš siksnas plaisāšanu un priekšlaicīgu nodilšanu.</t>
  </si>
  <si>
    <t>Pretiestrēgšanas pasta uz vara un grafīta bāzes. NLGI klase 0.
- siltumizturība līdz +980°C;
- aizsargā pret rūsu, koroziju, abrazīvu dilšanu un iestrēgšanu.</t>
  </si>
  <si>
    <t>Līdzeklis noplūžu noteikšanai. Pielieto riteņu un pneimatiskās sistēmas remontos, gaisa noplūžu noteikšanai.
- uzpūšot aerosolu, līdzeklis noplūžu vietās veido burbuļus;
- nedegošs, nav toksisks;
- nebojā varu, dzelzi, plastmasu.</t>
  </si>
  <si>
    <t>55-105</t>
  </si>
  <si>
    <t>250-370</t>
  </si>
  <si>
    <t>19-30</t>
  </si>
  <si>
    <t>15-25</t>
  </si>
  <si>
    <t>0.5-1.5</t>
  </si>
  <si>
    <r>
      <t>Cena par 1 vienību attiecīgā iepirkuma veida (tūbiņa, kārtridžs, šļirce, aerosols, kanna, utt.) EUR, bez PVN</t>
    </r>
    <r>
      <rPr>
        <b/>
        <sz val="12"/>
        <color rgb="FFFF0000"/>
        <rFont val="Times New Roman"/>
        <family val="1"/>
        <charset val="186"/>
      </rPr>
      <t>*</t>
    </r>
  </si>
  <si>
    <t>Piedāvātās preces ražotājs</t>
  </si>
  <si>
    <r>
      <t xml:space="preserve">Cena kopā (plānoto iepirkuma apjomu), EUR bez PVN (10.kolonna x 19.kolonna) </t>
    </r>
    <r>
      <rPr>
        <b/>
        <sz val="12"/>
        <color rgb="FFFF0000"/>
        <rFont val="Times New Roman"/>
        <family val="1"/>
        <charset val="186"/>
      </rPr>
      <t>piedāvājumu salīdzināšanai</t>
    </r>
  </si>
  <si>
    <t>Tehniskais piedāvājums</t>
  </si>
  <si>
    <t>2.pielikums</t>
  </si>
  <si>
    <t>iepirkuma procedūras nolikumam</t>
  </si>
  <si>
    <t>“Ķīmisko vielu un maisījumu piegāde”</t>
  </si>
  <si>
    <t>identifikācijas Nr. RS/2025/__</t>
  </si>
  <si>
    <r>
      <t>Piedāvātās preces raksturojums (t.sk. iepakojuma veids, tehniskie parametri)</t>
    </r>
    <r>
      <rPr>
        <b/>
        <sz val="14"/>
        <color rgb="FFFF0000"/>
        <rFont val="Times New Roman"/>
        <family val="1"/>
      </rPr>
      <t>**</t>
    </r>
  </si>
  <si>
    <r>
      <t>Cena EUR bez PVN par norādīto 1 iepirkuma mērvienību</t>
    </r>
    <r>
      <rPr>
        <b/>
        <sz val="12"/>
        <rFont val="Times New Roman"/>
        <family val="1"/>
        <charset val="186"/>
      </rPr>
      <t xml:space="preserve"> </t>
    </r>
    <r>
      <rPr>
        <b/>
        <sz val="14"/>
        <color rgb="FFFF0000"/>
        <rFont val="Times New Roman"/>
        <family val="1"/>
      </rPr>
      <t>*</t>
    </r>
  </si>
  <si>
    <t>Piedāvātās preces ražotāja dotais nosaukums (pilns nosaukums ar visiem burtiem, cipariem, produkta marka vai sērija)             (produkta nosaukumi tehniskajā piedāvājumā DDL un/vai TDL nedrīkst atšķirties)</t>
  </si>
  <si>
    <t xml:space="preserve">Ķīmisko vielu un maisījumu piegāde  </t>
  </si>
  <si>
    <r>
      <t>1. Finanšu piedāvājumā norādītajā cenā ietilpst: preces vērtība, transportēšanas izmaksas, nodokļi (izņemot pievienotās vērtības nodokli), nodevas, muitas u.c. ar piegādes līguma izpildi saistītās izmaksas.
2. Piedāvājums jāiesniedz par visu apjomu (visām pozīcijām). 
3. Preču piegāde notiek pa daļām saskaņā ar Preces pasūtījumu, ko veic Pasūtītāja pilnvarotā persona, nosūtot Izpildītājam pasūtījumu, norādot Preces daudzumu, piegādes vietu (struktūrvienība Rīgas pilsētas teritorijā) un citu nepieciešamo informāciju.
3.1. Preču piegādes adreses Rīgā (atkārība no struktūrvienības pieprasījuma) varētu būt šādas: Vestienas iela 35, Brīvības iela 191, Kleistu iela 28, Kroņu iela 19, Ganību dambis 32, Jelgavas ielā 37, Fridriķa iela 2.
4.Preces derīguma termiņam piegādes brīdī jābūt ne mazākam kā 2/3 (divām trešdaļām) no ražotāja noteiktā preces derīguma termiņa.
5. Kolonnā "Piedāvātās preces raksturojums"</t>
    </r>
    <r>
      <rPr>
        <b/>
        <i/>
        <sz val="14"/>
        <rFont val="Times New Roman"/>
        <family val="1"/>
      </rPr>
      <t xml:space="preserve"> </t>
    </r>
    <r>
      <rPr>
        <i/>
        <sz val="14"/>
        <rFont val="Times New Roman"/>
        <family val="1"/>
      </rPr>
      <t>(</t>
    </r>
    <r>
      <rPr>
        <b/>
        <i/>
        <sz val="14"/>
        <color rgb="FFFF0000"/>
        <rFont val="Times New Roman"/>
        <family val="1"/>
      </rPr>
      <t>**</t>
    </r>
    <r>
      <rPr>
        <i/>
        <u/>
        <sz val="14"/>
        <rFont val="Times New Roman"/>
        <family val="1"/>
      </rPr>
      <t>obligāti aizpilda gadījumā, ja tiek piedāvāta atšķirīga Loctite prece (piemēram, pieprasītā Loctite prece vairs netiek ražota un ražotājs to ir aizstājis ar citu, jaunāku preci) vai ekvivalenta prece)</t>
    </r>
    <r>
      <rPr>
        <sz val="14"/>
        <rFont val="Times New Roman"/>
        <family val="1"/>
        <charset val="186"/>
      </rPr>
      <t xml:space="preserve"> jānorāda konkrētā piedāvātā ražotāja produkta tehniskie parametri un atsauce uz tehnisko datu lapu (dokumenta Nr., datums, faila nosaukums, u.tml.). Kolonnā "Piedāvātās preces raksturojums" nav pieļaujama tehniskās specifikācijas tieša pārnese vai kopēšana. Ja Pretendents iesniedz pārkopētu tehnisko specifikāciju, no kuras nevar viennozīmigi secināt par piedāvātā produkta parametriem un īpašībām, Iepirkuma komisijai ir tiesības nevērtēt šādu tehnisko piedāvājumu un to noraidīt.
6. Precēm, kurām  tehniskajā specifikācijā ir norādīts konkrēts preces  nosaukums vai norāde uz specifisku Preces zīmolu pretendents, </t>
    </r>
    <r>
      <rPr>
        <u/>
        <sz val="14"/>
        <rFont val="Times New Roman"/>
        <family val="1"/>
      </rPr>
      <t>var piedāvāt ekvivalentas preces</t>
    </r>
    <r>
      <rPr>
        <sz val="14"/>
        <rFont val="Times New Roman"/>
        <family val="1"/>
        <charset val="186"/>
      </rPr>
      <t xml:space="preserve">, kas atbilst tehniskās specifikācijas prasībām un parametriem. Par ekvivalentu iepirkuma ietvaros piegādājamajai precei tiks uzskatīta prece, kura ir ekvivalenta pieprasītajai precei pēc to pielietošanas, tilpuma, iedarbības veida, sastāva un ir līdzvērtīga izmaksu un kvalitātes ziņā. Piedāvātajai precei jābūt arī ekonomiski ekvivalentai attiecībā uz izmaksām, kas varētu rasties preci  lietojot. Preces funkcionalitāte tiek uzskatīta par ekvivalentu arī tad, ja piedāvātajai precei  tā ir plašāka, nekā pieprasītajai ražotāja precei.
7. Pretendents kopā ar piedāvājumu iesniedz </t>
    </r>
    <r>
      <rPr>
        <b/>
        <sz val="14"/>
        <rFont val="Times New Roman"/>
        <family val="1"/>
      </rPr>
      <t xml:space="preserve">Datu drošības lapu (DDL) </t>
    </r>
    <r>
      <rPr>
        <b/>
        <u/>
        <sz val="14"/>
        <rFont val="Times New Roman"/>
        <family val="1"/>
      </rPr>
      <t>katram</t>
    </r>
    <r>
      <rPr>
        <b/>
        <sz val="14"/>
        <rFont val="Times New Roman"/>
        <family val="1"/>
      </rPr>
      <t xml:space="preserve"> produktam</t>
    </r>
    <r>
      <rPr>
        <sz val="14"/>
        <rFont val="Times New Roman"/>
        <family val="1"/>
        <charset val="186"/>
      </rPr>
      <t xml:space="preserve">, ko plāno piedāvāt, kurā iekļauta informācija par produktu sastāvu un to lietošanu. Datu drošības lapai jābūt sagatavotai latviešu valodā. Datu drošības lapas faila nosaukumā ir jābūt norādei par pozīcijas numuru.
8. Pretendents kopā ar piedāvājumu iesniedz </t>
    </r>
    <r>
      <rPr>
        <b/>
        <sz val="14"/>
        <rFont val="Times New Roman"/>
        <family val="1"/>
      </rPr>
      <t>Tehnisko datu lapu (TDL) tikai par tām pozīcijām, kur piedāvā no 3. kolonnas atšķirīgu Loctite preci (piemēram, pieprasītā Loctite prece vairs netiek ražota un ražotājs to ir aizstājis ar citu, jaunāku preci) vai ekvivalentu preci</t>
    </r>
    <r>
      <rPr>
        <sz val="14"/>
        <rFont val="Times New Roman"/>
        <family val="1"/>
        <charset val="186"/>
      </rPr>
      <t xml:space="preserve">. Tehniskajā datu lapā jābūt iekļautai informācijai par produktu sastāvu un to lietošanu. Tehnisko datu lapai jābūt sagatavotai latviešu valodā. Tehnisko datu lapas faila nosaukumā ir jābūt norādei par pozīcijas numuru.
9. Pasūtītājs ir tiesīgs līguma darbības laikā iegādāties no piegādātāja ķīmiskās vielas un maisījumus, kas nav norādītas tehniskajā un  finanšu piedāvājumā, ar nosacījumu, ka šo preču kopējā summa nepārsniedz 10 % no kopējās piedāvājuma cenas un katras preces cena nav lielāka par 10 % no vidējās tirgus cenas attiecīgajam preces veidam.
</t>
    </r>
    <r>
      <rPr>
        <i/>
        <sz val="14"/>
        <color rgb="FFFF0000"/>
        <rFont val="Times New Roman"/>
        <family val="1"/>
      </rPr>
      <t>* Finanšu piedāvājumā norādītajām cenām jābūt spēkā visā iepirkuma līguma darbības laikā un tās var tikt mainītas tikai atbilstoši iepirkuma līguma noteikumiem</t>
    </r>
    <r>
      <rPr>
        <sz val="14"/>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</si>
</sst>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x14ac:knownFonts="1">
    <font>
      <sz val="10"/>
      <color rgb="FF000000"/>
      <name val="Times New Roman"/>
      <charset val="204"/>
    </font>
    <font>
      <sz val="10"/>
      <color rgb="FF000000"/>
      <name val="Times New Roman"/>
      <family val="1"/>
      <charset val="186"/>
    </font>
    <font>
      <sz val="8"/>
      <name val="Arial"/>
      <family val="2"/>
    </font>
    <font>
      <sz val="12"/>
      <color rgb="FF000000"/>
      <name val="Times New Roman"/>
      <family val="1"/>
      <charset val="186"/>
    </font>
    <font>
      <b/>
      <sz val="12"/>
      <color theme="1"/>
      <name val="Times New Roman"/>
      <family val="1"/>
      <charset val="186"/>
    </font>
    <font>
      <b/>
      <sz val="12"/>
      <color rgb="FF000000"/>
      <name val="Times New Roman"/>
      <family val="1"/>
      <charset val="186"/>
    </font>
    <font>
      <sz val="12"/>
      <name val="Times New Roman"/>
      <family val="1"/>
      <charset val="186"/>
    </font>
    <font>
      <sz val="12"/>
      <color theme="1"/>
      <name val="Times New Roman"/>
      <family val="1"/>
      <charset val="186"/>
    </font>
    <font>
      <b/>
      <sz val="12"/>
      <name val="Times New Roman"/>
      <family val="1"/>
      <charset val="186"/>
    </font>
    <font>
      <b/>
      <sz val="14"/>
      <color theme="1"/>
      <name val="Times New Roman"/>
      <family val="1"/>
      <charset val="186"/>
    </font>
    <font>
      <b/>
      <sz val="12"/>
      <color rgb="FFFF0000"/>
      <name val="Times New Roman"/>
      <family val="1"/>
      <charset val="186"/>
    </font>
    <font>
      <i/>
      <sz val="10"/>
      <color theme="1"/>
      <name val="Times New Roman"/>
      <family val="1"/>
      <charset val="186"/>
    </font>
    <font>
      <sz val="11"/>
      <color theme="1"/>
      <name val="Times New Roman"/>
      <family val="1"/>
      <charset val="186"/>
    </font>
    <font>
      <sz val="11.5"/>
      <color rgb="FF000000"/>
      <name val="Times New Roman"/>
      <family val="1"/>
      <charset val="186"/>
    </font>
    <font>
      <b/>
      <i/>
      <sz val="12"/>
      <color theme="1"/>
      <name val="Times New Roman"/>
      <family val="1"/>
      <charset val="186"/>
    </font>
    <font>
      <sz val="14"/>
      <name val="Times New Roman"/>
      <family val="1"/>
      <charset val="186"/>
    </font>
    <font>
      <vertAlign val="superscript"/>
      <sz val="12"/>
      <name val="Times New Roman"/>
      <family val="1"/>
      <charset val="186"/>
    </font>
    <font>
      <sz val="12"/>
      <name val="Aptos Narrow"/>
      <family val="2"/>
    </font>
    <font>
      <vertAlign val="superscript"/>
      <sz val="12"/>
      <color rgb="FF000000"/>
      <name val="Times New Roman"/>
      <family val="1"/>
      <charset val="186"/>
    </font>
    <font>
      <sz val="12"/>
      <color rgb="FF000000"/>
      <name val="Times New Roman"/>
      <family val="1"/>
    </font>
    <font>
      <b/>
      <sz val="14"/>
      <name val="Times New Roman"/>
      <family val="1"/>
    </font>
    <font>
      <b/>
      <sz val="14"/>
      <color rgb="FFFF0000"/>
      <name val="Times New Roman"/>
      <family val="1"/>
    </font>
    <font>
      <i/>
      <sz val="14"/>
      <color rgb="FFFF0000"/>
      <name val="Times New Roman"/>
      <family val="1"/>
    </font>
    <font>
      <b/>
      <u/>
      <sz val="14"/>
      <name val="Times New Roman"/>
      <family val="1"/>
    </font>
    <font>
      <u/>
      <sz val="14"/>
      <name val="Times New Roman"/>
      <family val="1"/>
    </font>
    <font>
      <i/>
      <sz val="14"/>
      <color theme="1"/>
      <name val="Times New Roman"/>
      <family val="1"/>
    </font>
    <font>
      <i/>
      <u/>
      <sz val="14"/>
      <name val="Times New Roman"/>
      <family val="1"/>
    </font>
    <font>
      <i/>
      <sz val="14"/>
      <name val="Times New Roman"/>
      <family val="1"/>
    </font>
    <font>
      <b/>
      <i/>
      <sz val="14"/>
      <name val="Times New Roman"/>
      <family val="1"/>
    </font>
    <font>
      <b/>
      <i/>
      <sz val="14"/>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D9D9D9"/>
        <bgColor indexed="64"/>
      </patternFill>
    </fill>
    <fill>
      <patternFill patternType="solid">
        <fgColor theme="2"/>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4"/>
      </left>
      <right style="thin">
        <color indexed="24"/>
      </right>
      <top style="thin">
        <color indexed="24"/>
      </top>
      <bottom style="thin">
        <color indexed="24"/>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0" fontId="2" fillId="0" borderId="0"/>
    <xf numFmtId="0" fontId="1" fillId="0" borderId="0"/>
  </cellStyleXfs>
  <cellXfs count="187">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vertical="top"/>
    </xf>
    <xf numFmtId="0" fontId="5" fillId="0" borderId="0" xfId="0" applyFont="1" applyAlignment="1">
      <alignment horizontal="left" vertical="top"/>
    </xf>
    <xf numFmtId="0" fontId="0" fillId="0" borderId="0" xfId="0"/>
    <xf numFmtId="0" fontId="3" fillId="0" borderId="0" xfId="0" applyFont="1" applyAlignment="1">
      <alignment vertical="top" wrapText="1"/>
    </xf>
    <xf numFmtId="0" fontId="3" fillId="2" borderId="0" xfId="0" applyFont="1" applyFill="1" applyAlignment="1">
      <alignment vertical="top" wrapText="1"/>
    </xf>
    <xf numFmtId="0" fontId="0" fillId="0" borderId="0" xfId="0" applyAlignment="1">
      <alignment vertical="top" wrapText="1"/>
    </xf>
    <xf numFmtId="0" fontId="5" fillId="5" borderId="6" xfId="0" applyFont="1" applyFill="1" applyBorder="1" applyAlignment="1">
      <alignment horizontal="left" vertical="top"/>
    </xf>
    <xf numFmtId="0" fontId="3" fillId="5" borderId="6" xfId="0" applyFont="1" applyFill="1" applyBorder="1" applyAlignment="1">
      <alignment horizontal="left" vertical="top"/>
    </xf>
    <xf numFmtId="0" fontId="3" fillId="5" borderId="6" xfId="0" applyFont="1" applyFill="1" applyBorder="1" applyAlignment="1">
      <alignment vertical="top" wrapText="1"/>
    </xf>
    <xf numFmtId="0" fontId="3" fillId="5" borderId="6" xfId="0" applyFont="1" applyFill="1" applyBorder="1" applyAlignment="1">
      <alignment vertical="top"/>
    </xf>
    <xf numFmtId="0" fontId="0" fillId="5" borderId="6" xfId="0" applyFill="1" applyBorder="1" applyAlignment="1">
      <alignment vertical="top" wrapText="1"/>
    </xf>
    <xf numFmtId="0" fontId="3" fillId="0" borderId="0" xfId="0" applyFont="1" applyAlignment="1">
      <alignment horizontal="left" vertical="top" wrapText="1"/>
    </xf>
    <xf numFmtId="0" fontId="3" fillId="2" borderId="0" xfId="0" applyFont="1" applyFill="1" applyAlignment="1">
      <alignment horizontal="left" vertical="top"/>
    </xf>
    <xf numFmtId="0" fontId="3" fillId="5" borderId="6" xfId="0" applyFont="1" applyFill="1" applyBorder="1" applyAlignment="1">
      <alignment horizontal="left" vertical="top" wrapText="1"/>
    </xf>
    <xf numFmtId="0" fontId="0" fillId="5" borderId="6" xfId="0" applyFill="1" applyBorder="1" applyAlignment="1">
      <alignment horizontal="left" vertical="top"/>
    </xf>
    <xf numFmtId="0" fontId="3" fillId="2" borderId="0" xfId="0" applyFont="1" applyFill="1" applyAlignment="1">
      <alignment horizontal="left" vertical="top" wrapText="1"/>
    </xf>
    <xf numFmtId="0" fontId="11" fillId="0" borderId="0" xfId="0" applyFont="1" applyAlignment="1">
      <alignment vertical="center" wrapText="1"/>
    </xf>
    <xf numFmtId="0" fontId="12" fillId="0" borderId="0" xfId="0" applyFont="1"/>
    <xf numFmtId="0" fontId="11" fillId="0" borderId="0" xfId="0" applyFont="1" applyAlignment="1">
      <alignment horizontal="left" vertical="center" wrapText="1"/>
    </xf>
    <xf numFmtId="0" fontId="0" fillId="0" borderId="0" xfId="0" applyAlignment="1">
      <alignment horizontal="left"/>
    </xf>
    <xf numFmtId="0" fontId="3" fillId="0" borderId="0" xfId="0" applyFont="1"/>
    <xf numFmtId="0" fontId="6" fillId="0" borderId="0" xfId="0" applyFont="1" applyAlignment="1">
      <alignment horizontal="left" vertical="top"/>
    </xf>
    <xf numFmtId="0" fontId="6" fillId="2" borderId="9" xfId="1" applyFont="1" applyFill="1" applyBorder="1" applyAlignment="1">
      <alignment horizontal="center" vertical="center" wrapText="1"/>
    </xf>
    <xf numFmtId="0" fontId="7" fillId="0" borderId="9" xfId="0" applyFont="1" applyBorder="1" applyAlignment="1">
      <alignment horizontal="center" vertical="center" wrapText="1"/>
    </xf>
    <xf numFmtId="0" fontId="7"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3" fontId="3" fillId="0" borderId="27" xfId="0" applyNumberFormat="1" applyFont="1" applyBorder="1" applyAlignment="1">
      <alignment horizontal="center" vertical="center"/>
    </xf>
    <xf numFmtId="0" fontId="7" fillId="0" borderId="6" xfId="0" applyFont="1" applyBorder="1" applyAlignment="1">
      <alignment horizontal="center" vertical="center" wrapText="1"/>
    </xf>
    <xf numFmtId="0" fontId="6" fillId="0" borderId="9" xfId="0" applyFont="1" applyBorder="1" applyAlignment="1">
      <alignment horizontal="center" vertical="center" wrapText="1"/>
    </xf>
    <xf numFmtId="0" fontId="3" fillId="0" borderId="6" xfId="0" applyFont="1" applyBorder="1" applyAlignment="1">
      <alignment horizontal="center" vertical="center" wrapText="1"/>
    </xf>
    <xf numFmtId="0" fontId="5" fillId="4" borderId="6" xfId="0" applyFont="1" applyFill="1" applyBorder="1" applyAlignment="1">
      <alignment horizontal="left" vertical="center"/>
    </xf>
    <xf numFmtId="0" fontId="5" fillId="3" borderId="6" xfId="0" applyFont="1" applyFill="1" applyBorder="1" applyAlignment="1">
      <alignment horizontal="left" vertical="center" wrapText="1"/>
    </xf>
    <xf numFmtId="0" fontId="4" fillId="3" borderId="6" xfId="0" applyFont="1" applyFill="1" applyBorder="1" applyAlignment="1">
      <alignment horizontal="left" vertical="center"/>
    </xf>
    <xf numFmtId="0" fontId="4" fillId="3" borderId="6" xfId="0" applyFont="1" applyFill="1" applyBorder="1" applyAlignment="1">
      <alignment vertical="center" wrapText="1"/>
    </xf>
    <xf numFmtId="0" fontId="5" fillId="3" borderId="6" xfId="0" applyFont="1" applyFill="1" applyBorder="1" applyAlignment="1">
      <alignment vertical="center" wrapText="1"/>
    </xf>
    <xf numFmtId="0" fontId="4" fillId="3" borderId="6" xfId="0" applyFont="1" applyFill="1" applyBorder="1" applyAlignment="1">
      <alignment horizontal="center" vertical="center" wrapText="1"/>
    </xf>
    <xf numFmtId="14" fontId="5" fillId="2" borderId="6" xfId="0" applyNumberFormat="1" applyFont="1" applyFill="1" applyBorder="1" applyAlignment="1">
      <alignment horizontal="left" vertical="center"/>
    </xf>
    <xf numFmtId="0" fontId="6" fillId="0" borderId="12" xfId="1" applyFont="1" applyBorder="1" applyAlignment="1">
      <alignment horizontal="left" vertical="center" wrapText="1"/>
    </xf>
    <xf numFmtId="0" fontId="6" fillId="2" borderId="9" xfId="1" applyFont="1" applyFill="1" applyBorder="1" applyAlignment="1">
      <alignment vertical="center" wrapText="1"/>
    </xf>
    <xf numFmtId="0" fontId="6" fillId="2" borderId="6" xfId="1" applyFont="1" applyFill="1" applyBorder="1" applyAlignment="1">
      <alignment vertical="center" wrapText="1"/>
    </xf>
    <xf numFmtId="0" fontId="6" fillId="2" borderId="12" xfId="1" applyFont="1" applyFill="1" applyBorder="1" applyAlignment="1">
      <alignment vertical="center" wrapText="1"/>
    </xf>
    <xf numFmtId="0" fontId="5" fillId="2" borderId="6" xfId="0" applyFont="1" applyFill="1" applyBorder="1" applyAlignment="1">
      <alignment horizontal="left" vertical="center"/>
    </xf>
    <xf numFmtId="0" fontId="6" fillId="0" borderId="7" xfId="1" applyFont="1" applyBorder="1" applyAlignment="1">
      <alignment horizontal="left" vertical="center" wrapText="1"/>
    </xf>
    <xf numFmtId="0" fontId="6" fillId="2" borderId="5" xfId="0" applyFont="1" applyFill="1" applyBorder="1" applyAlignment="1">
      <alignment vertical="center" wrapText="1"/>
    </xf>
    <xf numFmtId="0" fontId="3" fillId="2" borderId="6" xfId="0" applyFont="1" applyFill="1" applyBorder="1" applyAlignment="1">
      <alignment horizontal="left" vertical="center"/>
    </xf>
    <xf numFmtId="0" fontId="3" fillId="2" borderId="5" xfId="0" applyFont="1" applyFill="1" applyBorder="1" applyAlignment="1">
      <alignment vertical="center" wrapText="1"/>
    </xf>
    <xf numFmtId="14" fontId="5" fillId="0" borderId="6" xfId="0" applyNumberFormat="1" applyFont="1" applyBorder="1" applyAlignment="1">
      <alignment horizontal="left" vertical="center"/>
    </xf>
    <xf numFmtId="0" fontId="6" fillId="0" borderId="6" xfId="1" applyFont="1" applyBorder="1" applyAlignment="1">
      <alignment vertical="center" wrapText="1"/>
    </xf>
    <xf numFmtId="0" fontId="6" fillId="0" borderId="5" xfId="0" applyFont="1" applyBorder="1" applyAlignment="1">
      <alignment vertical="center" wrapText="1"/>
    </xf>
    <xf numFmtId="0" fontId="3" fillId="0" borderId="7" xfId="0" applyFont="1" applyBorder="1" applyAlignment="1">
      <alignment horizontal="left" vertical="center"/>
    </xf>
    <xf numFmtId="0" fontId="3" fillId="0" borderId="6" xfId="0" applyFont="1" applyBorder="1" applyAlignment="1">
      <alignment vertical="center" wrapText="1"/>
    </xf>
    <xf numFmtId="0" fontId="6" fillId="0" borderId="1" xfId="0" applyFont="1" applyBorder="1" applyAlignment="1">
      <alignment horizontal="left" vertical="center" wrapText="1"/>
    </xf>
    <xf numFmtId="0" fontId="3" fillId="0" borderId="6" xfId="0" applyFont="1" applyBorder="1" applyAlignment="1">
      <alignment horizontal="left" vertical="center" wrapText="1"/>
    </xf>
    <xf numFmtId="0" fontId="6" fillId="0" borderId="9" xfId="0" applyFont="1" applyBorder="1" applyAlignment="1">
      <alignment horizontal="left" vertical="center" wrapText="1"/>
    </xf>
    <xf numFmtId="0" fontId="7" fillId="2" borderId="9" xfId="0" applyFont="1" applyFill="1" applyBorder="1" applyAlignment="1">
      <alignment vertical="center" wrapText="1"/>
    </xf>
    <xf numFmtId="0" fontId="3" fillId="2" borderId="6" xfId="0" applyFont="1" applyFill="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horizontal="left" vertical="center" wrapText="1"/>
    </xf>
    <xf numFmtId="0" fontId="6" fillId="0" borderId="7" xfId="2" applyFont="1" applyBorder="1" applyAlignment="1">
      <alignment horizontal="left" vertical="center" wrapText="1"/>
    </xf>
    <xf numFmtId="0" fontId="6" fillId="0" borderId="6" xfId="2" applyFont="1" applyBorder="1" applyAlignment="1">
      <alignment vertical="center" wrapText="1"/>
    </xf>
    <xf numFmtId="0" fontId="5" fillId="0" borderId="6" xfId="0" applyFont="1" applyBorder="1" applyAlignment="1">
      <alignment horizontal="left" vertical="center"/>
    </xf>
    <xf numFmtId="0" fontId="6" fillId="0" borderId="6" xfId="0" applyFont="1" applyBorder="1" applyAlignment="1">
      <alignment horizontal="left" vertical="center" wrapText="1"/>
    </xf>
    <xf numFmtId="0" fontId="7" fillId="0" borderId="6" xfId="0" applyFont="1" applyBorder="1" applyAlignment="1">
      <alignment vertical="center" wrapText="1"/>
    </xf>
    <xf numFmtId="0" fontId="6" fillId="2" borderId="6" xfId="0" applyFont="1" applyFill="1" applyBorder="1" applyAlignment="1">
      <alignment horizontal="left" vertical="center" wrapText="1"/>
    </xf>
    <xf numFmtId="0" fontId="6" fillId="0" borderId="13" xfId="0" applyFont="1" applyBorder="1" applyAlignment="1">
      <alignment vertical="center" wrapText="1"/>
    </xf>
    <xf numFmtId="0" fontId="6" fillId="0" borderId="10" xfId="0" applyFont="1" applyBorder="1" applyAlignment="1">
      <alignment vertical="center" wrapText="1"/>
    </xf>
    <xf numFmtId="0" fontId="6" fillId="0" borderId="6" xfId="0" applyFont="1" applyBorder="1" applyAlignment="1">
      <alignment horizontal="left" vertical="center"/>
    </xf>
    <xf numFmtId="0" fontId="6" fillId="0" borderId="6" xfId="0" applyFont="1" applyBorder="1" applyAlignment="1">
      <alignment vertical="center" wrapText="1"/>
    </xf>
    <xf numFmtId="0" fontId="5" fillId="4" borderId="0" xfId="0" applyFont="1" applyFill="1" applyAlignment="1">
      <alignment horizontal="left" vertical="center"/>
    </xf>
    <xf numFmtId="0" fontId="3" fillId="4" borderId="0" xfId="0" applyFont="1" applyFill="1" applyAlignment="1">
      <alignment vertical="center" wrapText="1"/>
    </xf>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left" vertical="center" wrapText="1"/>
    </xf>
    <xf numFmtId="0" fontId="3" fillId="4" borderId="6" xfId="0" applyFont="1" applyFill="1" applyBorder="1" applyAlignment="1">
      <alignment vertical="center" wrapText="1"/>
    </xf>
    <xf numFmtId="0" fontId="6" fillId="0" borderId="14" xfId="0" applyFont="1" applyBorder="1" applyAlignment="1">
      <alignment horizontal="left" vertical="center" wrapText="1"/>
    </xf>
    <xf numFmtId="0" fontId="4" fillId="4" borderId="6" xfId="0" applyFont="1" applyFill="1" applyBorder="1" applyAlignment="1">
      <alignment horizontal="left" vertical="center"/>
    </xf>
    <xf numFmtId="0" fontId="4" fillId="4" borderId="6" xfId="0" applyFont="1" applyFill="1" applyBorder="1" applyAlignment="1">
      <alignment vertical="center"/>
    </xf>
    <xf numFmtId="0" fontId="3" fillId="4" borderId="6" xfId="0" applyFont="1" applyFill="1" applyBorder="1" applyAlignment="1">
      <alignment horizontal="left" vertical="center"/>
    </xf>
    <xf numFmtId="0" fontId="6" fillId="2" borderId="6" xfId="0" applyFont="1" applyFill="1" applyBorder="1" applyAlignment="1">
      <alignment vertical="center" wrapText="1"/>
    </xf>
    <xf numFmtId="0" fontId="6" fillId="2" borderId="6" xfId="2" applyFont="1" applyFill="1" applyBorder="1" applyAlignment="1">
      <alignment horizontal="left" vertical="center" wrapText="1"/>
    </xf>
    <xf numFmtId="0" fontId="6" fillId="2" borderId="6" xfId="2" applyFont="1" applyFill="1" applyBorder="1" applyAlignment="1">
      <alignment vertical="center" wrapText="1"/>
    </xf>
    <xf numFmtId="0" fontId="5" fillId="2" borderId="8" xfId="0" applyFont="1" applyFill="1" applyBorder="1" applyAlignment="1">
      <alignment horizontal="left" vertical="center"/>
    </xf>
    <xf numFmtId="0" fontId="6" fillId="0" borderId="15" xfId="2" applyFont="1" applyBorder="1" applyAlignment="1">
      <alignment horizontal="left" vertical="center" wrapText="1"/>
    </xf>
    <xf numFmtId="0" fontId="6" fillId="0" borderId="8" xfId="2" applyFont="1" applyBorder="1" applyAlignment="1">
      <alignment vertical="center" wrapText="1"/>
    </xf>
    <xf numFmtId="0" fontId="6" fillId="0" borderId="2" xfId="0" applyFont="1" applyBorder="1" applyAlignment="1">
      <alignment horizontal="left" vertical="center" wrapText="1"/>
    </xf>
    <xf numFmtId="0" fontId="3" fillId="0" borderId="8" xfId="0" applyFont="1" applyBorder="1" applyAlignment="1">
      <alignment vertical="center" wrapText="1"/>
    </xf>
    <xf numFmtId="0" fontId="7" fillId="2" borderId="16" xfId="0" applyFont="1" applyFill="1" applyBorder="1" applyAlignment="1">
      <alignment vertical="center" wrapText="1"/>
    </xf>
    <xf numFmtId="0" fontId="4" fillId="4" borderId="6" xfId="3" applyFont="1" applyFill="1" applyBorder="1" applyAlignment="1">
      <alignment vertical="center" wrapText="1"/>
    </xf>
    <xf numFmtId="0" fontId="6" fillId="4" borderId="6" xfId="0" applyFont="1" applyFill="1" applyBorder="1" applyAlignment="1">
      <alignment horizontal="left" vertical="center" wrapText="1"/>
    </xf>
    <xf numFmtId="0" fontId="3" fillId="4" borderId="6"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6" xfId="0" applyFont="1" applyFill="1" applyBorder="1" applyAlignment="1">
      <alignment vertical="center" wrapText="1"/>
    </xf>
    <xf numFmtId="0" fontId="6" fillId="2" borderId="6" xfId="1" applyFont="1" applyFill="1" applyBorder="1" applyAlignment="1">
      <alignment horizontal="left" vertical="center" wrapText="1"/>
    </xf>
    <xf numFmtId="0" fontId="7" fillId="2" borderId="6" xfId="0" applyFont="1" applyFill="1" applyBorder="1" applyAlignment="1">
      <alignment vertical="center" wrapText="1"/>
    </xf>
    <xf numFmtId="0" fontId="8" fillId="0" borderId="6" xfId="0" applyFont="1" applyBorder="1" applyAlignment="1">
      <alignment horizontal="left" vertical="center"/>
    </xf>
    <xf numFmtId="0" fontId="6" fillId="0" borderId="6" xfId="2" applyFont="1" applyBorder="1" applyAlignment="1">
      <alignment horizontal="left" vertical="center" wrapText="1"/>
    </xf>
    <xf numFmtId="0" fontId="4" fillId="4" borderId="6" xfId="3" applyFont="1" applyFill="1" applyBorder="1" applyAlignment="1">
      <alignment vertical="center"/>
    </xf>
    <xf numFmtId="0" fontId="4" fillId="4" borderId="6" xfId="3" applyFont="1" applyFill="1" applyBorder="1" applyAlignment="1">
      <alignment horizontal="left" vertical="center"/>
    </xf>
    <xf numFmtId="0" fontId="3" fillId="2" borderId="6" xfId="3" applyFont="1" applyFill="1" applyBorder="1" applyAlignment="1">
      <alignment horizontal="left" vertical="center"/>
    </xf>
    <xf numFmtId="0" fontId="3" fillId="2" borderId="6" xfId="3" applyFont="1" applyFill="1" applyBorder="1" applyAlignment="1">
      <alignment vertical="center" wrapText="1"/>
    </xf>
    <xf numFmtId="0" fontId="3" fillId="0" borderId="6" xfId="3" applyFont="1" applyBorder="1" applyAlignment="1">
      <alignment vertical="center" wrapText="1"/>
    </xf>
    <xf numFmtId="0" fontId="8" fillId="4" borderId="6" xfId="2" applyFont="1" applyFill="1" applyBorder="1" applyAlignment="1">
      <alignment vertical="center" wrapText="1"/>
    </xf>
    <xf numFmtId="0" fontId="7" fillId="2" borderId="6" xfId="0" applyFont="1" applyFill="1" applyBorder="1" applyAlignment="1">
      <alignment horizontal="left" vertical="center"/>
    </xf>
    <xf numFmtId="0" fontId="8" fillId="6" borderId="6" xfId="0" applyFont="1" applyFill="1" applyBorder="1" applyAlignment="1">
      <alignment vertical="center" wrapText="1"/>
    </xf>
    <xf numFmtId="0" fontId="8" fillId="2" borderId="6" xfId="0" applyFont="1" applyFill="1" applyBorder="1" applyAlignment="1">
      <alignment horizontal="left" vertical="center"/>
    </xf>
    <xf numFmtId="0" fontId="6" fillId="0" borderId="11" xfId="0" applyFont="1" applyBorder="1" applyAlignment="1">
      <alignment vertical="center" wrapText="1"/>
    </xf>
    <xf numFmtId="0" fontId="8" fillId="4" borderId="6" xfId="0" applyFont="1" applyFill="1" applyBorder="1" applyAlignment="1">
      <alignment horizontal="left" vertical="center"/>
    </xf>
    <xf numFmtId="0" fontId="8" fillId="4" borderId="6" xfId="0" applyFont="1" applyFill="1" applyBorder="1" applyAlignment="1">
      <alignment vertical="center"/>
    </xf>
    <xf numFmtId="0" fontId="6" fillId="2" borderId="6" xfId="0" applyFont="1" applyFill="1" applyBorder="1" applyAlignment="1">
      <alignment horizontal="left" vertical="center"/>
    </xf>
    <xf numFmtId="0" fontId="12" fillId="0" borderId="0" xfId="0" applyFont="1" applyAlignment="1">
      <alignment horizontal="center"/>
    </xf>
    <xf numFmtId="0" fontId="3" fillId="4"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7" fillId="4"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0" fillId="5" borderId="6" xfId="0" applyFill="1" applyBorder="1" applyAlignment="1">
      <alignment horizontal="center" vertical="top" wrapText="1"/>
    </xf>
    <xf numFmtId="0" fontId="0" fillId="0" borderId="0" xfId="0" applyAlignment="1">
      <alignment horizontal="center" vertical="top" wrapText="1"/>
    </xf>
    <xf numFmtId="0" fontId="0" fillId="0" borderId="0" xfId="0" applyAlignment="1">
      <alignment horizont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5" fillId="3" borderId="6"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9"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3" fillId="8" borderId="6" xfId="0" applyFont="1" applyFill="1" applyBorder="1" applyAlignment="1">
      <alignment horizontal="center" vertical="center"/>
    </xf>
    <xf numFmtId="0" fontId="7" fillId="8" borderId="6" xfId="0" applyFont="1" applyFill="1" applyBorder="1" applyAlignment="1">
      <alignment horizontal="left" vertical="center" wrapText="1"/>
    </xf>
    <xf numFmtId="0" fontId="3" fillId="8" borderId="6" xfId="0" applyFont="1" applyFill="1" applyBorder="1" applyAlignment="1">
      <alignment horizontal="left" vertical="center"/>
    </xf>
    <xf numFmtId="0" fontId="7" fillId="8" borderId="9" xfId="0" applyFont="1" applyFill="1" applyBorder="1" applyAlignment="1">
      <alignment horizontal="left" vertical="center" wrapText="1"/>
    </xf>
    <xf numFmtId="0" fontId="6" fillId="8" borderId="6" xfId="0" applyFont="1" applyFill="1" applyBorder="1" applyAlignment="1">
      <alignment horizontal="left" vertical="center" wrapText="1"/>
    </xf>
    <xf numFmtId="0" fontId="6" fillId="8" borderId="6" xfId="0" applyFont="1" applyFill="1" applyBorder="1" applyAlignment="1">
      <alignment horizontal="left" vertical="center"/>
    </xf>
    <xf numFmtId="0" fontId="7" fillId="8" borderId="16" xfId="0" applyFont="1" applyFill="1" applyBorder="1" applyAlignment="1">
      <alignment horizontal="left" vertical="center" wrapText="1"/>
    </xf>
    <xf numFmtId="0" fontId="3" fillId="8" borderId="8" xfId="0" applyFont="1" applyFill="1" applyBorder="1" applyAlignment="1">
      <alignment horizontal="left" vertical="center"/>
    </xf>
    <xf numFmtId="0" fontId="11" fillId="0" borderId="0" xfId="0" applyFont="1" applyAlignment="1">
      <alignment horizontal="center" vertical="center" wrapText="1"/>
    </xf>
    <xf numFmtId="0" fontId="6" fillId="0" borderId="3" xfId="0" applyFont="1" applyBorder="1" applyAlignment="1">
      <alignment horizontal="center" vertical="center" wrapText="1"/>
    </xf>
    <xf numFmtId="0" fontId="3" fillId="4" borderId="0" xfId="0" applyFont="1" applyFill="1" applyAlignment="1">
      <alignment horizontal="center" vertical="center"/>
    </xf>
    <xf numFmtId="0" fontId="8"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4" fillId="4" borderId="6" xfId="3" applyFont="1" applyFill="1" applyBorder="1" applyAlignment="1">
      <alignment horizontal="center" vertical="center"/>
    </xf>
    <xf numFmtId="0" fontId="3" fillId="5" borderId="6" xfId="0" applyFont="1" applyFill="1" applyBorder="1" applyAlignment="1">
      <alignment horizontal="center" vertical="top"/>
    </xf>
    <xf numFmtId="0" fontId="3" fillId="0" borderId="0" xfId="0" applyFont="1" applyAlignment="1">
      <alignment horizontal="center" vertical="top"/>
    </xf>
    <xf numFmtId="0" fontId="6" fillId="0" borderId="2" xfId="0" applyFont="1" applyBorder="1" applyAlignment="1">
      <alignment horizontal="center" vertical="center" wrapText="1"/>
    </xf>
    <xf numFmtId="0" fontId="7" fillId="0" borderId="9" xfId="0" applyFont="1" applyBorder="1" applyAlignment="1">
      <alignment vertical="center" wrapText="1"/>
    </xf>
    <xf numFmtId="0" fontId="6" fillId="2" borderId="6" xfId="0" applyFont="1" applyFill="1" applyBorder="1" applyAlignment="1">
      <alignment horizontal="center" vertical="center" wrapText="1"/>
    </xf>
    <xf numFmtId="0" fontId="6" fillId="8" borderId="16" xfId="0" applyFont="1" applyFill="1" applyBorder="1" applyAlignment="1">
      <alignment horizontal="left"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164" fontId="6" fillId="2" borderId="6" xfId="0" applyNumberFormat="1" applyFont="1" applyFill="1" applyBorder="1" applyAlignment="1">
      <alignment horizontal="center" vertical="center" wrapText="1"/>
    </xf>
    <xf numFmtId="0" fontId="3" fillId="0" borderId="6" xfId="3" applyFont="1" applyBorder="1" applyAlignment="1">
      <alignment horizontal="center" vertical="center" wrapText="1"/>
    </xf>
    <xf numFmtId="0" fontId="15" fillId="0" borderId="17" xfId="0" applyFont="1" applyBorder="1" applyAlignment="1">
      <alignment horizontal="left" vertical="center" wrapText="1"/>
    </xf>
    <xf numFmtId="0" fontId="25" fillId="0" borderId="0" xfId="0" applyFont="1" applyAlignment="1">
      <alignment horizontal="center" vertical="center" wrapText="1"/>
    </xf>
    <xf numFmtId="0" fontId="13" fillId="7" borderId="21" xfId="0" applyFont="1" applyFill="1" applyBorder="1" applyAlignment="1">
      <alignment horizontal="left" vertical="center" wrapText="1"/>
    </xf>
    <xf numFmtId="0" fontId="13" fillId="7" borderId="22" xfId="0" applyFont="1" applyFill="1" applyBorder="1" applyAlignment="1">
      <alignment horizontal="left" vertical="center" wrapText="1"/>
    </xf>
    <xf numFmtId="0" fontId="13" fillId="7" borderId="23" xfId="0" applyFont="1" applyFill="1" applyBorder="1" applyAlignment="1">
      <alignment horizontal="left" vertical="center" wrapText="1"/>
    </xf>
    <xf numFmtId="0" fontId="0" fillId="0" borderId="0" xfId="0" applyAlignment="1">
      <alignment horizontal="right" vertical="top" wrapText="1"/>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7" xfId="0" applyFont="1" applyFill="1" applyBorder="1" applyAlignment="1">
      <alignment horizontal="left" vertical="center"/>
    </xf>
    <xf numFmtId="0" fontId="4" fillId="4" borderId="28"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29" xfId="0" applyFont="1" applyFill="1" applyBorder="1" applyAlignment="1">
      <alignment horizontal="left" vertical="center" wrapText="1"/>
    </xf>
    <xf numFmtId="0" fontId="8" fillId="6" borderId="19" xfId="0" applyFont="1" applyFill="1" applyBorder="1" applyAlignment="1">
      <alignment horizontal="right" vertical="center"/>
    </xf>
    <xf numFmtId="0" fontId="8" fillId="6" borderId="20" xfId="0" applyFont="1" applyFill="1" applyBorder="1" applyAlignment="1">
      <alignment horizontal="right" vertical="center"/>
    </xf>
    <xf numFmtId="0" fontId="8" fillId="6" borderId="7" xfId="0" applyFont="1" applyFill="1" applyBorder="1" applyAlignment="1">
      <alignment horizontal="right" vertical="center"/>
    </xf>
    <xf numFmtId="0" fontId="13" fillId="7" borderId="2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3" fillId="7" borderId="26" xfId="0" applyFont="1" applyFill="1" applyBorder="1" applyAlignment="1">
      <alignment horizontal="left" vertical="center" wrapText="1"/>
    </xf>
    <xf numFmtId="0" fontId="5" fillId="0" borderId="0" xfId="0" applyFont="1" applyAlignment="1">
      <alignment horizontal="right" vertical="top"/>
    </xf>
    <xf numFmtId="0" fontId="19" fillId="0" borderId="0" xfId="0" applyFont="1" applyAlignment="1">
      <alignment horizontal="right" vertical="top"/>
    </xf>
    <xf numFmtId="0" fontId="4" fillId="3" borderId="6" xfId="0" applyFont="1" applyFill="1" applyBorder="1" applyAlignment="1">
      <alignment horizontal="left" vertical="center" wrapText="1"/>
    </xf>
    <xf numFmtId="0" fontId="9" fillId="0" borderId="0" xfId="0" applyFont="1" applyAlignment="1">
      <alignment horizontal="center" vertical="center" wrapText="1"/>
    </xf>
    <xf numFmtId="0" fontId="4" fillId="3" borderId="6"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8" fillId="8" borderId="6" xfId="0" applyFont="1" applyFill="1" applyBorder="1" applyAlignment="1">
      <alignment horizontal="center" vertical="center" wrapText="1"/>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cellXfs>
  <cellStyles count="4">
    <cellStyle name="Normal" xfId="0" builtinId="0"/>
    <cellStyle name="Normal 2" xfId="3" xr:uid="{691FAFF1-3D37-4D11-8E0E-0E2454CC00D3}"/>
    <cellStyle name="Normal_Sheet1" xfId="1" xr:uid="{5E6A1DFC-DFFA-4374-95B8-8A83EA3068DE}"/>
    <cellStyle name="Normal_Sheet2" xfId="2" xr:uid="{F02BCC36-537F-4F62-81B6-CF0E06F5893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EF56-4408-47E2-A903-A071C27F1CF0}">
  <dimension ref="A1:U60"/>
  <sheetViews>
    <sheetView showGridLines="0" tabSelected="1" zoomScale="60" zoomScaleNormal="60" zoomScaleSheetLayoutView="50" workbookViewId="0">
      <selection activeCell="A10" sqref="A10:T10"/>
    </sheetView>
  </sheetViews>
  <sheetFormatPr defaultRowHeight="15.5" x14ac:dyDescent="0.3"/>
  <cols>
    <col min="1" max="1" width="12.796875" style="3" customWidth="1"/>
    <col min="2" max="2" width="29" style="1" customWidth="1"/>
    <col min="3" max="3" width="26.296875" style="5" customWidth="1"/>
    <col min="4" max="4" width="64.69921875" style="2" customWidth="1"/>
    <col min="5" max="5" width="14.5" style="1" customWidth="1"/>
    <col min="6" max="6" width="15.796875" style="149" customWidth="1"/>
    <col min="7" max="7" width="16.19921875" style="1" customWidth="1"/>
    <col min="8" max="11" width="12" style="13" customWidth="1"/>
    <col min="12" max="12" width="17" style="13" customWidth="1"/>
    <col min="13" max="13" width="29.296875" style="17" customWidth="1"/>
    <col min="14" max="14" width="21" style="17" customWidth="1"/>
    <col min="15" max="15" width="25" style="17" customWidth="1"/>
    <col min="16" max="16" width="20.5" customWidth="1"/>
    <col min="17" max="17" width="25.69921875" style="7" customWidth="1"/>
    <col min="18" max="18" width="16.296875" style="17" customWidth="1"/>
    <col min="19" max="19" width="16.69921875" style="6" customWidth="1"/>
    <col min="20" max="20" width="30" style="121" customWidth="1"/>
  </cols>
  <sheetData>
    <row r="1" spans="1:21" ht="23" customHeight="1" x14ac:dyDescent="0.3">
      <c r="A1" s="176" t="s">
        <v>164</v>
      </c>
      <c r="B1" s="176"/>
      <c r="C1" s="176"/>
      <c r="D1" s="176"/>
      <c r="E1" s="176"/>
      <c r="F1" s="176"/>
      <c r="G1" s="176"/>
      <c r="H1" s="176"/>
      <c r="I1" s="176"/>
      <c r="J1" s="176"/>
      <c r="K1" s="176"/>
      <c r="L1" s="176"/>
      <c r="M1" s="176"/>
      <c r="N1" s="176"/>
      <c r="O1" s="176"/>
      <c r="P1" s="176"/>
      <c r="Q1" s="176"/>
      <c r="R1" s="176"/>
      <c r="S1" s="176"/>
      <c r="T1" s="176"/>
      <c r="U1" s="176"/>
    </row>
    <row r="2" spans="1:21" ht="22" customHeight="1" x14ac:dyDescent="0.3">
      <c r="A2" s="177" t="s">
        <v>165</v>
      </c>
      <c r="B2" s="177"/>
      <c r="C2" s="177"/>
      <c r="D2" s="177"/>
      <c r="E2" s="177"/>
      <c r="F2" s="177"/>
      <c r="G2" s="177"/>
      <c r="H2" s="177"/>
      <c r="I2" s="177"/>
      <c r="J2" s="177"/>
      <c r="K2" s="177"/>
      <c r="L2" s="177"/>
      <c r="M2" s="177"/>
      <c r="N2" s="177"/>
      <c r="O2" s="177"/>
      <c r="P2" s="177"/>
      <c r="Q2" s="177"/>
      <c r="R2" s="177"/>
      <c r="S2" s="177"/>
      <c r="T2" s="177"/>
      <c r="U2" s="177"/>
    </row>
    <row r="3" spans="1:21" ht="22" customHeight="1" x14ac:dyDescent="0.3">
      <c r="A3" s="176" t="s">
        <v>166</v>
      </c>
      <c r="B3" s="176"/>
      <c r="C3" s="176"/>
      <c r="D3" s="176"/>
      <c r="E3" s="176"/>
      <c r="F3" s="176"/>
      <c r="G3" s="176"/>
      <c r="H3" s="176"/>
      <c r="I3" s="176"/>
      <c r="J3" s="176"/>
      <c r="K3" s="176"/>
      <c r="L3" s="176"/>
      <c r="M3" s="176"/>
      <c r="N3" s="176"/>
      <c r="O3" s="176"/>
      <c r="P3" s="176"/>
      <c r="Q3" s="176"/>
      <c r="R3" s="176"/>
      <c r="S3" s="176"/>
      <c r="T3" s="176"/>
      <c r="U3" s="176"/>
    </row>
    <row r="4" spans="1:21" ht="28" customHeight="1" x14ac:dyDescent="0.3">
      <c r="A4" s="177" t="s">
        <v>167</v>
      </c>
      <c r="B4" s="177"/>
      <c r="C4" s="177"/>
      <c r="D4" s="177"/>
      <c r="E4" s="177"/>
      <c r="F4" s="177"/>
      <c r="G4" s="177"/>
      <c r="H4" s="177"/>
      <c r="I4" s="177"/>
      <c r="J4" s="177"/>
      <c r="K4" s="177"/>
      <c r="L4" s="177"/>
      <c r="M4" s="177"/>
      <c r="N4" s="177"/>
      <c r="O4" s="177"/>
      <c r="P4" s="177"/>
      <c r="Q4" s="177"/>
      <c r="R4" s="177"/>
      <c r="S4" s="177"/>
      <c r="T4" s="177"/>
      <c r="U4" s="177"/>
    </row>
    <row r="5" spans="1:21" s="4" customFormat="1" ht="15.75" customHeight="1" x14ac:dyDescent="0.3">
      <c r="A5" s="179" t="s">
        <v>27</v>
      </c>
      <c r="B5" s="179"/>
      <c r="C5" s="179"/>
      <c r="D5" s="179"/>
      <c r="E5" s="179"/>
      <c r="F5" s="179"/>
      <c r="G5" s="179"/>
      <c r="H5" s="179"/>
      <c r="I5" s="179"/>
      <c r="J5" s="179"/>
      <c r="K5" s="179"/>
      <c r="L5" s="179"/>
      <c r="M5" s="179"/>
      <c r="N5" s="179"/>
      <c r="O5" s="179"/>
      <c r="P5" s="179"/>
      <c r="Q5" s="179"/>
      <c r="R5" s="179"/>
      <c r="S5" s="179"/>
      <c r="T5" s="179"/>
    </row>
    <row r="6" spans="1:21" s="4" customFormat="1" ht="9" customHeight="1" x14ac:dyDescent="0.3">
      <c r="A6" s="179"/>
      <c r="B6" s="179"/>
      <c r="C6" s="179"/>
      <c r="D6" s="179"/>
      <c r="E6" s="179"/>
      <c r="F6" s="179"/>
      <c r="G6" s="179"/>
      <c r="H6" s="179"/>
      <c r="I6" s="179"/>
      <c r="J6" s="179"/>
      <c r="K6" s="179"/>
      <c r="L6" s="179"/>
      <c r="M6" s="179"/>
      <c r="N6" s="179"/>
      <c r="O6" s="179"/>
      <c r="P6" s="179"/>
      <c r="Q6" s="179"/>
      <c r="R6" s="179"/>
      <c r="S6" s="179"/>
      <c r="T6" s="179"/>
    </row>
    <row r="7" spans="1:21" s="4" customFormat="1" ht="22.5" customHeight="1" x14ac:dyDescent="0.3">
      <c r="A7" s="159" t="s">
        <v>171</v>
      </c>
      <c r="B7" s="159"/>
      <c r="C7" s="159"/>
      <c r="D7" s="159"/>
      <c r="E7" s="159"/>
      <c r="F7" s="159"/>
      <c r="G7" s="159"/>
      <c r="H7" s="159"/>
      <c r="I7" s="159"/>
      <c r="J7" s="159"/>
      <c r="K7" s="159"/>
      <c r="L7" s="159"/>
      <c r="M7" s="159"/>
      <c r="N7" s="159"/>
      <c r="O7" s="159"/>
      <c r="P7" s="159"/>
      <c r="Q7" s="159"/>
      <c r="R7" s="159"/>
      <c r="S7" s="159"/>
      <c r="T7" s="159"/>
      <c r="U7" s="159"/>
    </row>
    <row r="8" spans="1:21" s="19" customFormat="1" ht="30.75" customHeight="1" x14ac:dyDescent="0.3">
      <c r="A8" s="124"/>
      <c r="B8" s="182"/>
      <c r="C8" s="182"/>
      <c r="D8" s="182"/>
      <c r="E8" s="182"/>
      <c r="F8" s="142"/>
      <c r="G8" s="18"/>
      <c r="H8" s="18"/>
      <c r="T8" s="115"/>
    </row>
    <row r="9" spans="1:21" s="19" customFormat="1" ht="31.5" customHeight="1" x14ac:dyDescent="0.3">
      <c r="A9" s="123"/>
      <c r="B9" s="183" t="s">
        <v>95</v>
      </c>
      <c r="C9" s="183"/>
      <c r="D9" s="183" t="s">
        <v>96</v>
      </c>
      <c r="E9" s="183"/>
      <c r="F9" s="142"/>
      <c r="G9" s="20"/>
      <c r="H9" s="20"/>
      <c r="T9" s="115"/>
    </row>
    <row r="10" spans="1:21" s="4" customFormat="1" ht="333.75" customHeight="1" x14ac:dyDescent="0.3">
      <c r="A10" s="158" t="s">
        <v>172</v>
      </c>
      <c r="B10" s="158"/>
      <c r="C10" s="158"/>
      <c r="D10" s="158"/>
      <c r="E10" s="158"/>
      <c r="F10" s="158"/>
      <c r="G10" s="158"/>
      <c r="H10" s="158"/>
      <c r="I10" s="158"/>
      <c r="J10" s="158"/>
      <c r="K10" s="158"/>
      <c r="L10" s="158"/>
      <c r="M10" s="158"/>
      <c r="N10" s="158"/>
      <c r="O10" s="158"/>
      <c r="P10" s="158"/>
      <c r="Q10" s="158"/>
      <c r="R10" s="158"/>
      <c r="S10" s="158"/>
      <c r="T10" s="158"/>
    </row>
    <row r="11" spans="1:21" s="4" customFormat="1" ht="27.75" customHeight="1" x14ac:dyDescent="0.3">
      <c r="A11" s="181" t="s">
        <v>117</v>
      </c>
      <c r="B11" s="181"/>
      <c r="C11" s="181"/>
      <c r="D11" s="181"/>
      <c r="E11" s="181"/>
      <c r="F11" s="181"/>
      <c r="G11" s="181"/>
      <c r="H11" s="181"/>
      <c r="I11" s="181"/>
      <c r="J11" s="181"/>
      <c r="K11" s="181"/>
      <c r="L11" s="184" t="s">
        <v>163</v>
      </c>
      <c r="M11" s="184"/>
      <c r="N11" s="184"/>
      <c r="O11" s="184"/>
      <c r="P11" s="184"/>
      <c r="Q11" s="185" t="s">
        <v>51</v>
      </c>
      <c r="R11" s="185"/>
      <c r="S11" s="185"/>
      <c r="T11" s="186"/>
    </row>
    <row r="12" spans="1:21" s="4" customFormat="1" ht="144" customHeight="1" x14ac:dyDescent="0.3">
      <c r="A12" s="37" t="s">
        <v>52</v>
      </c>
      <c r="B12" s="38" t="s">
        <v>26</v>
      </c>
      <c r="C12" s="39" t="s">
        <v>24</v>
      </c>
      <c r="D12" s="40" t="s">
        <v>25</v>
      </c>
      <c r="E12" s="37" t="s">
        <v>14</v>
      </c>
      <c r="F12" s="125" t="s">
        <v>53</v>
      </c>
      <c r="G12" s="37" t="s">
        <v>116</v>
      </c>
      <c r="H12" s="178" t="s">
        <v>118</v>
      </c>
      <c r="I12" s="178"/>
      <c r="J12" s="178" t="s">
        <v>104</v>
      </c>
      <c r="K12" s="178"/>
      <c r="L12" s="130" t="s">
        <v>161</v>
      </c>
      <c r="M12" s="130" t="s">
        <v>170</v>
      </c>
      <c r="N12" s="130" t="s">
        <v>50</v>
      </c>
      <c r="O12" s="130" t="s">
        <v>168</v>
      </c>
      <c r="P12" s="130" t="s">
        <v>119</v>
      </c>
      <c r="Q12" s="39" t="s">
        <v>160</v>
      </c>
      <c r="R12" s="180" t="s">
        <v>169</v>
      </c>
      <c r="S12" s="180"/>
      <c r="T12" s="41" t="s">
        <v>162</v>
      </c>
    </row>
    <row r="13" spans="1:21" s="4" customFormat="1" ht="117" customHeight="1" x14ac:dyDescent="0.3">
      <c r="A13" s="125">
        <v>1</v>
      </c>
      <c r="B13" s="126">
        <v>2</v>
      </c>
      <c r="C13" s="127">
        <v>3</v>
      </c>
      <c r="D13" s="128">
        <v>4</v>
      </c>
      <c r="E13" s="128">
        <v>5</v>
      </c>
      <c r="F13" s="128">
        <v>6</v>
      </c>
      <c r="G13" s="128">
        <v>7</v>
      </c>
      <c r="H13" s="129">
        <v>8</v>
      </c>
      <c r="I13" s="129">
        <v>9</v>
      </c>
      <c r="J13" s="129">
        <v>10</v>
      </c>
      <c r="K13" s="129">
        <v>11</v>
      </c>
      <c r="L13" s="132">
        <v>12</v>
      </c>
      <c r="M13" s="131">
        <v>13</v>
      </c>
      <c r="N13" s="132">
        <v>14</v>
      </c>
      <c r="O13" s="132">
        <v>15</v>
      </c>
      <c r="P13" s="132">
        <v>16</v>
      </c>
      <c r="Q13" s="41">
        <v>17</v>
      </c>
      <c r="R13" s="41">
        <v>18</v>
      </c>
      <c r="S13" s="41">
        <v>19</v>
      </c>
      <c r="T13" s="41">
        <v>20</v>
      </c>
    </row>
    <row r="14" spans="1:21" s="22" customFormat="1" ht="27" customHeight="1" x14ac:dyDescent="0.35">
      <c r="A14" s="36" t="s">
        <v>43</v>
      </c>
      <c r="B14" s="164" t="s">
        <v>54</v>
      </c>
      <c r="C14" s="165"/>
      <c r="D14" s="165"/>
      <c r="E14" s="165"/>
      <c r="F14" s="165"/>
      <c r="G14" s="165"/>
      <c r="H14" s="165"/>
      <c r="I14" s="165"/>
      <c r="J14" s="165"/>
      <c r="K14" s="165"/>
      <c r="L14" s="165"/>
      <c r="M14" s="165"/>
      <c r="N14" s="165"/>
      <c r="O14" s="165"/>
      <c r="P14" s="165"/>
      <c r="Q14" s="165"/>
      <c r="R14" s="165"/>
      <c r="S14" s="165"/>
      <c r="T14" s="166"/>
    </row>
    <row r="15" spans="1:21" s="22" customFormat="1" ht="81.75" customHeight="1" x14ac:dyDescent="0.35">
      <c r="A15" s="42" t="s">
        <v>57</v>
      </c>
      <c r="B15" s="43">
        <v>535116065</v>
      </c>
      <c r="C15" s="44" t="s">
        <v>30</v>
      </c>
      <c r="D15" s="46" t="s">
        <v>15</v>
      </c>
      <c r="E15" s="24" t="s">
        <v>20</v>
      </c>
      <c r="F15" s="24" t="s">
        <v>120</v>
      </c>
      <c r="G15" s="24" t="s">
        <v>16</v>
      </c>
      <c r="H15" s="25">
        <v>80</v>
      </c>
      <c r="I15" s="26" t="s">
        <v>12</v>
      </c>
      <c r="J15" s="27">
        <f>H15*0.3</f>
        <v>24</v>
      </c>
      <c r="K15" s="26" t="s">
        <v>100</v>
      </c>
      <c r="L15" s="133"/>
      <c r="M15" s="133"/>
      <c r="N15" s="133"/>
      <c r="O15" s="133"/>
      <c r="P15" s="134"/>
      <c r="Q15" s="28"/>
      <c r="R15" s="29" t="s">
        <v>47</v>
      </c>
      <c r="S15" s="26"/>
      <c r="T15" s="28">
        <f>J15*S15</f>
        <v>0</v>
      </c>
    </row>
    <row r="16" spans="1:21" s="22" customFormat="1" ht="79.5" customHeight="1" x14ac:dyDescent="0.35">
      <c r="A16" s="47" t="s">
        <v>58</v>
      </c>
      <c r="B16" s="48">
        <v>535119038</v>
      </c>
      <c r="C16" s="45" t="s">
        <v>31</v>
      </c>
      <c r="D16" s="49" t="s">
        <v>28</v>
      </c>
      <c r="E16" s="30" t="s">
        <v>18</v>
      </c>
      <c r="F16" s="30" t="s">
        <v>155</v>
      </c>
      <c r="G16" s="30" t="s">
        <v>16</v>
      </c>
      <c r="H16" s="25">
        <v>10</v>
      </c>
      <c r="I16" s="29" t="s">
        <v>12</v>
      </c>
      <c r="J16" s="27">
        <f>H16*0.08</f>
        <v>0.8</v>
      </c>
      <c r="K16" s="26" t="s">
        <v>100</v>
      </c>
      <c r="L16" s="133"/>
      <c r="M16" s="133"/>
      <c r="N16" s="133"/>
      <c r="O16" s="133"/>
      <c r="P16" s="134"/>
      <c r="Q16" s="28"/>
      <c r="R16" s="29" t="s">
        <v>47</v>
      </c>
      <c r="S16" s="26"/>
      <c r="T16" s="28">
        <f t="shared" ref="T16:T19" si="0">J16*S16</f>
        <v>0</v>
      </c>
    </row>
    <row r="17" spans="1:20" s="14" customFormat="1" ht="114.75" customHeight="1" x14ac:dyDescent="0.3">
      <c r="A17" s="50" t="s">
        <v>59</v>
      </c>
      <c r="B17" s="48">
        <v>535141001</v>
      </c>
      <c r="C17" s="45" t="s">
        <v>32</v>
      </c>
      <c r="D17" s="51" t="s">
        <v>94</v>
      </c>
      <c r="E17" s="30" t="s">
        <v>20</v>
      </c>
      <c r="F17" s="31" t="s">
        <v>121</v>
      </c>
      <c r="G17" s="30" t="s">
        <v>16</v>
      </c>
      <c r="H17" s="32">
        <v>1480</v>
      </c>
      <c r="I17" s="29" t="s">
        <v>12</v>
      </c>
      <c r="J17" s="27">
        <f>H17*0.1</f>
        <v>148</v>
      </c>
      <c r="K17" s="26" t="s">
        <v>100</v>
      </c>
      <c r="L17" s="133"/>
      <c r="M17" s="133"/>
      <c r="N17" s="133"/>
      <c r="O17" s="133"/>
      <c r="P17" s="134"/>
      <c r="Q17" s="28"/>
      <c r="R17" s="29" t="s">
        <v>47</v>
      </c>
      <c r="S17" s="26"/>
      <c r="T17" s="28">
        <f t="shared" si="0"/>
        <v>0</v>
      </c>
    </row>
    <row r="18" spans="1:20" s="1" customFormat="1" ht="167.25" customHeight="1" x14ac:dyDescent="0.3">
      <c r="A18" s="52" t="s">
        <v>60</v>
      </c>
      <c r="B18" s="48">
        <v>535116031</v>
      </c>
      <c r="C18" s="53" t="s">
        <v>127</v>
      </c>
      <c r="D18" s="54" t="s">
        <v>128</v>
      </c>
      <c r="E18" s="31" t="s">
        <v>18</v>
      </c>
      <c r="F18" s="31" t="s">
        <v>122</v>
      </c>
      <c r="G18" s="31" t="s">
        <v>16</v>
      </c>
      <c r="H18" s="25">
        <v>5</v>
      </c>
      <c r="I18" s="33" t="s">
        <v>12</v>
      </c>
      <c r="J18" s="34">
        <f>H18*0.05</f>
        <v>0.25</v>
      </c>
      <c r="K18" s="25" t="s">
        <v>100</v>
      </c>
      <c r="L18" s="133"/>
      <c r="M18" s="133"/>
      <c r="N18" s="133"/>
      <c r="O18" s="133"/>
      <c r="P18" s="134"/>
      <c r="Q18" s="35"/>
      <c r="R18" s="33" t="s">
        <v>47</v>
      </c>
      <c r="S18" s="25"/>
      <c r="T18" s="28">
        <f t="shared" si="0"/>
        <v>0</v>
      </c>
    </row>
    <row r="19" spans="1:20" s="14" customFormat="1" ht="83.25" customHeight="1" x14ac:dyDescent="0.3">
      <c r="A19" s="47" t="s">
        <v>61</v>
      </c>
      <c r="B19" s="48">
        <v>535119003</v>
      </c>
      <c r="C19" s="53" t="s">
        <v>129</v>
      </c>
      <c r="D19" s="54" t="s">
        <v>130</v>
      </c>
      <c r="E19" s="31" t="s">
        <v>20</v>
      </c>
      <c r="F19" s="31" t="s">
        <v>156</v>
      </c>
      <c r="G19" s="31" t="s">
        <v>16</v>
      </c>
      <c r="H19" s="25">
        <v>535</v>
      </c>
      <c r="I19" s="33" t="s">
        <v>12</v>
      </c>
      <c r="J19" s="34">
        <f>H19*0.31</f>
        <v>165.85</v>
      </c>
      <c r="K19" s="26" t="s">
        <v>100</v>
      </c>
      <c r="L19" s="133"/>
      <c r="M19" s="133"/>
      <c r="N19" s="133"/>
      <c r="O19" s="133"/>
      <c r="P19" s="134"/>
      <c r="Q19" s="35"/>
      <c r="R19" s="29" t="s">
        <v>47</v>
      </c>
      <c r="S19" s="25"/>
      <c r="T19" s="28">
        <f t="shared" si="0"/>
        <v>0</v>
      </c>
    </row>
    <row r="20" spans="1:20" s="1" customFormat="1" ht="21.75" customHeight="1" x14ac:dyDescent="0.3">
      <c r="A20" s="36" t="s">
        <v>44</v>
      </c>
      <c r="B20" s="167" t="s">
        <v>71</v>
      </c>
      <c r="C20" s="168"/>
      <c r="D20" s="168"/>
      <c r="E20" s="168"/>
      <c r="F20" s="168"/>
      <c r="G20" s="168"/>
      <c r="H20" s="168"/>
      <c r="I20" s="168"/>
      <c r="J20" s="168"/>
      <c r="K20" s="168"/>
      <c r="L20" s="168"/>
      <c r="M20" s="168"/>
      <c r="N20" s="168"/>
      <c r="O20" s="168"/>
      <c r="P20" s="168"/>
      <c r="Q20" s="168"/>
      <c r="R20" s="168"/>
      <c r="S20" s="168"/>
      <c r="T20" s="169"/>
    </row>
    <row r="21" spans="1:20" s="14" customFormat="1" ht="173.25" customHeight="1" x14ac:dyDescent="0.3">
      <c r="A21" s="47" t="s">
        <v>62</v>
      </c>
      <c r="B21" s="55">
        <v>535119025</v>
      </c>
      <c r="C21" s="56" t="s">
        <v>0</v>
      </c>
      <c r="D21" s="62" t="s">
        <v>131</v>
      </c>
      <c r="E21" s="57" t="s">
        <v>18</v>
      </c>
      <c r="F21" s="31" t="s">
        <v>122</v>
      </c>
      <c r="G21" s="31" t="s">
        <v>16</v>
      </c>
      <c r="H21" s="35">
        <v>47</v>
      </c>
      <c r="I21" s="33" t="s">
        <v>12</v>
      </c>
      <c r="J21" s="117">
        <f t="shared" ref="J21:J26" si="1">H21*0.05</f>
        <v>2.35</v>
      </c>
      <c r="K21" s="29" t="s">
        <v>100</v>
      </c>
      <c r="L21" s="135"/>
      <c r="M21" s="135"/>
      <c r="N21" s="135"/>
      <c r="O21" s="135"/>
      <c r="P21" s="136"/>
      <c r="Q21" s="56"/>
      <c r="R21" s="29" t="s">
        <v>47</v>
      </c>
      <c r="S21" s="99"/>
      <c r="T21" s="28">
        <f>J21*S21</f>
        <v>0</v>
      </c>
    </row>
    <row r="22" spans="1:20" s="14" customFormat="1" ht="150.75" customHeight="1" x14ac:dyDescent="0.3">
      <c r="A22" s="47" t="s">
        <v>63</v>
      </c>
      <c r="B22" s="55">
        <v>535119005</v>
      </c>
      <c r="C22" s="56" t="s">
        <v>1</v>
      </c>
      <c r="D22" s="62" t="s">
        <v>132</v>
      </c>
      <c r="E22" s="63" t="s">
        <v>18</v>
      </c>
      <c r="F22" s="143" t="s">
        <v>122</v>
      </c>
      <c r="G22" s="143" t="s">
        <v>16</v>
      </c>
      <c r="H22" s="35">
        <v>240</v>
      </c>
      <c r="I22" s="33" t="s">
        <v>12</v>
      </c>
      <c r="J22" s="34">
        <f t="shared" si="1"/>
        <v>12</v>
      </c>
      <c r="K22" s="26" t="s">
        <v>100</v>
      </c>
      <c r="L22" s="137"/>
      <c r="M22" s="137"/>
      <c r="N22" s="137"/>
      <c r="O22" s="137"/>
      <c r="P22" s="136"/>
      <c r="Q22" s="56"/>
      <c r="R22" s="29" t="s">
        <v>47</v>
      </c>
      <c r="S22" s="60"/>
      <c r="T22" s="28">
        <f t="shared" ref="T22:T28" si="2">J22*S22</f>
        <v>0</v>
      </c>
    </row>
    <row r="23" spans="1:20" s="14" customFormat="1" ht="128.25" customHeight="1" x14ac:dyDescent="0.3">
      <c r="A23" s="47" t="s">
        <v>64</v>
      </c>
      <c r="B23" s="64">
        <v>535119019</v>
      </c>
      <c r="C23" s="65" t="s">
        <v>2</v>
      </c>
      <c r="D23" s="62" t="s">
        <v>133</v>
      </c>
      <c r="E23" s="57" t="s">
        <v>18</v>
      </c>
      <c r="F23" s="31" t="s">
        <v>122</v>
      </c>
      <c r="G23" s="31" t="s">
        <v>16</v>
      </c>
      <c r="H23" s="35">
        <v>40</v>
      </c>
      <c r="I23" s="33" t="s">
        <v>12</v>
      </c>
      <c r="J23" s="34">
        <f t="shared" si="1"/>
        <v>2</v>
      </c>
      <c r="K23" s="26" t="s">
        <v>100</v>
      </c>
      <c r="L23" s="137"/>
      <c r="M23" s="137"/>
      <c r="N23" s="137"/>
      <c r="O23" s="137"/>
      <c r="P23" s="136"/>
      <c r="Q23" s="56"/>
      <c r="R23" s="29" t="s">
        <v>47</v>
      </c>
      <c r="S23" s="60"/>
      <c r="T23" s="28">
        <f t="shared" si="2"/>
        <v>0</v>
      </c>
    </row>
    <row r="24" spans="1:20" s="1" customFormat="1" ht="96.75" customHeight="1" x14ac:dyDescent="0.3">
      <c r="A24" s="66" t="s">
        <v>65</v>
      </c>
      <c r="B24" s="55">
        <v>535310139</v>
      </c>
      <c r="C24" s="56" t="s">
        <v>3</v>
      </c>
      <c r="D24" s="62" t="s">
        <v>134</v>
      </c>
      <c r="E24" s="57" t="s">
        <v>18</v>
      </c>
      <c r="F24" s="31" t="s">
        <v>122</v>
      </c>
      <c r="G24" s="31" t="s">
        <v>16</v>
      </c>
      <c r="H24" s="35">
        <v>38</v>
      </c>
      <c r="I24" s="33" t="s">
        <v>12</v>
      </c>
      <c r="J24" s="34">
        <f t="shared" si="1"/>
        <v>1.9000000000000001</v>
      </c>
      <c r="K24" s="25" t="s">
        <v>100</v>
      </c>
      <c r="L24" s="137"/>
      <c r="M24" s="137"/>
      <c r="N24" s="137"/>
      <c r="O24" s="137"/>
      <c r="P24" s="136"/>
      <c r="Q24" s="56"/>
      <c r="R24" s="33" t="s">
        <v>47</v>
      </c>
      <c r="S24" s="151"/>
      <c r="T24" s="28">
        <f t="shared" si="2"/>
        <v>0</v>
      </c>
    </row>
    <row r="25" spans="1:20" s="14" customFormat="1" ht="74.25" customHeight="1" x14ac:dyDescent="0.3">
      <c r="A25" s="47" t="s">
        <v>66</v>
      </c>
      <c r="B25" s="55">
        <v>535119007</v>
      </c>
      <c r="C25" s="56" t="s">
        <v>4</v>
      </c>
      <c r="D25" s="62" t="s">
        <v>135</v>
      </c>
      <c r="E25" s="63" t="s">
        <v>18</v>
      </c>
      <c r="F25" s="143" t="s">
        <v>122</v>
      </c>
      <c r="G25" s="143" t="s">
        <v>16</v>
      </c>
      <c r="H25" s="35">
        <v>12</v>
      </c>
      <c r="I25" s="33" t="s">
        <v>12</v>
      </c>
      <c r="J25" s="34">
        <f t="shared" si="1"/>
        <v>0.60000000000000009</v>
      </c>
      <c r="K25" s="26" t="s">
        <v>100</v>
      </c>
      <c r="L25" s="137"/>
      <c r="M25" s="137"/>
      <c r="N25" s="137"/>
      <c r="O25" s="137"/>
      <c r="P25" s="136"/>
      <c r="Q25" s="56"/>
      <c r="R25" s="29" t="s">
        <v>47</v>
      </c>
      <c r="S25" s="60"/>
      <c r="T25" s="28">
        <f t="shared" si="2"/>
        <v>0</v>
      </c>
    </row>
    <row r="26" spans="1:20" s="14" customFormat="1" ht="91.5" customHeight="1" x14ac:dyDescent="0.3">
      <c r="A26" s="66" t="s">
        <v>92</v>
      </c>
      <c r="B26" s="50">
        <v>535118004</v>
      </c>
      <c r="C26" s="56" t="s">
        <v>5</v>
      </c>
      <c r="D26" s="73" t="s">
        <v>136</v>
      </c>
      <c r="E26" s="67" t="s">
        <v>18</v>
      </c>
      <c r="F26" s="117" t="s">
        <v>122</v>
      </c>
      <c r="G26" s="117" t="s">
        <v>16</v>
      </c>
      <c r="H26" s="35">
        <v>5</v>
      </c>
      <c r="I26" s="33" t="s">
        <v>12</v>
      </c>
      <c r="J26" s="117">
        <f t="shared" si="1"/>
        <v>0.25</v>
      </c>
      <c r="K26" s="26" t="s">
        <v>100</v>
      </c>
      <c r="L26" s="137"/>
      <c r="M26" s="135"/>
      <c r="N26" s="135"/>
      <c r="O26" s="135"/>
      <c r="P26" s="136"/>
      <c r="Q26" s="56"/>
      <c r="R26" s="29" t="s">
        <v>47</v>
      </c>
      <c r="S26" s="68"/>
      <c r="T26" s="28">
        <f t="shared" si="2"/>
        <v>0</v>
      </c>
    </row>
    <row r="27" spans="1:20" s="1" customFormat="1" ht="51.75" customHeight="1" x14ac:dyDescent="0.3">
      <c r="A27" s="47" t="s">
        <v>93</v>
      </c>
      <c r="B27" s="50">
        <v>535310026</v>
      </c>
      <c r="C27" s="61" t="s">
        <v>6</v>
      </c>
      <c r="D27" s="61" t="s">
        <v>29</v>
      </c>
      <c r="E27" s="69" t="s">
        <v>17</v>
      </c>
      <c r="F27" s="28" t="s">
        <v>123</v>
      </c>
      <c r="G27" s="152" t="s">
        <v>48</v>
      </c>
      <c r="H27" s="35">
        <v>12</v>
      </c>
      <c r="I27" s="29" t="s">
        <v>12</v>
      </c>
      <c r="J27" s="152">
        <f>H27*0.15</f>
        <v>1.7999999999999998</v>
      </c>
      <c r="K27" s="26" t="s">
        <v>48</v>
      </c>
      <c r="L27" s="137"/>
      <c r="M27" s="135"/>
      <c r="N27" s="135"/>
      <c r="O27" s="135"/>
      <c r="P27" s="136"/>
      <c r="Q27" s="56"/>
      <c r="R27" s="33" t="s">
        <v>103</v>
      </c>
      <c r="S27" s="68"/>
      <c r="T27" s="28">
        <f t="shared" si="2"/>
        <v>0</v>
      </c>
    </row>
    <row r="28" spans="1:20" s="1" customFormat="1" ht="63.75" customHeight="1" x14ac:dyDescent="0.3">
      <c r="A28" s="47" t="s">
        <v>115</v>
      </c>
      <c r="B28" s="72">
        <v>535310018</v>
      </c>
      <c r="C28" s="73" t="s">
        <v>109</v>
      </c>
      <c r="D28" s="73" t="s">
        <v>138</v>
      </c>
      <c r="E28" s="67" t="s">
        <v>18</v>
      </c>
      <c r="F28" s="143" t="s">
        <v>122</v>
      </c>
      <c r="G28" s="117" t="s">
        <v>16</v>
      </c>
      <c r="H28" s="117">
        <v>3</v>
      </c>
      <c r="I28" s="117" t="s">
        <v>12</v>
      </c>
      <c r="J28" s="117">
        <f>H28*0.05</f>
        <v>0.15000000000000002</v>
      </c>
      <c r="K28" s="117" t="s">
        <v>100</v>
      </c>
      <c r="L28" s="138"/>
      <c r="M28" s="138"/>
      <c r="N28" s="138"/>
      <c r="O28" s="138"/>
      <c r="P28" s="139"/>
      <c r="Q28" s="73"/>
      <c r="R28" s="29" t="s">
        <v>47</v>
      </c>
      <c r="S28" s="73"/>
      <c r="T28" s="28">
        <f t="shared" si="2"/>
        <v>0</v>
      </c>
    </row>
    <row r="29" spans="1:20" s="1" customFormat="1" x14ac:dyDescent="0.3">
      <c r="A29" s="36" t="s">
        <v>45</v>
      </c>
      <c r="B29" s="164" t="s">
        <v>55</v>
      </c>
      <c r="C29" s="165"/>
      <c r="D29" s="165"/>
      <c r="E29" s="165"/>
      <c r="F29" s="165"/>
      <c r="G29" s="165"/>
      <c r="H29" s="165"/>
      <c r="I29" s="165"/>
      <c r="J29" s="165"/>
      <c r="K29" s="165"/>
      <c r="L29" s="165"/>
      <c r="M29" s="165"/>
      <c r="N29" s="165"/>
      <c r="O29" s="165"/>
      <c r="P29" s="165"/>
      <c r="Q29" s="165"/>
      <c r="R29" s="165"/>
      <c r="S29" s="165"/>
      <c r="T29" s="166"/>
    </row>
    <row r="30" spans="1:20" s="1" customFormat="1" ht="115.5" customHeight="1" x14ac:dyDescent="0.3">
      <c r="A30" s="66" t="s">
        <v>67</v>
      </c>
      <c r="B30" s="55">
        <v>535119014</v>
      </c>
      <c r="C30" s="56" t="s">
        <v>7</v>
      </c>
      <c r="D30" s="70" t="s">
        <v>137</v>
      </c>
      <c r="E30" s="59" t="s">
        <v>18</v>
      </c>
      <c r="F30" s="34" t="s">
        <v>122</v>
      </c>
      <c r="G30" s="34" t="s">
        <v>16</v>
      </c>
      <c r="H30" s="35">
        <v>5</v>
      </c>
      <c r="I30" s="33" t="s">
        <v>12</v>
      </c>
      <c r="J30" s="34">
        <f>H30*0.05</f>
        <v>0.25</v>
      </c>
      <c r="K30" s="26" t="s">
        <v>100</v>
      </c>
      <c r="L30" s="137"/>
      <c r="M30" s="137"/>
      <c r="N30" s="137"/>
      <c r="O30" s="137"/>
      <c r="P30" s="136"/>
      <c r="Q30" s="56"/>
      <c r="R30" s="29" t="s">
        <v>47</v>
      </c>
      <c r="S30" s="60"/>
      <c r="T30" s="28">
        <f>J30*S30</f>
        <v>0</v>
      </c>
    </row>
    <row r="31" spans="1:20" s="1" customFormat="1" ht="132" customHeight="1" x14ac:dyDescent="0.3">
      <c r="A31" s="47" t="s">
        <v>68</v>
      </c>
      <c r="B31" s="55">
        <v>535119027</v>
      </c>
      <c r="C31" s="56" t="s">
        <v>8</v>
      </c>
      <c r="D31" s="71" t="s">
        <v>139</v>
      </c>
      <c r="E31" s="63" t="s">
        <v>18</v>
      </c>
      <c r="F31" s="34" t="s">
        <v>122</v>
      </c>
      <c r="G31" s="143" t="s">
        <v>16</v>
      </c>
      <c r="H31" s="35">
        <v>5</v>
      </c>
      <c r="I31" s="33" t="s">
        <v>12</v>
      </c>
      <c r="J31" s="34">
        <f>H31*0.05</f>
        <v>0.25</v>
      </c>
      <c r="K31" s="26" t="s">
        <v>100</v>
      </c>
      <c r="L31" s="137"/>
      <c r="M31" s="137"/>
      <c r="N31" s="137"/>
      <c r="O31" s="137"/>
      <c r="P31" s="136"/>
      <c r="Q31" s="56"/>
      <c r="R31" s="29" t="s">
        <v>47</v>
      </c>
      <c r="S31" s="60"/>
      <c r="T31" s="28">
        <f t="shared" ref="T31:T32" si="3">J31*S31</f>
        <v>0</v>
      </c>
    </row>
    <row r="32" spans="1:20" s="1" customFormat="1" ht="101.25" customHeight="1" x14ac:dyDescent="0.3">
      <c r="A32" s="47" t="s">
        <v>69</v>
      </c>
      <c r="B32" s="55">
        <v>535119009</v>
      </c>
      <c r="C32" s="56" t="s">
        <v>9</v>
      </c>
      <c r="D32" s="62" t="s">
        <v>140</v>
      </c>
      <c r="E32" s="57" t="s">
        <v>18</v>
      </c>
      <c r="F32" s="34" t="s">
        <v>122</v>
      </c>
      <c r="G32" s="31" t="s">
        <v>16</v>
      </c>
      <c r="H32" s="35">
        <v>5</v>
      </c>
      <c r="I32" s="33" t="s">
        <v>12</v>
      </c>
      <c r="J32" s="34">
        <f>H32*0.05</f>
        <v>0.25</v>
      </c>
      <c r="K32" s="26" t="s">
        <v>100</v>
      </c>
      <c r="L32" s="137"/>
      <c r="M32" s="137"/>
      <c r="N32" s="137"/>
      <c r="O32" s="137"/>
      <c r="P32" s="136"/>
      <c r="Q32" s="56"/>
      <c r="R32" s="29" t="s">
        <v>47</v>
      </c>
      <c r="S32" s="60"/>
      <c r="T32" s="28">
        <f t="shared" si="3"/>
        <v>0</v>
      </c>
    </row>
    <row r="33" spans="1:20" s="1" customFormat="1" x14ac:dyDescent="0.3">
      <c r="A33" s="74" t="s">
        <v>46</v>
      </c>
      <c r="B33" s="74" t="s">
        <v>56</v>
      </c>
      <c r="C33" s="74" t="s">
        <v>56</v>
      </c>
      <c r="D33" s="76"/>
      <c r="E33" s="77"/>
      <c r="F33" s="144"/>
      <c r="G33" s="77"/>
      <c r="H33" s="78"/>
      <c r="I33" s="78"/>
      <c r="J33" s="78"/>
      <c r="K33" s="78"/>
      <c r="L33" s="78"/>
      <c r="M33" s="78"/>
      <c r="N33" s="78"/>
      <c r="O33" s="78"/>
      <c r="P33" s="77"/>
      <c r="Q33" s="75"/>
      <c r="R33" s="78"/>
      <c r="S33" s="75"/>
      <c r="T33" s="116"/>
    </row>
    <row r="34" spans="1:20" s="1" customFormat="1" ht="51.75" customHeight="1" x14ac:dyDescent="0.3">
      <c r="A34" s="66" t="s">
        <v>70</v>
      </c>
      <c r="B34" s="55">
        <v>535119001</v>
      </c>
      <c r="C34" s="56" t="s">
        <v>33</v>
      </c>
      <c r="D34" s="73" t="s">
        <v>141</v>
      </c>
      <c r="E34" s="80" t="s">
        <v>110</v>
      </c>
      <c r="F34" s="31" t="s">
        <v>124</v>
      </c>
      <c r="G34" s="31" t="s">
        <v>16</v>
      </c>
      <c r="H34" s="35">
        <v>234</v>
      </c>
      <c r="I34" s="33" t="s">
        <v>12</v>
      </c>
      <c r="J34" s="117">
        <f>H34*0.025</f>
        <v>5.8500000000000005</v>
      </c>
      <c r="K34" s="29" t="s">
        <v>100</v>
      </c>
      <c r="L34" s="135"/>
      <c r="M34" s="135"/>
      <c r="N34" s="135"/>
      <c r="O34" s="135"/>
      <c r="P34" s="136"/>
      <c r="Q34" s="56"/>
      <c r="R34" s="29" t="s">
        <v>47</v>
      </c>
      <c r="S34" s="68"/>
      <c r="T34" s="28">
        <f>J34*S34</f>
        <v>0</v>
      </c>
    </row>
    <row r="35" spans="1:20" s="1" customFormat="1" ht="110.25" customHeight="1" x14ac:dyDescent="0.3">
      <c r="A35" s="47" t="s">
        <v>113</v>
      </c>
      <c r="B35" s="88">
        <v>535119040</v>
      </c>
      <c r="C35" s="89" t="s">
        <v>34</v>
      </c>
      <c r="D35" s="111" t="s">
        <v>142</v>
      </c>
      <c r="E35" s="90" t="s">
        <v>110</v>
      </c>
      <c r="F35" s="150" t="s">
        <v>122</v>
      </c>
      <c r="G35" s="150" t="s">
        <v>16</v>
      </c>
      <c r="H35" s="154">
        <v>105</v>
      </c>
      <c r="I35" s="154" t="s">
        <v>12</v>
      </c>
      <c r="J35" s="155">
        <f>H35*0.05</f>
        <v>5.25</v>
      </c>
      <c r="K35" s="155" t="s">
        <v>100</v>
      </c>
      <c r="L35" s="153"/>
      <c r="M35" s="140"/>
      <c r="N35" s="140"/>
      <c r="O35" s="140"/>
      <c r="P35" s="141"/>
      <c r="Q35" s="91"/>
      <c r="R35" s="29" t="s">
        <v>47</v>
      </c>
      <c r="S35" s="92"/>
      <c r="T35" s="28">
        <f t="shared" ref="T35:T36" si="4">J35*S35</f>
        <v>0</v>
      </c>
    </row>
    <row r="36" spans="1:20" s="1" customFormat="1" ht="66" customHeight="1" x14ac:dyDescent="0.3">
      <c r="A36" s="47" t="s">
        <v>114</v>
      </c>
      <c r="B36" s="72">
        <v>535119044</v>
      </c>
      <c r="C36" s="73" t="s">
        <v>108</v>
      </c>
      <c r="D36" s="73" t="s">
        <v>143</v>
      </c>
      <c r="E36" s="90" t="s">
        <v>110</v>
      </c>
      <c r="F36" s="117" t="s">
        <v>157</v>
      </c>
      <c r="G36" s="117"/>
      <c r="H36" s="117">
        <v>2</v>
      </c>
      <c r="I36" s="117" t="s">
        <v>12</v>
      </c>
      <c r="J36" s="117">
        <f>H36*0.024</f>
        <v>4.8000000000000001E-2</v>
      </c>
      <c r="K36" s="117" t="s">
        <v>100</v>
      </c>
      <c r="L36" s="138"/>
      <c r="M36" s="138"/>
      <c r="N36" s="138"/>
      <c r="O36" s="138"/>
      <c r="P36" s="139"/>
      <c r="Q36" s="73"/>
      <c r="R36" s="29" t="s">
        <v>47</v>
      </c>
      <c r="S36" s="73"/>
      <c r="T36" s="28">
        <f t="shared" si="4"/>
        <v>0</v>
      </c>
    </row>
    <row r="37" spans="1:20" s="1" customFormat="1" x14ac:dyDescent="0.3">
      <c r="A37" s="36" t="s">
        <v>76</v>
      </c>
      <c r="B37" s="112" t="s">
        <v>72</v>
      </c>
      <c r="C37" s="112" t="s">
        <v>72</v>
      </c>
      <c r="D37" s="113"/>
      <c r="E37" s="112"/>
      <c r="F37" s="145"/>
      <c r="G37" s="112"/>
      <c r="H37" s="112"/>
      <c r="I37" s="112"/>
      <c r="J37" s="112"/>
      <c r="K37" s="112"/>
      <c r="L37" s="112"/>
      <c r="M37" s="81"/>
      <c r="N37" s="81"/>
      <c r="O37" s="81"/>
      <c r="P37" s="83"/>
      <c r="Q37" s="79"/>
      <c r="R37" s="81"/>
      <c r="S37" s="82"/>
      <c r="T37" s="116"/>
    </row>
    <row r="38" spans="1:20" s="1" customFormat="1" ht="105" customHeight="1" x14ac:dyDescent="0.3">
      <c r="A38" s="66" t="s">
        <v>77</v>
      </c>
      <c r="B38" s="114">
        <v>535116050</v>
      </c>
      <c r="C38" s="84" t="s">
        <v>10</v>
      </c>
      <c r="D38" s="84" t="s">
        <v>150</v>
      </c>
      <c r="E38" s="69" t="s">
        <v>18</v>
      </c>
      <c r="F38" s="152" t="s">
        <v>158</v>
      </c>
      <c r="G38" s="152" t="s">
        <v>21</v>
      </c>
      <c r="H38" s="117">
        <v>303</v>
      </c>
      <c r="I38" s="152" t="s">
        <v>12</v>
      </c>
      <c r="J38" s="156">
        <f>H38*0.02</f>
        <v>6.0600000000000005</v>
      </c>
      <c r="K38" s="152" t="s">
        <v>101</v>
      </c>
      <c r="L38" s="138"/>
      <c r="M38" s="135"/>
      <c r="N38" s="135"/>
      <c r="O38" s="135"/>
      <c r="P38" s="136"/>
      <c r="Q38" s="56"/>
      <c r="R38" s="33" t="s">
        <v>102</v>
      </c>
      <c r="S38" s="68"/>
      <c r="T38" s="28">
        <f>J38*S38</f>
        <v>0</v>
      </c>
    </row>
    <row r="39" spans="1:20" s="1" customFormat="1" ht="78.75" customHeight="1" x14ac:dyDescent="0.3">
      <c r="A39" s="47" t="s">
        <v>78</v>
      </c>
      <c r="B39" s="85">
        <v>535116001</v>
      </c>
      <c r="C39" s="86" t="s">
        <v>11</v>
      </c>
      <c r="D39" s="84" t="s">
        <v>144</v>
      </c>
      <c r="E39" s="69" t="s">
        <v>18</v>
      </c>
      <c r="F39" s="152" t="s">
        <v>158</v>
      </c>
      <c r="G39" s="152" t="s">
        <v>21</v>
      </c>
      <c r="H39" s="35">
        <v>860</v>
      </c>
      <c r="I39" s="29" t="s">
        <v>12</v>
      </c>
      <c r="J39" s="152">
        <f>H39*0.02</f>
        <v>17.2</v>
      </c>
      <c r="K39" s="29" t="s">
        <v>101</v>
      </c>
      <c r="L39" s="135"/>
      <c r="M39" s="135"/>
      <c r="N39" s="135"/>
      <c r="O39" s="135"/>
      <c r="P39" s="136"/>
      <c r="Q39" s="56"/>
      <c r="R39" s="33" t="s">
        <v>102</v>
      </c>
      <c r="S39" s="68"/>
      <c r="T39" s="28">
        <f t="shared" ref="T39:T40" si="5">J39*S39</f>
        <v>0</v>
      </c>
    </row>
    <row r="40" spans="1:20" s="1" customFormat="1" ht="120" customHeight="1" x14ac:dyDescent="0.3">
      <c r="A40" s="87" t="s">
        <v>79</v>
      </c>
      <c r="B40" s="101">
        <v>535116019</v>
      </c>
      <c r="C40" s="58" t="s">
        <v>107</v>
      </c>
      <c r="D40" s="56" t="s">
        <v>151</v>
      </c>
      <c r="E40" s="58" t="s">
        <v>18</v>
      </c>
      <c r="F40" s="152" t="s">
        <v>158</v>
      </c>
      <c r="G40" s="35" t="s">
        <v>21</v>
      </c>
      <c r="H40" s="33">
        <v>9</v>
      </c>
      <c r="I40" s="33" t="s">
        <v>12</v>
      </c>
      <c r="J40" s="33">
        <f>H40*0.2</f>
        <v>1.8</v>
      </c>
      <c r="K40" s="33" t="s">
        <v>101</v>
      </c>
      <c r="L40" s="135"/>
      <c r="M40" s="135"/>
      <c r="N40" s="135"/>
      <c r="O40" s="135"/>
      <c r="P40" s="136"/>
      <c r="Q40" s="56"/>
      <c r="R40" s="33" t="s">
        <v>102</v>
      </c>
      <c r="S40" s="68"/>
      <c r="T40" s="28">
        <f t="shared" si="5"/>
        <v>0</v>
      </c>
    </row>
    <row r="41" spans="1:20" s="1" customFormat="1" ht="30" x14ac:dyDescent="0.3">
      <c r="A41" s="36" t="s">
        <v>80</v>
      </c>
      <c r="B41" s="93" t="s">
        <v>73</v>
      </c>
      <c r="C41" s="93" t="s">
        <v>73</v>
      </c>
      <c r="D41" s="79"/>
      <c r="E41" s="94"/>
      <c r="F41" s="146"/>
      <c r="G41" s="94"/>
      <c r="H41" s="95"/>
      <c r="I41" s="96"/>
      <c r="J41" s="96"/>
      <c r="K41" s="96"/>
      <c r="L41" s="96"/>
      <c r="M41" s="96"/>
      <c r="N41" s="96"/>
      <c r="O41" s="96"/>
      <c r="P41" s="83"/>
      <c r="Q41" s="79"/>
      <c r="R41" s="96"/>
      <c r="S41" s="97"/>
      <c r="T41" s="116"/>
    </row>
    <row r="42" spans="1:20" s="1" customFormat="1" ht="118.5" customHeight="1" x14ac:dyDescent="0.3">
      <c r="A42" s="66" t="s">
        <v>81</v>
      </c>
      <c r="B42" s="98">
        <v>532471014</v>
      </c>
      <c r="C42" s="45" t="s">
        <v>13</v>
      </c>
      <c r="D42" s="53" t="s">
        <v>23</v>
      </c>
      <c r="E42" s="67" t="s">
        <v>19</v>
      </c>
      <c r="F42" s="117" t="s">
        <v>125</v>
      </c>
      <c r="G42" s="117" t="s">
        <v>16</v>
      </c>
      <c r="H42" s="157">
        <v>620</v>
      </c>
      <c r="I42" s="33" t="s">
        <v>12</v>
      </c>
      <c r="J42" s="117">
        <f>H42*0.4</f>
        <v>248</v>
      </c>
      <c r="K42" s="33" t="s">
        <v>100</v>
      </c>
      <c r="L42" s="135"/>
      <c r="M42" s="135"/>
      <c r="N42" s="135"/>
      <c r="O42" s="135"/>
      <c r="P42" s="136"/>
      <c r="Q42" s="56"/>
      <c r="R42" s="29" t="s">
        <v>47</v>
      </c>
      <c r="S42" s="99"/>
      <c r="T42" s="28">
        <f>J42*S42</f>
        <v>0</v>
      </c>
    </row>
    <row r="43" spans="1:20" s="1" customFormat="1" ht="40.5" customHeight="1" x14ac:dyDescent="0.3">
      <c r="A43" s="47" t="s">
        <v>82</v>
      </c>
      <c r="B43" s="98">
        <v>532471002</v>
      </c>
      <c r="C43" s="45" t="s">
        <v>38</v>
      </c>
      <c r="D43" s="53" t="s">
        <v>22</v>
      </c>
      <c r="E43" s="67" t="s">
        <v>19</v>
      </c>
      <c r="F43" s="117" t="s">
        <v>39</v>
      </c>
      <c r="G43" s="117" t="s">
        <v>16</v>
      </c>
      <c r="H43" s="157">
        <v>310</v>
      </c>
      <c r="I43" s="33" t="s">
        <v>12</v>
      </c>
      <c r="J43" s="117">
        <f>H43*0.4</f>
        <v>124</v>
      </c>
      <c r="K43" s="33" t="s">
        <v>100</v>
      </c>
      <c r="L43" s="135"/>
      <c r="M43" s="135"/>
      <c r="N43" s="135"/>
      <c r="O43" s="135"/>
      <c r="P43" s="136"/>
      <c r="Q43" s="56"/>
      <c r="R43" s="29" t="s">
        <v>47</v>
      </c>
      <c r="S43" s="99"/>
      <c r="T43" s="28">
        <f t="shared" ref="T43:T45" si="6">J43*S43</f>
        <v>0</v>
      </c>
    </row>
    <row r="44" spans="1:20" s="1" customFormat="1" ht="46.5" x14ac:dyDescent="0.3">
      <c r="A44" s="47" t="s">
        <v>83</v>
      </c>
      <c r="B44" s="98">
        <v>532471039</v>
      </c>
      <c r="C44" s="45" t="s">
        <v>40</v>
      </c>
      <c r="D44" s="53" t="s">
        <v>145</v>
      </c>
      <c r="E44" s="67" t="s">
        <v>19</v>
      </c>
      <c r="F44" s="117" t="s">
        <v>39</v>
      </c>
      <c r="G44" s="117" t="s">
        <v>16</v>
      </c>
      <c r="H44" s="157">
        <v>112</v>
      </c>
      <c r="I44" s="33" t="s">
        <v>12</v>
      </c>
      <c r="J44" s="117">
        <f>H44*0.4</f>
        <v>44.800000000000004</v>
      </c>
      <c r="K44" s="33" t="s">
        <v>100</v>
      </c>
      <c r="L44" s="135"/>
      <c r="M44" s="135"/>
      <c r="N44" s="135"/>
      <c r="O44" s="135"/>
      <c r="P44" s="136"/>
      <c r="Q44" s="56"/>
      <c r="R44" s="29" t="s">
        <v>47</v>
      </c>
      <c r="S44" s="99"/>
      <c r="T44" s="28">
        <f t="shared" si="6"/>
        <v>0</v>
      </c>
    </row>
    <row r="45" spans="1:20" s="23" customFormat="1" ht="87" customHeight="1" x14ac:dyDescent="0.3">
      <c r="A45" s="100" t="s">
        <v>105</v>
      </c>
      <c r="B45" s="101">
        <v>532471054</v>
      </c>
      <c r="C45" s="65" t="s">
        <v>106</v>
      </c>
      <c r="D45" s="65" t="s">
        <v>146</v>
      </c>
      <c r="E45" s="67" t="s">
        <v>19</v>
      </c>
      <c r="F45" s="117" t="s">
        <v>126</v>
      </c>
      <c r="G45" s="117" t="s">
        <v>16</v>
      </c>
      <c r="H45" s="117">
        <v>162</v>
      </c>
      <c r="I45" s="117" t="s">
        <v>12</v>
      </c>
      <c r="J45" s="117">
        <f>H45*0.4</f>
        <v>64.8</v>
      </c>
      <c r="K45" s="117" t="s">
        <v>100</v>
      </c>
      <c r="L45" s="138"/>
      <c r="M45" s="138"/>
      <c r="N45" s="138"/>
      <c r="O45" s="138"/>
      <c r="P45" s="139"/>
      <c r="Q45" s="73"/>
      <c r="R45" s="29" t="s">
        <v>47</v>
      </c>
      <c r="S45" s="73"/>
      <c r="T45" s="28">
        <f t="shared" si="6"/>
        <v>0</v>
      </c>
    </row>
    <row r="46" spans="1:20" s="1" customFormat="1" x14ac:dyDescent="0.3">
      <c r="A46" s="36" t="s">
        <v>84</v>
      </c>
      <c r="B46" s="102" t="s">
        <v>74</v>
      </c>
      <c r="C46" s="102" t="s">
        <v>74</v>
      </c>
      <c r="D46" s="102"/>
      <c r="E46" s="103"/>
      <c r="F46" s="147"/>
      <c r="G46" s="103"/>
      <c r="H46" s="103"/>
      <c r="I46" s="103"/>
      <c r="J46" s="103"/>
      <c r="K46" s="103"/>
      <c r="L46" s="103"/>
      <c r="M46" s="81"/>
      <c r="N46" s="81"/>
      <c r="O46" s="81"/>
      <c r="P46" s="83"/>
      <c r="Q46" s="79"/>
      <c r="R46" s="81"/>
      <c r="S46" s="82"/>
      <c r="T46" s="116"/>
    </row>
    <row r="47" spans="1:20" s="1" customFormat="1" ht="46.5" x14ac:dyDescent="0.3">
      <c r="A47" s="66" t="s">
        <v>85</v>
      </c>
      <c r="B47" s="104">
        <v>535211035</v>
      </c>
      <c r="C47" s="105" t="s">
        <v>41</v>
      </c>
      <c r="D47" s="106" t="s">
        <v>149</v>
      </c>
      <c r="E47" s="67" t="s">
        <v>19</v>
      </c>
      <c r="F47" s="117" t="s">
        <v>39</v>
      </c>
      <c r="G47" s="117" t="s">
        <v>16</v>
      </c>
      <c r="H47" s="157">
        <v>155</v>
      </c>
      <c r="I47" s="33" t="s">
        <v>12</v>
      </c>
      <c r="J47" s="33">
        <f>H47*0.4</f>
        <v>62</v>
      </c>
      <c r="K47" s="33" t="s">
        <v>100</v>
      </c>
      <c r="L47" s="135"/>
      <c r="M47" s="135"/>
      <c r="N47" s="135"/>
      <c r="O47" s="135"/>
      <c r="P47" s="136"/>
      <c r="Q47" s="56"/>
      <c r="R47" s="29" t="s">
        <v>47</v>
      </c>
      <c r="S47" s="99"/>
      <c r="T47" s="28">
        <f>J47*S47</f>
        <v>0</v>
      </c>
    </row>
    <row r="48" spans="1:20" s="1" customFormat="1" ht="72.75" customHeight="1" x14ac:dyDescent="0.3">
      <c r="A48" s="42" t="s">
        <v>86</v>
      </c>
      <c r="B48" s="98">
        <v>535310091</v>
      </c>
      <c r="C48" s="53" t="s">
        <v>42</v>
      </c>
      <c r="D48" s="53" t="s">
        <v>147</v>
      </c>
      <c r="E48" s="67" t="s">
        <v>111</v>
      </c>
      <c r="F48" s="117" t="s">
        <v>159</v>
      </c>
      <c r="G48" s="117" t="s">
        <v>49</v>
      </c>
      <c r="H48" s="157">
        <v>32</v>
      </c>
      <c r="I48" s="33" t="s">
        <v>12</v>
      </c>
      <c r="J48" s="33">
        <f>H48*1</f>
        <v>32</v>
      </c>
      <c r="K48" s="33" t="s">
        <v>100</v>
      </c>
      <c r="L48" s="135"/>
      <c r="M48" s="135"/>
      <c r="N48" s="135"/>
      <c r="O48" s="135"/>
      <c r="P48" s="136"/>
      <c r="Q48" s="56"/>
      <c r="R48" s="29" t="s">
        <v>47</v>
      </c>
      <c r="S48" s="99"/>
      <c r="T48" s="28">
        <f>J48*S48</f>
        <v>0</v>
      </c>
    </row>
    <row r="49" spans="1:20" s="1" customFormat="1" ht="30" x14ac:dyDescent="0.3">
      <c r="A49" s="36" t="s">
        <v>87</v>
      </c>
      <c r="B49" s="107" t="s">
        <v>75</v>
      </c>
      <c r="C49" s="107" t="s">
        <v>75</v>
      </c>
      <c r="D49" s="79"/>
      <c r="E49" s="94"/>
      <c r="F49" s="146"/>
      <c r="G49" s="146"/>
      <c r="H49" s="116"/>
      <c r="I49" s="118"/>
      <c r="J49" s="118"/>
      <c r="K49" s="118"/>
      <c r="L49" s="96"/>
      <c r="M49" s="96"/>
      <c r="N49" s="96"/>
      <c r="O49" s="96"/>
      <c r="P49" s="83"/>
      <c r="Q49" s="79"/>
      <c r="R49" s="118"/>
      <c r="S49" s="97"/>
      <c r="T49" s="118"/>
    </row>
    <row r="50" spans="1:20" s="1" customFormat="1" ht="87" customHeight="1" x14ac:dyDescent="0.3">
      <c r="A50" s="47" t="s">
        <v>88</v>
      </c>
      <c r="B50" s="85">
        <v>535310093</v>
      </c>
      <c r="C50" s="65" t="s">
        <v>112</v>
      </c>
      <c r="D50" s="65" t="s">
        <v>148</v>
      </c>
      <c r="E50" s="58" t="s">
        <v>19</v>
      </c>
      <c r="F50" s="117" t="s">
        <v>126</v>
      </c>
      <c r="G50" s="35" t="s">
        <v>16</v>
      </c>
      <c r="H50" s="33">
        <v>10</v>
      </c>
      <c r="I50" s="33" t="s">
        <v>12</v>
      </c>
      <c r="J50" s="33">
        <f>H50*0.4</f>
        <v>4</v>
      </c>
      <c r="K50" s="33" t="s">
        <v>100</v>
      </c>
      <c r="L50" s="135"/>
      <c r="M50" s="135"/>
      <c r="N50" s="135"/>
      <c r="O50" s="135"/>
      <c r="P50" s="136"/>
      <c r="Q50" s="56"/>
      <c r="R50" s="29" t="s">
        <v>47</v>
      </c>
      <c r="S50" s="99"/>
      <c r="T50" s="28">
        <f>J50*S50</f>
        <v>0</v>
      </c>
    </row>
    <row r="51" spans="1:20" s="1" customFormat="1" ht="75" customHeight="1" x14ac:dyDescent="0.3">
      <c r="A51" s="47" t="s">
        <v>89</v>
      </c>
      <c r="B51" s="108">
        <v>535310064</v>
      </c>
      <c r="C51" s="68" t="s">
        <v>35</v>
      </c>
      <c r="D51" s="68" t="s">
        <v>152</v>
      </c>
      <c r="E51" s="58" t="s">
        <v>19</v>
      </c>
      <c r="F51" s="117" t="s">
        <v>126</v>
      </c>
      <c r="G51" s="35" t="s">
        <v>16</v>
      </c>
      <c r="H51" s="33">
        <v>18</v>
      </c>
      <c r="I51" s="33" t="s">
        <v>12</v>
      </c>
      <c r="J51" s="33">
        <f>H51*0.4</f>
        <v>7.2</v>
      </c>
      <c r="K51" s="33" t="s">
        <v>100</v>
      </c>
      <c r="L51" s="135"/>
      <c r="M51" s="135"/>
      <c r="N51" s="135"/>
      <c r="O51" s="135"/>
      <c r="P51" s="136"/>
      <c r="Q51" s="56"/>
      <c r="R51" s="29" t="s">
        <v>47</v>
      </c>
      <c r="S51" s="99"/>
      <c r="T51" s="28">
        <f t="shared" ref="T51:T53" si="7">J51*S51</f>
        <v>0</v>
      </c>
    </row>
    <row r="52" spans="1:20" s="1" customFormat="1" ht="78" customHeight="1" x14ac:dyDescent="0.3">
      <c r="A52" s="47" t="s">
        <v>90</v>
      </c>
      <c r="B52" s="108">
        <v>535310062</v>
      </c>
      <c r="C52" s="99" t="s">
        <v>36</v>
      </c>
      <c r="D52" s="56" t="s">
        <v>153</v>
      </c>
      <c r="E52" s="58" t="s">
        <v>19</v>
      </c>
      <c r="F52" s="117" t="s">
        <v>126</v>
      </c>
      <c r="G52" s="35" t="s">
        <v>16</v>
      </c>
      <c r="H52" s="33">
        <v>613</v>
      </c>
      <c r="I52" s="33" t="s">
        <v>12</v>
      </c>
      <c r="J52" s="33">
        <f>H52*0.4</f>
        <v>245.20000000000002</v>
      </c>
      <c r="K52" s="33" t="s">
        <v>100</v>
      </c>
      <c r="L52" s="135"/>
      <c r="M52" s="135"/>
      <c r="N52" s="135"/>
      <c r="O52" s="135"/>
      <c r="P52" s="136"/>
      <c r="Q52" s="56"/>
      <c r="R52" s="29" t="s">
        <v>47</v>
      </c>
      <c r="S52" s="99"/>
      <c r="T52" s="28">
        <f t="shared" si="7"/>
        <v>0</v>
      </c>
    </row>
    <row r="53" spans="1:20" s="1" customFormat="1" ht="92.25" customHeight="1" x14ac:dyDescent="0.3">
      <c r="A53" s="110" t="s">
        <v>91</v>
      </c>
      <c r="B53" s="85">
        <v>535310084</v>
      </c>
      <c r="C53" s="86" t="s">
        <v>37</v>
      </c>
      <c r="D53" s="73" t="s">
        <v>154</v>
      </c>
      <c r="E53" s="67" t="s">
        <v>19</v>
      </c>
      <c r="F53" s="117" t="s">
        <v>126</v>
      </c>
      <c r="G53" s="117" t="s">
        <v>16</v>
      </c>
      <c r="H53" s="117">
        <v>390</v>
      </c>
      <c r="I53" s="117" t="s">
        <v>12</v>
      </c>
      <c r="J53" s="117">
        <f>H53*0.4</f>
        <v>156</v>
      </c>
      <c r="K53" s="117" t="s">
        <v>100</v>
      </c>
      <c r="L53" s="138"/>
      <c r="M53" s="138"/>
      <c r="N53" s="138"/>
      <c r="O53" s="138"/>
      <c r="P53" s="139"/>
      <c r="Q53" s="73"/>
      <c r="R53" s="152" t="s">
        <v>47</v>
      </c>
      <c r="S53" s="99"/>
      <c r="T53" s="28">
        <f t="shared" si="7"/>
        <v>0</v>
      </c>
    </row>
    <row r="54" spans="1:20" s="1" customFormat="1" x14ac:dyDescent="0.3">
      <c r="A54" s="170" t="s">
        <v>99</v>
      </c>
      <c r="B54" s="171"/>
      <c r="C54" s="171"/>
      <c r="D54" s="171"/>
      <c r="E54" s="171"/>
      <c r="F54" s="171"/>
      <c r="G54" s="171"/>
      <c r="H54" s="171"/>
      <c r="I54" s="171"/>
      <c r="J54" s="171"/>
      <c r="K54" s="171"/>
      <c r="L54" s="171"/>
      <c r="M54" s="171"/>
      <c r="N54" s="171"/>
      <c r="O54" s="171"/>
      <c r="P54" s="171"/>
      <c r="Q54" s="171"/>
      <c r="R54" s="172"/>
      <c r="S54" s="109"/>
      <c r="T54" s="119">
        <f>SUM(T15:T19,T21:T28,T30:T32,T34:T36,T38:T40,T42:T45,T47:T48,T50:T53)</f>
        <v>0</v>
      </c>
    </row>
    <row r="55" spans="1:20" s="1" customFormat="1" ht="36.75" customHeight="1" x14ac:dyDescent="0.3">
      <c r="A55" s="8"/>
      <c r="B55" s="9"/>
      <c r="C55" s="10"/>
      <c r="D55" s="11"/>
      <c r="E55" s="9"/>
      <c r="F55" s="148"/>
      <c r="G55" s="9"/>
      <c r="H55" s="15"/>
      <c r="I55" s="15"/>
      <c r="J55" s="15"/>
      <c r="K55" s="15"/>
      <c r="L55" s="15"/>
      <c r="M55" s="15"/>
      <c r="N55" s="15"/>
      <c r="O55" s="15"/>
      <c r="P55" s="16"/>
      <c r="Q55" s="12"/>
      <c r="R55" s="15"/>
      <c r="S55" s="10"/>
      <c r="T55" s="120"/>
    </row>
    <row r="56" spans="1:20" ht="123" customHeight="1" x14ac:dyDescent="0.3"/>
    <row r="57" spans="1:20" ht="16" thickBot="1" x14ac:dyDescent="0.35">
      <c r="Q57" s="163"/>
      <c r="R57" s="163"/>
      <c r="S57" s="163"/>
      <c r="T57" s="163"/>
    </row>
    <row r="58" spans="1:20" ht="25.5" customHeight="1" thickBot="1" x14ac:dyDescent="0.35">
      <c r="A58" s="173" t="s">
        <v>97</v>
      </c>
      <c r="B58" s="174"/>
      <c r="C58" s="175"/>
      <c r="D58" s="21"/>
      <c r="E58" s="21"/>
      <c r="F58" s="122"/>
      <c r="G58" s="21"/>
      <c r="H58" s="21"/>
      <c r="I58" s="21"/>
      <c r="J58" s="21"/>
      <c r="K58" s="21"/>
      <c r="L58" s="21"/>
      <c r="M58" s="4"/>
      <c r="N58" s="4"/>
      <c r="O58" s="4"/>
      <c r="P58" s="4"/>
      <c r="Q58" s="4"/>
      <c r="R58" s="4"/>
      <c r="S58" s="4"/>
      <c r="T58" s="122"/>
    </row>
    <row r="59" spans="1:20" s="4" customFormat="1" ht="30.75" customHeight="1" thickBot="1" x14ac:dyDescent="0.35">
      <c r="A59" s="160" t="s">
        <v>98</v>
      </c>
      <c r="B59" s="161"/>
      <c r="C59" s="162"/>
      <c r="D59" s="21"/>
      <c r="E59" s="21"/>
      <c r="F59" s="122"/>
      <c r="G59" s="21"/>
      <c r="H59" s="21"/>
      <c r="I59" s="21"/>
      <c r="J59" s="21"/>
      <c r="K59" s="21"/>
      <c r="L59" s="21"/>
      <c r="T59" s="122"/>
    </row>
    <row r="60" spans="1:20" s="4" customFormat="1" ht="33.75" customHeight="1" x14ac:dyDescent="0.3">
      <c r="A60" s="3"/>
      <c r="B60" s="1"/>
      <c r="C60" s="5"/>
      <c r="D60" s="2"/>
      <c r="E60" s="1"/>
      <c r="F60" s="149"/>
      <c r="G60" s="1"/>
      <c r="H60" s="13"/>
      <c r="I60" s="13"/>
      <c r="J60" s="13"/>
      <c r="K60" s="13"/>
      <c r="L60" s="13"/>
      <c r="M60" s="17"/>
      <c r="N60" s="17"/>
      <c r="O60" s="17"/>
      <c r="P60"/>
      <c r="Q60" s="7"/>
      <c r="R60" s="17"/>
      <c r="S60" s="6"/>
      <c r="T60" s="121"/>
    </row>
  </sheetData>
  <mergeCells count="24">
    <mergeCell ref="A1:U1"/>
    <mergeCell ref="A2:U2"/>
    <mergeCell ref="A4:U4"/>
    <mergeCell ref="A3:U3"/>
    <mergeCell ref="B14:T14"/>
    <mergeCell ref="H12:I12"/>
    <mergeCell ref="A5:T6"/>
    <mergeCell ref="R12:S12"/>
    <mergeCell ref="A11:K11"/>
    <mergeCell ref="B8:C8"/>
    <mergeCell ref="D8:E8"/>
    <mergeCell ref="B9:C9"/>
    <mergeCell ref="J12:K12"/>
    <mergeCell ref="L11:P11"/>
    <mergeCell ref="D9:E9"/>
    <mergeCell ref="Q11:T11"/>
    <mergeCell ref="A10:T10"/>
    <mergeCell ref="A7:U7"/>
    <mergeCell ref="A59:C59"/>
    <mergeCell ref="Q57:T57"/>
    <mergeCell ref="B29:T29"/>
    <mergeCell ref="B20:T20"/>
    <mergeCell ref="A54:R54"/>
    <mergeCell ref="A58:C58"/>
  </mergeCells>
  <pageMargins left="0.7" right="0.7" top="0.75" bottom="0.75" header="0.3" footer="0.3"/>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30A5-58DB-47E3-A754-191565A2D636}">
  <dimension ref="A1"/>
  <sheetViews>
    <sheetView workbookViewId="0"/>
  </sheetViews>
  <sheetFormatPr defaultRowHeight="13"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4" ma:contentTypeDescription="Izveidot jaunu dokumentu." ma:contentTypeScope="" ma:versionID="1cf76b8fb19d1fb546d1acad4a765bdf">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6733f76ae7818533ebfae41f9bd35168"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400F7E-6CCA-4831-B669-E64FCEDA1588}">
  <ds:schemaRefs>
    <ds:schemaRef ds:uri="http://schemas.microsoft.com/sharepoint/v3/contenttype/forms"/>
  </ds:schemaRefs>
</ds:datastoreItem>
</file>

<file path=customXml/itemProps2.xml><?xml version="1.0" encoding="utf-8"?>
<ds:datastoreItem xmlns:ds="http://schemas.openxmlformats.org/officeDocument/2006/customXml" ds:itemID="{BCC9827D-10C7-4A29-A730-54EF97E30758}">
  <ds:schemaRefs>
    <ds:schemaRef ds:uri="http://schemas.microsoft.com/office/infopath/2007/PartnerControls"/>
    <ds:schemaRef ds:uri="http://purl.org/dc/elements/1.1/"/>
    <ds:schemaRef ds:uri="http://www.w3.org/XML/1998/namespace"/>
    <ds:schemaRef ds:uri="7bfe4317-9314-4191-98d3-2f4cea716168"/>
    <ds:schemaRef ds:uri="http://schemas.openxmlformats.org/package/2006/metadata/core-properties"/>
    <ds:schemaRef ds:uri="http://schemas.microsoft.com/office/2006/documentManagement/types"/>
    <ds:schemaRef ds:uri="http://purl.org/dc/dcmitype/"/>
    <ds:schemaRef ds:uri="http://schemas.microsoft.com/office/2006/metadata/properties"/>
    <ds:schemaRef ds:uri="7d09711d-ddb1-46c4-b4b5-88da398534d7"/>
    <ds:schemaRef ds:uri="http://purl.org/dc/terms/"/>
  </ds:schemaRefs>
</ds:datastoreItem>
</file>

<file path=customXml/itemProps3.xml><?xml version="1.0" encoding="utf-8"?>
<ds:datastoreItem xmlns:ds="http://schemas.openxmlformats.org/officeDocument/2006/customXml" ds:itemID="{326AB8E0-9A0B-4D64-A3F2-CB3D102E70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TS_TP_FP</vt:lpstr>
      <vt:lpstr>Sheet1</vt:lpstr>
      <vt:lpstr>TS_TP_FP!Print_Area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Ieva Sprince-Zvingule</cp:lastModifiedBy>
  <dcterms:created xsi:type="dcterms:W3CDTF">2020-07-08T11:50:08Z</dcterms:created>
  <dcterms:modified xsi:type="dcterms:W3CDTF">2025-10-01T09:18:31Z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ies>
</file>