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astra.berzina\OneDrive - RP SIA Rigas satiksme\Desktop\DARBA IEPIRKUMI\IepirkumaPieprasijums_Telpu_teritor_uzkopsana\Tirgus izpetes dokumenti\Izsludinasanai\"/>
    </mc:Choice>
  </mc:AlternateContent>
  <xr:revisionPtr revIDLastSave="360" documentId="8_{480E1D63-E0B0-414C-A616-59CECB5AE0BC}" xr6:coauthVersionLast="44" xr6:coauthVersionMax="46" xr10:uidLastSave="{47F23C98-FE05-4C51-B49F-99B34440E9E5}"/>
  <bookViews>
    <workbookView xWindow="-108" yWindow="-108" windowWidth="23256" windowHeight="12576" xr2:uid="{00000000-000D-0000-FFFF-FFFF00000000}"/>
  </bookViews>
  <sheets>
    <sheet name="apakšstacijās" sheetId="4" r:id="rId1"/>
    <sheet name="zemesgabalos" sheetId="6" r:id="rId2"/>
    <sheet name="GS_KP" sheetId="7" r:id="rId3"/>
  </sheets>
  <definedNames>
    <definedName name="_xlnm._FilterDatabase" localSheetId="0" hidden="1">apakšstacijās!$A$10:$E$30</definedName>
    <definedName name="OLE_LINK1" localSheetId="0">apakšstacijās!#REF!</definedName>
    <definedName name="_xlnm.Print_Titles" localSheetId="0">apakšstacijās!$10:$10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7" i="7" l="1"/>
  <c r="M37" i="7"/>
  <c r="L37" i="7"/>
  <c r="V25" i="6"/>
  <c r="W25" i="6" s="1"/>
  <c r="U41" i="4"/>
  <c r="T41" i="4" l="1"/>
  <c r="K37" i="7"/>
  <c r="E37" i="7" l="1"/>
  <c r="C36" i="7"/>
  <c r="C35" i="7"/>
  <c r="G34" i="7"/>
  <c r="F34" i="7"/>
  <c r="F37" i="7" s="1"/>
  <c r="D34" i="7"/>
  <c r="C33" i="7"/>
  <c r="C32" i="7"/>
  <c r="C31" i="7"/>
  <c r="C30" i="7"/>
  <c r="C29" i="7"/>
  <c r="C28" i="7"/>
  <c r="C27" i="7"/>
  <c r="C26" i="7"/>
  <c r="G25" i="7"/>
  <c r="C25" i="7" s="1"/>
  <c r="C24" i="7"/>
  <c r="C23" i="7"/>
  <c r="C22" i="7"/>
  <c r="C21" i="7"/>
  <c r="C20" i="7"/>
  <c r="C19" i="7"/>
  <c r="C18" i="7"/>
  <c r="C17" i="7"/>
  <c r="C16" i="7"/>
  <c r="G15" i="7"/>
  <c r="C15" i="7"/>
  <c r="C14" i="7"/>
  <c r="C13" i="7"/>
  <c r="C12" i="7"/>
  <c r="C11" i="7"/>
  <c r="C10" i="7"/>
  <c r="C9" i="7"/>
  <c r="G37" i="7" l="1"/>
  <c r="C34" i="7"/>
  <c r="C37" i="7" s="1"/>
  <c r="D37" i="7"/>
  <c r="T25" i="6" l="1"/>
  <c r="U25" i="6" s="1"/>
  <c r="S25" i="6"/>
  <c r="O25" i="6"/>
  <c r="R41" i="4"/>
  <c r="P41" i="4"/>
  <c r="M41" i="4"/>
  <c r="G25" i="6"/>
  <c r="F25" i="6"/>
  <c r="E25" i="6"/>
  <c r="D25" i="6"/>
  <c r="C25" i="6"/>
  <c r="C40" i="4" l="1"/>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G41" i="4" l="1"/>
  <c r="F41" i="4"/>
  <c r="E41" i="4"/>
  <c r="D41" i="4"/>
  <c r="C41" i="4" l="1"/>
  <c r="J37" i="7"/>
</calcChain>
</file>

<file path=xl/sharedStrings.xml><?xml version="1.0" encoding="utf-8"?>
<sst xmlns="http://schemas.openxmlformats.org/spreadsheetml/2006/main" count="385" uniqueCount="127">
  <si>
    <t>Objektu adrese</t>
  </si>
  <si>
    <t>Zālājs, m2</t>
  </si>
  <si>
    <t xml:space="preserve"> Kopējā teritoriju platība, m2</t>
  </si>
  <si>
    <t>Asfalta/bruģa segums, m2</t>
  </si>
  <si>
    <t>Uzkopšanas biežums</t>
  </si>
  <si>
    <t>1.AP (Kronvalda bulvāris 7A)</t>
  </si>
  <si>
    <t>Ielas teritorija m2</t>
  </si>
  <si>
    <t>2.AP (Uzvaras bulvāris 11 )</t>
  </si>
  <si>
    <t>4.AP (Abrenes iela 13 )</t>
  </si>
  <si>
    <t>5.AP ( Ceļinieku iela 5)</t>
  </si>
  <si>
    <t>6.AP (Alīses iela 7A)</t>
  </si>
  <si>
    <t>7.AP (Bērzupes iela 9)</t>
  </si>
  <si>
    <t>8.AP (Ezermalas iela 13A)</t>
  </si>
  <si>
    <t>9.AP (Dainas iela 2)</t>
  </si>
  <si>
    <t>10.AP (Brīvības iela 349A)</t>
  </si>
  <si>
    <t>11.AP (Ķengaraga iela 3A)</t>
  </si>
  <si>
    <t>12.AP (Bukultu iela 5)</t>
  </si>
  <si>
    <t>14.AP (G.Zemgala gatve 55)</t>
  </si>
  <si>
    <t>15.AP (Pūpolu iela 14)</t>
  </si>
  <si>
    <t>16.AP (Slokas iela 54B)</t>
  </si>
  <si>
    <t>17.AP (Aviācijas iela 1C)</t>
  </si>
  <si>
    <t>18.AP (Madonas iela 30)</t>
  </si>
  <si>
    <t>20.AP (Vagonu iela 31)</t>
  </si>
  <si>
    <t>21.AP (Mūkusalas iela 66A)</t>
  </si>
  <si>
    <t>22.AP (Kooperatīva iela 18A)</t>
  </si>
  <si>
    <t>23.AP (Hipokrāt iela 2A)</t>
  </si>
  <si>
    <t>24.AP (Biķernieku iela 113A)</t>
  </si>
  <si>
    <t>25.AP ( Ieriķu iela 92)</t>
  </si>
  <si>
    <t>26.AP (Lačplēša iela 79A)</t>
  </si>
  <si>
    <t>27.AP (Kuldīgas iela 56)</t>
  </si>
  <si>
    <t>28.AP ( Zundas krastmala 1A)</t>
  </si>
  <si>
    <t>30.AP (Kurpnieku iela 2)</t>
  </si>
  <si>
    <t>31.AP (Kroņu iela 19)</t>
  </si>
  <si>
    <t>32.AP (Jenotu iela 9)</t>
  </si>
  <si>
    <t>33.AP (Ak.M.Keldiša iela 14)</t>
  </si>
  <si>
    <t>36.AP ( Vesetas iela 21)</t>
  </si>
  <si>
    <t>katru dienu</t>
  </si>
  <si>
    <t>Pļaušana</t>
  </si>
  <si>
    <t>#</t>
  </si>
  <si>
    <t>1 x nēdeļā</t>
  </si>
  <si>
    <t>2 x nēdeļā</t>
  </si>
  <si>
    <t>2 x dienā</t>
  </si>
  <si>
    <t>Papildus kopjamā teritorija, m2</t>
  </si>
  <si>
    <t>uzkopjamo teritoriju platība, m2</t>
  </si>
  <si>
    <t>Nr.p.k.</t>
  </si>
  <si>
    <t>Objektu saraksts un apjomi</t>
  </si>
  <si>
    <t>pēc nepieciešamības</t>
  </si>
  <si>
    <t>FINANŠU PIEDĀVĀJUMS PAR TERITORIJU UZKOPŠANAS PAKALPOJUMIEM</t>
  </si>
  <si>
    <t>APAKŠTACIJU TERITORIJĀS</t>
  </si>
  <si>
    <t>*** teritoriju uzkopšanu veic atbilstoši Rīgas pilsētas pašvaldības teritorijas uzturēšanas kārtības saistošajiem noteikumiem</t>
  </si>
  <si>
    <t>Objektu saraksts un platības</t>
  </si>
  <si>
    <t>stāvlaukums</t>
  </si>
  <si>
    <t>ietve</t>
  </si>
  <si>
    <t xml:space="preserve">         Zaļās zonas uzkopšanas biežums</t>
  </si>
  <si>
    <t xml:space="preserve">katru dienu </t>
  </si>
  <si>
    <t>2 x nedēļā</t>
  </si>
  <si>
    <t>1 x nedēļā</t>
  </si>
  <si>
    <t>1 x divās nedēļās</t>
  </si>
  <si>
    <t>pļaušana (reizes sezonā)</t>
  </si>
  <si>
    <t>Ezermalas b/n</t>
  </si>
  <si>
    <t>Ozolciema iela 31</t>
  </si>
  <si>
    <t>Pāles ; Dzirnupes iela</t>
  </si>
  <si>
    <t>Zirņu iela b/n</t>
  </si>
  <si>
    <t>Buļļu iela 78</t>
  </si>
  <si>
    <t>Kurzemes prospekts 109</t>
  </si>
  <si>
    <t>Misas iela 37</t>
  </si>
  <si>
    <t>Asotes iela 2 gab.</t>
  </si>
  <si>
    <t>13.janvāra  iela</t>
  </si>
  <si>
    <t>Turgeņeva iela 5</t>
  </si>
  <si>
    <t>Mālu iela 32</t>
  </si>
  <si>
    <t>Lapeņu iela 16</t>
  </si>
  <si>
    <t>Vienības gatve b/n</t>
  </si>
  <si>
    <t>ZEMESGABALU  TERITORIJĀS</t>
  </si>
  <si>
    <t>Uzkopšanas darbu izmaksas kopā VASARAS PERIODĀ, eur, bez PVN</t>
  </si>
  <si>
    <t>Uzkopšanas darbu izmaksas kopā VASARAS PERIODĀ, euro, bez PVN</t>
  </si>
  <si>
    <t>Uzkopšanas darbu izmaksas kopā ZIEMAS PERIODĀ, euro, bez PVN</t>
  </si>
  <si>
    <r>
      <t>Stāvlaukums, m</t>
    </r>
    <r>
      <rPr>
        <b/>
        <vertAlign val="superscript"/>
        <sz val="12"/>
        <rFont val="Calibri"/>
        <family val="2"/>
        <charset val="186"/>
        <scheme val="minor"/>
      </rPr>
      <t>2</t>
    </r>
  </si>
  <si>
    <r>
      <t>uzkopjamo teritoriju platība, m</t>
    </r>
    <r>
      <rPr>
        <b/>
        <vertAlign val="superscript"/>
        <sz val="12"/>
        <rFont val="Calibri"/>
        <family val="2"/>
        <charset val="186"/>
        <scheme val="minor"/>
      </rPr>
      <t>2</t>
    </r>
    <r>
      <rPr>
        <b/>
        <sz val="12"/>
        <rFont val="Calibri"/>
        <family val="2"/>
        <charset val="186"/>
        <scheme val="minor"/>
      </rPr>
      <t xml:space="preserve"> ***</t>
    </r>
  </si>
  <si>
    <r>
      <t xml:space="preserve"> Kopējā teritoriju platība, m</t>
    </r>
    <r>
      <rPr>
        <b/>
        <vertAlign val="superscript"/>
        <sz val="12"/>
        <rFont val="Calibri"/>
        <family val="2"/>
        <charset val="186"/>
        <scheme val="minor"/>
      </rPr>
      <t>2</t>
    </r>
  </si>
  <si>
    <r>
      <t>Zālājs, m</t>
    </r>
    <r>
      <rPr>
        <b/>
        <vertAlign val="superscript"/>
        <sz val="12"/>
        <rFont val="Calibri"/>
        <family val="2"/>
        <charset val="186"/>
        <scheme val="minor"/>
      </rPr>
      <t>2</t>
    </r>
  </si>
  <si>
    <r>
      <t>Asfalta/bruģa segums, m</t>
    </r>
    <r>
      <rPr>
        <b/>
        <vertAlign val="superscript"/>
        <sz val="12"/>
        <rFont val="Calibri"/>
        <family val="2"/>
        <charset val="186"/>
        <scheme val="minor"/>
      </rPr>
      <t>2</t>
    </r>
  </si>
  <si>
    <r>
      <t>Gājēju celiņi, m</t>
    </r>
    <r>
      <rPr>
        <b/>
        <vertAlign val="superscript"/>
        <sz val="12"/>
        <rFont val="Calibri"/>
        <family val="2"/>
        <charset val="186"/>
        <scheme val="minor"/>
      </rPr>
      <t>2</t>
    </r>
  </si>
  <si>
    <t>Autobusu apgriešānās laukums, m2</t>
  </si>
  <si>
    <t>Gājēju celiņi, m2</t>
  </si>
  <si>
    <t>KP - Biķernieku iela 52</t>
  </si>
  <si>
    <t>KP - Ropažu iela 32</t>
  </si>
  <si>
    <t>KP - Pilsoņu iela 15</t>
  </si>
  <si>
    <t>1.GS tramvaju "Jugla" (Brīvības gatve 409A)</t>
  </si>
  <si>
    <t>11.GS "Mežaparks" (Meža prospekts 1A)</t>
  </si>
  <si>
    <t>2.GS "Zasulauks" (Kuldīgas iela 58)</t>
  </si>
  <si>
    <t>1.GS "Imanta" (Kurzemes prospekts 110A)</t>
  </si>
  <si>
    <t>5.GS "Iļģuciems" (Baltā iela 2A)</t>
  </si>
  <si>
    <t>10.GS "Bišumuiža" (Bauskas iela 149A)</t>
  </si>
  <si>
    <t>3./7./9. GS "Dole" (Maskavas 320)</t>
  </si>
  <si>
    <t>3./20.GS "Centrāltirgus" (Spīķeru iela 1)</t>
  </si>
  <si>
    <t>5.GS "Daugavas stadions" (Pērnavas iela 55A)</t>
  </si>
  <si>
    <t>1./19. GS "Pulkveža Brieža" (Pulkveža Brieža iela 47)</t>
  </si>
  <si>
    <t>11./13.GS "Ieriķu" (Stirnu iela 65A)</t>
  </si>
  <si>
    <t>14./18.GS"Mežciems"(Hipokrāta 2H)</t>
  </si>
  <si>
    <t>17./23.GS Purvciems" (Dzelzavas iela 105)</t>
  </si>
  <si>
    <t>22.GS "Pļavnieki" (Katlakalna iela 10)</t>
  </si>
  <si>
    <t>9./25.GS "Iļģuciems" (Lidoņu iela 6)</t>
  </si>
  <si>
    <t>12./16.GS "Šmerlis"(Brīvības gatve 384B)</t>
  </si>
  <si>
    <t>15.GS "Ķengarags"  (Višķu iela 12a)</t>
  </si>
  <si>
    <t>Dispečerpunkts "Zolitūde" (J.Endzelīna iela 11)</t>
  </si>
  <si>
    <t>Dispečerpunkts "Imanta" (Kurzemes prospekts 137)</t>
  </si>
  <si>
    <t>Dispečerpunkts "Bolderāja" (Parādes iela 36A)</t>
  </si>
  <si>
    <t>Dispečerpunkts "Ziepniekkalns"    (Līvciema iela 48)</t>
  </si>
  <si>
    <t xml:space="preserve">Dispečerpunkts "Jugla 3" (Murjāņu iela 58) </t>
  </si>
  <si>
    <t xml:space="preserve">Dispečerpunkts "Abrene" (Rūsiņa iela 3) </t>
  </si>
  <si>
    <t>Dispečerpunkts "Vecmīlgrāvis" (Atlantijas iela 29)</t>
  </si>
  <si>
    <t xml:space="preserve">Maskavas iela 450 </t>
  </si>
  <si>
    <t xml:space="preserve">KOPĀ: </t>
  </si>
  <si>
    <t>GALA STACIJU un KONTROLPUNKTU TERITORIJĀS</t>
  </si>
  <si>
    <t>Finanšu piedāvājuma cenā tiek iekļautas visas ar līguma izpildi saistītās izmaksas, tai skaitā izmaksas, kas saistītas ar pakalpojuma sniegšanu, transporta izdevumiem, iekārtu un tehnikas ekspluatāciju, materiālu iegādi, nodokļiem un nodevām (izņemot PVN) u.c. saistītās izmaksas, kā arī visi iespējamie riski, kas saistīti ar tirgus cenu svārstībām līguma izpildes laikā. Piedāvātā cena tiek norādīta ar precizitāti divas zīmes aiz komata.</t>
  </si>
  <si>
    <t>Vasaras periods no 01. aprīļa līdz 30. oktobrim</t>
  </si>
  <si>
    <t>Ziemas periods no 01. novembra līdz 31. martam</t>
  </si>
  <si>
    <t xml:space="preserve">      Vasaras periods no 01. aprīļa līdz 30. oktobrim</t>
  </si>
  <si>
    <t>Darbi jāizpilda ar savu darbaspēku, iekārtām, inventāru (t.sk. individuālajiem apkopēju darba aizsardzības līdzekļiem (apaviem, apģērbu, respiratoriem, cimdiem u.tml.)) pēc nepieciešamības, un ir Izpildītāja atbildība.</t>
  </si>
  <si>
    <t>FINANŠU PIEDĀVĀJUMS PAR REGULĀRI VEICAMIEM TERITORIJU UZKOPŠANAS PAKALPOJUMIEM 12 mēnešiem</t>
  </si>
  <si>
    <t xml:space="preserve">Kopējās izmaksas vienā objektā, euro, bez PVN </t>
  </si>
  <si>
    <t>1 mēnesī</t>
  </si>
  <si>
    <t>12 mēnešos kopā</t>
  </si>
  <si>
    <t>pakalpojumam nepieciešamo darba stundu skaits 1  mēneša ietvaros</t>
  </si>
  <si>
    <t>darba spēka izmaksas  1  mēneša ietvaros atbilstoši norādītajam darba stundu skaitam</t>
  </si>
  <si>
    <t>pārējās izmaksas (materāli, aprīkojums, utt.)</t>
  </si>
  <si>
    <t>Kopā visas izmaksas uz 1 objektu ar attiecīgo platību 1 mēneši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</si>
</sst>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harset val="186"/>
    </font>
    <font>
      <sz val="11"/>
      <color theme="1"/>
      <name val="Calibri"/>
      <family val="2"/>
      <charset val="186"/>
      <scheme val="minor"/>
    </font>
    <font>
      <sz val="11"/>
      <color theme="1"/>
      <name val="Calibri"/>
      <family val="2"/>
      <charset val="186"/>
      <scheme val="minor"/>
    </font>
    <font>
      <b/>
      <sz val="14"/>
      <name val="Arial"/>
      <family val="2"/>
      <charset val="186"/>
    </font>
    <font>
      <sz val="14"/>
      <name val="Arial"/>
      <family val="2"/>
      <charset val="186"/>
    </font>
    <font>
      <sz val="12"/>
      <name val="Calibri"/>
      <family val="2"/>
      <charset val="186"/>
      <scheme val="minor"/>
    </font>
    <font>
      <b/>
      <sz val="14"/>
      <name val="Calibri"/>
      <family val="2"/>
      <charset val="186"/>
      <scheme val="minor"/>
    </font>
    <font>
      <b/>
      <sz val="12"/>
      <name val="Calibri"/>
      <family val="2"/>
      <charset val="186"/>
      <scheme val="minor"/>
    </font>
    <font>
      <b/>
      <sz val="11"/>
      <name val="Calibri"/>
      <family val="2"/>
      <charset val="186"/>
      <scheme val="minor"/>
    </font>
    <font>
      <sz val="11"/>
      <name val="Calibri"/>
      <family val="2"/>
      <charset val="186"/>
      <scheme val="minor"/>
    </font>
    <font>
      <sz val="12"/>
      <name val="Arial"/>
      <family val="2"/>
      <charset val="186"/>
    </font>
    <font>
      <b/>
      <vertAlign val="superscript"/>
      <sz val="12"/>
      <name val="Calibri"/>
      <family val="2"/>
      <charset val="186"/>
      <scheme val="minor"/>
    </font>
    <font>
      <sz val="11"/>
      <color rgb="FF000000"/>
      <name val="Calibri"/>
      <family val="2"/>
      <charset val="186"/>
      <scheme val="minor"/>
    </font>
    <font>
      <sz val="11"/>
      <color rgb="FFFF0000"/>
      <name val="Calibri"/>
      <family val="2"/>
      <charset val="186"/>
      <scheme val="minor"/>
    </font>
    <font>
      <sz val="12"/>
      <color rgb="FFFF0000"/>
      <name val="Times New Roman"/>
      <family val="1"/>
      <charset val="186"/>
    </font>
    <font>
      <sz val="12"/>
      <color theme="1"/>
      <name val="Calibri"/>
      <family val="2"/>
      <charset val="186"/>
      <scheme val="minor"/>
    </font>
    <font>
      <sz val="12"/>
      <color rgb="FFFF0000"/>
      <name val="Calibri"/>
      <family val="2"/>
      <charset val="186"/>
      <scheme val="minor"/>
    </font>
    <font>
      <sz val="14"/>
      <name val="Calibri"/>
      <family val="2"/>
      <charset val="186"/>
      <scheme val="minor"/>
    </font>
    <font>
      <sz val="1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rgb="FFFF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2" fillId="0" borderId="0"/>
    <xf numFmtId="0" fontId="1" fillId="0" borderId="0"/>
  </cellStyleXfs>
  <cellXfs count="275">
    <xf numFmtId="0" fontId="0" fillId="0" borderId="0" xfId="0"/>
    <xf numFmtId="0" fontId="4" fillId="2" borderId="0" xfId="0" applyFont="1" applyFill="1" applyAlignment="1">
      <alignment vertical="center"/>
    </xf>
    <xf numFmtId="0" fontId="3" fillId="2" borderId="0" xfId="0" applyFont="1" applyFill="1" applyAlignment="1">
      <alignment vertical="center"/>
    </xf>
    <xf numFmtId="0" fontId="5" fillId="3" borderId="0" xfId="0" applyFont="1" applyFill="1" applyAlignment="1">
      <alignment vertical="center"/>
    </xf>
    <xf numFmtId="0" fontId="5" fillId="2" borderId="0" xfId="0" applyFont="1" applyFill="1" applyAlignment="1">
      <alignment horizontal="left" vertical="center" wrapText="1"/>
    </xf>
    <xf numFmtId="0" fontId="5" fillId="3" borderId="0" xfId="0" applyFont="1" applyFill="1" applyAlignment="1">
      <alignment horizontal="left" vertical="center" wrapText="1"/>
    </xf>
    <xf numFmtId="0" fontId="5" fillId="2" borderId="0" xfId="0" applyFont="1" applyFill="1" applyAlignment="1">
      <alignment vertical="center"/>
    </xf>
    <xf numFmtId="0" fontId="7" fillId="5" borderId="13" xfId="0" applyFont="1" applyFill="1" applyBorder="1" applyAlignment="1">
      <alignment vertical="center" wrapText="1"/>
    </xf>
    <xf numFmtId="0" fontId="7" fillId="5"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13" xfId="0" applyFont="1" applyFill="1" applyBorder="1" applyAlignment="1">
      <alignment horizontal="center" vertical="center" wrapText="1"/>
    </xf>
    <xf numFmtId="4" fontId="5" fillId="4" borderId="1" xfId="0" applyNumberFormat="1" applyFont="1" applyFill="1" applyBorder="1" applyAlignment="1">
      <alignment horizontal="right"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NumberFormat="1" applyFont="1" applyFill="1" applyBorder="1" applyAlignment="1">
      <alignment horizontal="right" vertical="center" wrapText="1"/>
    </xf>
    <xf numFmtId="0" fontId="5" fillId="2" borderId="2" xfId="0" applyNumberFormat="1" applyFont="1" applyFill="1" applyBorder="1" applyAlignment="1">
      <alignment horizontal="right" vertical="center"/>
    </xf>
    <xf numFmtId="0" fontId="5" fillId="2" borderId="19"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1" xfId="0" applyFont="1" applyFill="1" applyBorder="1" applyAlignment="1">
      <alignment horizontal="left" vertical="center" wrapText="1"/>
    </xf>
    <xf numFmtId="4" fontId="5" fillId="3" borderId="1" xfId="0" applyNumberFormat="1" applyFont="1" applyFill="1" applyBorder="1" applyAlignment="1">
      <alignment horizontal="right" vertical="center" wrapText="1"/>
    </xf>
    <xf numFmtId="0" fontId="5" fillId="2" borderId="2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right" vertical="center"/>
    </xf>
    <xf numFmtId="0" fontId="5" fillId="2" borderId="21" xfId="0" applyFont="1" applyFill="1" applyBorder="1" applyAlignment="1">
      <alignment vertical="center"/>
    </xf>
    <xf numFmtId="0" fontId="5" fillId="2" borderId="2" xfId="0" applyFont="1" applyFill="1" applyBorder="1" applyAlignment="1">
      <alignment vertical="center"/>
    </xf>
    <xf numFmtId="0" fontId="5" fillId="3" borderId="1"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5" fillId="3" borderId="19" xfId="0" applyFont="1" applyFill="1" applyBorder="1" applyAlignment="1">
      <alignment horizontal="right" vertical="center"/>
    </xf>
    <xf numFmtId="0" fontId="5" fillId="2" borderId="3" xfId="0" applyFont="1" applyFill="1" applyBorder="1" applyAlignment="1">
      <alignment vertical="center"/>
    </xf>
    <xf numFmtId="2" fontId="5" fillId="3" borderId="1"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wrapText="1"/>
    </xf>
    <xf numFmtId="0" fontId="5" fillId="3" borderId="19" xfId="0" applyNumberFormat="1" applyFont="1" applyFill="1" applyBorder="1" applyAlignment="1">
      <alignment horizontal="right" vertical="center" wrapText="1"/>
    </xf>
    <xf numFmtId="4" fontId="5" fillId="3" borderId="1" xfId="0" applyNumberFormat="1" applyFont="1" applyFill="1" applyBorder="1" applyAlignment="1">
      <alignment horizontal="right" vertical="center"/>
    </xf>
    <xf numFmtId="0" fontId="5" fillId="2" borderId="19" xfId="0" applyNumberFormat="1" applyFont="1" applyFill="1" applyBorder="1" applyAlignment="1">
      <alignment horizontal="right" vertical="center"/>
    </xf>
    <xf numFmtId="0" fontId="5" fillId="3" borderId="2" xfId="0" applyFont="1" applyFill="1" applyBorder="1" applyAlignment="1">
      <alignment horizontal="left" vertical="center" wrapText="1"/>
    </xf>
    <xf numFmtId="0" fontId="5" fillId="2" borderId="3" xfId="0" applyFont="1" applyFill="1" applyBorder="1" applyAlignment="1">
      <alignment horizontal="right" vertical="center"/>
    </xf>
    <xf numFmtId="0" fontId="5" fillId="2" borderId="1" xfId="0" applyFont="1" applyFill="1" applyBorder="1" applyAlignment="1">
      <alignment horizontal="right" vertical="center"/>
    </xf>
    <xf numFmtId="0" fontId="5" fillId="3" borderId="6" xfId="0" applyFont="1" applyFill="1" applyBorder="1" applyAlignment="1">
      <alignment horizontal="left" vertical="center" wrapText="1"/>
    </xf>
    <xf numFmtId="2" fontId="5" fillId="3" borderId="4" xfId="0" applyNumberFormat="1" applyFont="1" applyFill="1" applyBorder="1" applyAlignment="1">
      <alignment horizontal="right" vertical="center" wrapText="1"/>
    </xf>
    <xf numFmtId="0" fontId="5" fillId="3" borderId="4" xfId="0" applyNumberFormat="1" applyFont="1" applyFill="1" applyBorder="1" applyAlignment="1">
      <alignment horizontal="right" vertical="center" wrapText="1"/>
    </xf>
    <xf numFmtId="0" fontId="5" fillId="2" borderId="7" xfId="0" applyFont="1" applyFill="1" applyBorder="1" applyAlignment="1">
      <alignment horizontal="right" vertical="center"/>
    </xf>
    <xf numFmtId="0" fontId="5" fillId="2" borderId="4" xfId="0" applyFont="1" applyFill="1" applyBorder="1" applyAlignment="1">
      <alignment horizontal="right" vertical="center"/>
    </xf>
    <xf numFmtId="0" fontId="5" fillId="3" borderId="4" xfId="0" applyFont="1" applyFill="1" applyBorder="1" applyAlignment="1">
      <alignment horizontal="right" vertical="center" wrapText="1"/>
    </xf>
    <xf numFmtId="4" fontId="5" fillId="3" borderId="4" xfId="0" applyNumberFormat="1" applyFont="1" applyFill="1" applyBorder="1" applyAlignment="1">
      <alignment horizontal="right" vertical="center" wrapText="1"/>
    </xf>
    <xf numFmtId="0" fontId="5" fillId="2" borderId="24" xfId="0" applyFont="1" applyFill="1" applyBorder="1" applyAlignment="1">
      <alignment vertical="center" wrapText="1"/>
    </xf>
    <xf numFmtId="4" fontId="5" fillId="4" borderId="24" xfId="0" applyNumberFormat="1" applyFont="1" applyFill="1" applyBorder="1" applyAlignment="1">
      <alignment horizontal="right" vertical="center"/>
    </xf>
    <xf numFmtId="0" fontId="5" fillId="3" borderId="24" xfId="0" applyNumberFormat="1" applyFont="1" applyFill="1" applyBorder="1" applyAlignment="1">
      <alignment horizontal="right" vertical="center" wrapText="1"/>
    </xf>
    <xf numFmtId="0" fontId="5" fillId="2" borderId="25" xfId="0" applyNumberFormat="1" applyFont="1" applyFill="1" applyBorder="1" applyAlignment="1">
      <alignment horizontal="right" vertical="center"/>
    </xf>
    <xf numFmtId="0" fontId="5" fillId="2" borderId="26" xfId="0" applyNumberFormat="1" applyFont="1" applyFill="1" applyBorder="1" applyAlignment="1">
      <alignment horizontal="right" vertical="center"/>
    </xf>
    <xf numFmtId="0" fontId="5" fillId="2" borderId="27"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25" xfId="0" applyFont="1" applyFill="1" applyBorder="1" applyAlignment="1">
      <alignment horizontal="center" vertical="center"/>
    </xf>
    <xf numFmtId="0" fontId="5" fillId="2" borderId="29" xfId="0" applyFont="1" applyFill="1" applyBorder="1" applyAlignment="1">
      <alignment horizontal="center" vertical="center"/>
    </xf>
    <xf numFmtId="0" fontId="5" fillId="5" borderId="13" xfId="0" applyFont="1" applyFill="1" applyBorder="1" applyAlignment="1">
      <alignment vertical="center"/>
    </xf>
    <xf numFmtId="0" fontId="5" fillId="5" borderId="14" xfId="0" applyFont="1" applyFill="1" applyBorder="1" applyAlignment="1">
      <alignment horizontal="left" vertical="center" wrapText="1"/>
    </xf>
    <xf numFmtId="4" fontId="7" fillId="5" borderId="14" xfId="0" applyNumberFormat="1" applyFont="1" applyFill="1" applyBorder="1" applyAlignment="1">
      <alignment horizontal="left" vertical="center" wrapText="1"/>
    </xf>
    <xf numFmtId="0" fontId="5" fillId="5" borderId="14" xfId="0" applyFont="1" applyFill="1" applyBorder="1" applyAlignment="1">
      <alignment vertical="center"/>
    </xf>
    <xf numFmtId="0" fontId="5" fillId="5" borderId="16" xfId="0" applyFont="1" applyFill="1" applyBorder="1" applyAlignment="1">
      <alignment vertical="center"/>
    </xf>
    <xf numFmtId="4" fontId="5" fillId="3" borderId="0" xfId="0" applyNumberFormat="1" applyFont="1" applyFill="1" applyAlignment="1">
      <alignment horizontal="left" vertical="center" wrapText="1"/>
    </xf>
    <xf numFmtId="0" fontId="7" fillId="5" borderId="12" xfId="0" applyFont="1" applyFill="1" applyBorder="1" applyAlignment="1">
      <alignment horizontal="center" vertical="center" wrapText="1"/>
    </xf>
    <xf numFmtId="0" fontId="7" fillId="3" borderId="0" xfId="0" applyFont="1" applyFill="1" applyAlignment="1">
      <alignment vertical="center"/>
    </xf>
    <xf numFmtId="0" fontId="7" fillId="2" borderId="0" xfId="0" applyFont="1" applyFill="1" applyAlignment="1">
      <alignment horizontal="left" vertical="center" wrapText="1"/>
    </xf>
    <xf numFmtId="0" fontId="7" fillId="3" borderId="0" xfId="0" applyFont="1" applyFill="1" applyAlignment="1">
      <alignment horizontal="left" vertical="center" wrapText="1"/>
    </xf>
    <xf numFmtId="0" fontId="7" fillId="2" borderId="0" xfId="0" applyFont="1" applyFill="1" applyAlignment="1">
      <alignment vertical="center"/>
    </xf>
    <xf numFmtId="0" fontId="5" fillId="2" borderId="35" xfId="0" applyFont="1" applyFill="1" applyBorder="1" applyAlignment="1">
      <alignment horizontal="center" vertical="center"/>
    </xf>
    <xf numFmtId="0" fontId="5" fillId="5" borderId="22" xfId="0" applyFont="1" applyFill="1" applyBorder="1" applyAlignment="1">
      <alignment vertical="center"/>
    </xf>
    <xf numFmtId="4" fontId="5" fillId="2" borderId="36" xfId="0" applyNumberFormat="1"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6" xfId="0" applyFont="1" applyFill="1" applyBorder="1" applyAlignment="1">
      <alignment horizontal="center" vertical="center"/>
    </xf>
    <xf numFmtId="4" fontId="5" fillId="2" borderId="38" xfId="0" applyNumberFormat="1" applyFont="1" applyFill="1" applyBorder="1" applyAlignment="1">
      <alignment horizontal="center" vertical="center" wrapText="1"/>
    </xf>
    <xf numFmtId="0" fontId="7" fillId="5" borderId="15" xfId="0" applyFont="1" applyFill="1" applyBorder="1" applyAlignment="1">
      <alignment horizontal="left" vertical="top" wrapText="1"/>
    </xf>
    <xf numFmtId="4" fontId="5" fillId="2" borderId="6" xfId="0" applyNumberFormat="1" applyFont="1" applyFill="1" applyBorder="1" applyAlignment="1">
      <alignment horizontal="left" vertical="top" wrapText="1"/>
    </xf>
    <xf numFmtId="4" fontId="5" fillId="2" borderId="28" xfId="0" applyNumberFormat="1" applyFont="1" applyFill="1" applyBorder="1" applyAlignment="1">
      <alignment horizontal="left" vertical="top" wrapText="1"/>
    </xf>
    <xf numFmtId="0" fontId="5" fillId="5" borderId="15" xfId="0" applyFont="1" applyFill="1" applyBorder="1" applyAlignment="1">
      <alignment horizontal="left" vertical="top"/>
    </xf>
    <xf numFmtId="0" fontId="5" fillId="2" borderId="0" xfId="0" applyFont="1" applyFill="1" applyAlignment="1">
      <alignment horizontal="left" vertical="top"/>
    </xf>
    <xf numFmtId="0" fontId="7" fillId="5" borderId="16" xfId="0" applyFont="1" applyFill="1" applyBorder="1" applyAlignment="1">
      <alignment horizontal="left" vertical="top" wrapText="1"/>
    </xf>
    <xf numFmtId="4" fontId="5" fillId="2" borderId="18" xfId="0" applyNumberFormat="1" applyFont="1" applyFill="1" applyBorder="1" applyAlignment="1">
      <alignment horizontal="left" vertical="top" wrapText="1"/>
    </xf>
    <xf numFmtId="4" fontId="5" fillId="2" borderId="30" xfId="0" applyNumberFormat="1" applyFont="1" applyFill="1" applyBorder="1" applyAlignment="1">
      <alignment horizontal="left" vertical="top" wrapText="1"/>
    </xf>
    <xf numFmtId="0" fontId="5" fillId="5" borderId="16" xfId="0" applyFont="1" applyFill="1" applyBorder="1" applyAlignment="1">
      <alignment horizontal="left" vertical="top"/>
    </xf>
    <xf numFmtId="0" fontId="9" fillId="3" borderId="0" xfId="0" applyFont="1" applyFill="1" applyAlignment="1">
      <alignment vertical="center"/>
    </xf>
    <xf numFmtId="0" fontId="9" fillId="2" borderId="0" xfId="0" applyFont="1" applyFill="1" applyAlignment="1">
      <alignment horizontal="left" vertical="center" wrapText="1"/>
    </xf>
    <xf numFmtId="0" fontId="9" fillId="3" borderId="0" xfId="0" applyFont="1" applyFill="1" applyAlignment="1">
      <alignment horizontal="left" vertical="center" wrapText="1"/>
    </xf>
    <xf numFmtId="0" fontId="9" fillId="2" borderId="0" xfId="0" applyFont="1" applyFill="1" applyAlignment="1">
      <alignment vertical="center"/>
    </xf>
    <xf numFmtId="0" fontId="8" fillId="5" borderId="13" xfId="0" applyFont="1" applyFill="1" applyBorder="1" applyAlignment="1">
      <alignment vertical="center" wrapText="1"/>
    </xf>
    <xf numFmtId="0" fontId="9" fillId="3" borderId="44" xfId="0" applyFont="1" applyFill="1" applyBorder="1" applyAlignment="1">
      <alignment horizontal="center" vertical="center"/>
    </xf>
    <xf numFmtId="0" fontId="9" fillId="3" borderId="4" xfId="0" applyFont="1" applyFill="1" applyBorder="1" applyAlignment="1">
      <alignment horizontal="left" vertical="center" wrapText="1"/>
    </xf>
    <xf numFmtId="0" fontId="9" fillId="3" borderId="45" xfId="0" applyFont="1" applyFill="1" applyBorder="1" applyAlignment="1">
      <alignment horizontal="center" vertical="center"/>
    </xf>
    <xf numFmtId="0" fontId="9" fillId="3" borderId="1" xfId="0" applyFont="1" applyFill="1" applyBorder="1" applyAlignment="1">
      <alignment horizontal="left" vertical="center" wrapText="1"/>
    </xf>
    <xf numFmtId="2"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0" fontId="9" fillId="3" borderId="23" xfId="0" applyFont="1" applyFill="1" applyBorder="1" applyAlignment="1">
      <alignment horizontal="center" vertical="center"/>
    </xf>
    <xf numFmtId="0" fontId="9" fillId="3" borderId="24" xfId="0" applyFont="1" applyFill="1" applyBorder="1" applyAlignment="1">
      <alignment horizontal="left" vertical="center" wrapText="1"/>
    </xf>
    <xf numFmtId="0" fontId="9" fillId="5" borderId="13" xfId="0" applyFont="1" applyFill="1" applyBorder="1" applyAlignment="1">
      <alignment vertical="center"/>
    </xf>
    <xf numFmtId="0" fontId="6" fillId="2" borderId="0" xfId="0" applyFont="1" applyFill="1" applyBorder="1" applyAlignment="1">
      <alignment vertical="center"/>
    </xf>
    <xf numFmtId="4" fontId="5" fillId="6" borderId="34" xfId="0" applyNumberFormat="1" applyFont="1" applyFill="1" applyBorder="1" applyAlignment="1">
      <alignment vertical="center"/>
    </xf>
    <xf numFmtId="0" fontId="10" fillId="2" borderId="0" xfId="0" applyFont="1" applyFill="1" applyAlignment="1">
      <alignment vertical="center"/>
    </xf>
    <xf numFmtId="0" fontId="7" fillId="5" borderId="40"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43" xfId="0" applyFont="1" applyFill="1" applyBorder="1" applyAlignment="1">
      <alignment horizontal="center" vertical="center" wrapText="1"/>
    </xf>
    <xf numFmtId="4" fontId="7" fillId="5" borderId="14"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wrapText="1"/>
    </xf>
    <xf numFmtId="0" fontId="5" fillId="3" borderId="4" xfId="0" applyFont="1" applyFill="1" applyBorder="1" applyAlignment="1">
      <alignment horizontal="left" vertical="center" wrapText="1"/>
    </xf>
    <xf numFmtId="4" fontId="5" fillId="4" borderId="4" xfId="0" applyNumberFormat="1" applyFont="1" applyFill="1" applyBorder="1" applyAlignment="1">
      <alignment horizontal="right" vertical="center"/>
    </xf>
    <xf numFmtId="4" fontId="5" fillId="3" borderId="4" xfId="0" applyNumberFormat="1" applyFont="1" applyFill="1" applyBorder="1" applyAlignment="1">
      <alignment horizontal="right" vertical="center"/>
    </xf>
    <xf numFmtId="0" fontId="5" fillId="3" borderId="4" xfId="0" applyFont="1" applyFill="1" applyBorder="1" applyAlignment="1">
      <alignment horizontal="right" vertical="center"/>
    </xf>
    <xf numFmtId="2" fontId="5" fillId="2" borderId="7" xfId="0" applyNumberFormat="1" applyFont="1" applyFill="1" applyBorder="1" applyAlignment="1">
      <alignment horizontal="right" vertical="center"/>
    </xf>
    <xf numFmtId="0" fontId="5" fillId="2" borderId="44" xfId="0" applyFont="1" applyFill="1" applyBorder="1" applyAlignment="1">
      <alignment horizontal="right" vertical="center"/>
    </xf>
    <xf numFmtId="0" fontId="5" fillId="2" borderId="18" xfId="0" applyFont="1" applyFill="1" applyBorder="1" applyAlignment="1">
      <alignment horizontal="center" vertical="center"/>
    </xf>
    <xf numFmtId="0" fontId="5" fillId="3" borderId="1" xfId="0" applyFont="1" applyFill="1" applyBorder="1" applyAlignment="1">
      <alignment horizontal="right" vertical="center"/>
    </xf>
    <xf numFmtId="2" fontId="5" fillId="2" borderId="1" xfId="0" applyNumberFormat="1" applyFont="1" applyFill="1" applyBorder="1" applyAlignment="1">
      <alignment horizontal="right" vertical="center"/>
    </xf>
    <xf numFmtId="2" fontId="5" fillId="2" borderId="3" xfId="0" applyNumberFormat="1" applyFont="1" applyFill="1" applyBorder="1" applyAlignment="1">
      <alignment horizontal="right" vertical="center"/>
    </xf>
    <xf numFmtId="0" fontId="5" fillId="2" borderId="45" xfId="0" applyFont="1" applyFill="1" applyBorder="1" applyAlignment="1">
      <alignment horizontal="right" vertical="center"/>
    </xf>
    <xf numFmtId="0" fontId="5" fillId="2" borderId="19" xfId="0" applyFont="1" applyFill="1" applyBorder="1" applyAlignment="1">
      <alignment horizontal="center" vertical="center"/>
    </xf>
    <xf numFmtId="0" fontId="5" fillId="2" borderId="45" xfId="0" applyFont="1" applyFill="1" applyBorder="1" applyAlignment="1">
      <alignment horizontal="center" vertical="center"/>
    </xf>
    <xf numFmtId="0" fontId="5" fillId="3" borderId="24" xfId="0" applyFont="1" applyFill="1" applyBorder="1" applyAlignment="1">
      <alignment horizontal="left" vertical="center" wrapText="1"/>
    </xf>
    <xf numFmtId="0" fontId="5" fillId="3" borderId="24" xfId="0" applyFont="1" applyFill="1" applyBorder="1" applyAlignment="1">
      <alignment horizontal="right" vertical="center"/>
    </xf>
    <xf numFmtId="2" fontId="5" fillId="2" borderId="24" xfId="0" applyNumberFormat="1" applyFont="1" applyFill="1" applyBorder="1" applyAlignment="1">
      <alignment horizontal="right" vertical="center"/>
    </xf>
    <xf numFmtId="2" fontId="5" fillId="2" borderId="27" xfId="0" applyNumberFormat="1" applyFont="1" applyFill="1" applyBorder="1" applyAlignment="1">
      <alignment horizontal="right" vertical="center"/>
    </xf>
    <xf numFmtId="0" fontId="5" fillId="2" borderId="23" xfId="0" applyFont="1" applyFill="1" applyBorder="1" applyAlignment="1">
      <alignment horizontal="righ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46" xfId="0" applyFont="1" applyFill="1" applyBorder="1" applyAlignment="1">
      <alignment horizontal="center" vertical="center"/>
    </xf>
    <xf numFmtId="4" fontId="7" fillId="5" borderId="14" xfId="0" applyNumberFormat="1" applyFont="1" applyFill="1" applyBorder="1" applyAlignment="1">
      <alignment horizontal="right" vertical="center" wrapText="1"/>
    </xf>
    <xf numFmtId="0" fontId="10" fillId="0" borderId="0" xfId="0" applyFont="1"/>
    <xf numFmtId="0" fontId="9" fillId="3" borderId="47" xfId="0" applyFont="1" applyFill="1" applyBorder="1" applyAlignment="1">
      <alignment horizontal="center" vertical="center"/>
    </xf>
    <xf numFmtId="2" fontId="9" fillId="3" borderId="4" xfId="0" applyNumberFormat="1" applyFont="1" applyFill="1" applyBorder="1" applyAlignment="1">
      <alignment horizontal="right" vertical="center" wrapText="1"/>
    </xf>
    <xf numFmtId="0" fontId="9" fillId="3" borderId="4" xfId="0" applyFont="1" applyFill="1" applyBorder="1" applyAlignment="1">
      <alignment horizontal="right" vertical="center" wrapText="1"/>
    </xf>
    <xf numFmtId="0" fontId="12" fillId="0" borderId="4" xfId="0" applyFont="1" applyBorder="1" applyAlignment="1">
      <alignment horizontal="center" vertical="center" wrapText="1"/>
    </xf>
    <xf numFmtId="0" fontId="9" fillId="0" borderId="6" xfId="0" applyFont="1" applyBorder="1" applyAlignment="1">
      <alignment horizontal="center" vertical="center"/>
    </xf>
    <xf numFmtId="0" fontId="9" fillId="3" borderId="24" xfId="0" applyFont="1" applyFill="1"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right" vertical="center" wrapText="1"/>
    </xf>
    <xf numFmtId="0" fontId="9" fillId="7" borderId="1" xfId="0" applyFont="1" applyFill="1" applyBorder="1" applyAlignment="1">
      <alignment horizontal="right" vertical="center" wrapText="1"/>
    </xf>
    <xf numFmtId="2" fontId="9" fillId="7" borderId="1" xfId="0" applyNumberFormat="1"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0" borderId="0" xfId="0" applyFont="1" applyAlignment="1">
      <alignment horizontal="right" vertical="center"/>
    </xf>
    <xf numFmtId="2" fontId="9" fillId="3" borderId="1" xfId="0" applyNumberFormat="1" applyFont="1" applyFill="1" applyBorder="1" applyAlignment="1">
      <alignment horizontal="right" vertical="center" wrapText="1"/>
    </xf>
    <xf numFmtId="0" fontId="9" fillId="3" borderId="2" xfId="0" applyFont="1" applyFill="1" applyBorder="1" applyAlignment="1">
      <alignment horizontal="left" vertical="center" wrapText="1"/>
    </xf>
    <xf numFmtId="2" fontId="9" fillId="2" borderId="1" xfId="0" applyNumberFormat="1" applyFont="1" applyFill="1" applyBorder="1" applyAlignment="1">
      <alignment horizontal="right" vertical="center" wrapText="1"/>
    </xf>
    <xf numFmtId="2" fontId="9" fillId="2" borderId="3" xfId="0" applyNumberFormat="1" applyFont="1" applyFill="1" applyBorder="1" applyAlignment="1">
      <alignment horizontal="right" vertical="center" wrapText="1"/>
    </xf>
    <xf numFmtId="2" fontId="9" fillId="7" borderId="1" xfId="0" applyNumberFormat="1" applyFont="1" applyFill="1" applyBorder="1" applyAlignment="1">
      <alignment horizontal="right" vertical="center"/>
    </xf>
    <xf numFmtId="2" fontId="9" fillId="3" borderId="1" xfId="0" applyNumberFormat="1" applyFont="1" applyFill="1" applyBorder="1" applyAlignment="1">
      <alignment horizontal="right" vertical="center"/>
    </xf>
    <xf numFmtId="0" fontId="9" fillId="7" borderId="1" xfId="0" applyFont="1" applyFill="1" applyBorder="1" applyAlignment="1">
      <alignment horizontal="right" vertical="center"/>
    </xf>
    <xf numFmtId="0" fontId="9" fillId="2" borderId="3" xfId="0" applyFont="1" applyFill="1" applyBorder="1" applyAlignment="1">
      <alignment horizontal="right" vertical="center" wrapText="1"/>
    </xf>
    <xf numFmtId="2" fontId="9" fillId="3" borderId="24" xfId="0" applyNumberFormat="1" applyFont="1" applyFill="1" applyBorder="1" applyAlignment="1">
      <alignment horizontal="right" vertical="center" wrapText="1"/>
    </xf>
    <xf numFmtId="0" fontId="9" fillId="7" borderId="24" xfId="0" applyFont="1" applyFill="1" applyBorder="1" applyAlignment="1">
      <alignment horizontal="right" vertical="center" wrapText="1"/>
    </xf>
    <xf numFmtId="2" fontId="9" fillId="2" borderId="24" xfId="0" applyNumberFormat="1" applyFont="1" applyFill="1" applyBorder="1" applyAlignment="1">
      <alignment horizontal="right" vertical="center" wrapText="1"/>
    </xf>
    <xf numFmtId="0" fontId="12" fillId="0" borderId="47" xfId="0" applyFont="1" applyBorder="1" applyAlignment="1">
      <alignment horizontal="center" vertical="center" wrapText="1"/>
    </xf>
    <xf numFmtId="0" fontId="9" fillId="0" borderId="28" xfId="0" applyFont="1" applyBorder="1" applyAlignment="1">
      <alignment horizontal="center" vertical="center"/>
    </xf>
    <xf numFmtId="4" fontId="9" fillId="3" borderId="0" xfId="0" applyNumberFormat="1" applyFont="1" applyFill="1" applyAlignment="1">
      <alignment horizontal="left" vertical="center" wrapText="1"/>
    </xf>
    <xf numFmtId="0" fontId="9" fillId="0" borderId="36" xfId="0" applyFont="1" applyBorder="1" applyAlignment="1">
      <alignment horizontal="center" vertical="center"/>
    </xf>
    <xf numFmtId="0" fontId="9" fillId="0" borderId="38" xfId="0" applyFont="1" applyBorder="1" applyAlignment="1">
      <alignment horizontal="center" vertical="center"/>
    </xf>
    <xf numFmtId="4" fontId="8" fillId="6" borderId="34" xfId="0" applyNumberFormat="1" applyFont="1" applyFill="1" applyBorder="1" applyAlignment="1">
      <alignment vertical="center"/>
    </xf>
    <xf numFmtId="4" fontId="5" fillId="6" borderId="48" xfId="0" applyNumberFormat="1" applyFont="1" applyFill="1" applyBorder="1" applyAlignment="1">
      <alignment vertical="center"/>
    </xf>
    <xf numFmtId="0" fontId="0" fillId="3" borderId="37" xfId="0" applyFill="1" applyBorder="1"/>
    <xf numFmtId="0" fontId="0" fillId="3" borderId="36" xfId="0" applyFill="1" applyBorder="1"/>
    <xf numFmtId="0" fontId="14" fillId="0" borderId="0" xfId="0" applyFont="1" applyAlignment="1">
      <alignment vertical="center" wrapText="1"/>
    </xf>
    <xf numFmtId="0" fontId="15" fillId="0" borderId="0" xfId="0" applyFont="1" applyAlignment="1">
      <alignment horizontal="left"/>
    </xf>
    <xf numFmtId="0" fontId="14" fillId="0" borderId="0" xfId="0" applyFont="1" applyBorder="1" applyAlignment="1">
      <alignment vertical="top" wrapText="1"/>
    </xf>
    <xf numFmtId="0" fontId="0" fillId="0" borderId="0" xfId="0" applyBorder="1"/>
    <xf numFmtId="0" fontId="9" fillId="0" borderId="36" xfId="0" applyFont="1" applyBorder="1"/>
    <xf numFmtId="0" fontId="9" fillId="0" borderId="37" xfId="0" applyFont="1" applyBorder="1"/>
    <xf numFmtId="0" fontId="9" fillId="0" borderId="46" xfId="0" applyFont="1" applyBorder="1"/>
    <xf numFmtId="4" fontId="9" fillId="6" borderId="34" xfId="0" applyNumberFormat="1" applyFont="1" applyFill="1" applyBorder="1"/>
    <xf numFmtId="0" fontId="9" fillId="0" borderId="0" xfId="0" applyFont="1"/>
    <xf numFmtId="4" fontId="9" fillId="4" borderId="4" xfId="0" applyNumberFormat="1" applyFont="1" applyFill="1" applyBorder="1" applyAlignment="1">
      <alignment horizontal="right" vertical="center" wrapText="1"/>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4" fontId="9" fillId="4" borderId="47"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4" fontId="9" fillId="5" borderId="14" xfId="0" applyNumberFormat="1" applyFont="1" applyFill="1" applyBorder="1" applyAlignment="1">
      <alignment horizontal="left" vertical="center" wrapText="1"/>
    </xf>
    <xf numFmtId="2" fontId="9" fillId="5" borderId="14" xfId="0" applyNumberFormat="1" applyFont="1" applyFill="1" applyBorder="1" applyAlignment="1">
      <alignment vertical="center"/>
    </xf>
    <xf numFmtId="0" fontId="9" fillId="5" borderId="14" xfId="0" applyFont="1" applyFill="1" applyBorder="1" applyAlignment="1">
      <alignment vertical="center"/>
    </xf>
    <xf numFmtId="0" fontId="9" fillId="5" borderId="15" xfId="0" applyFont="1" applyFill="1" applyBorder="1" applyAlignment="1">
      <alignment vertical="center"/>
    </xf>
    <xf numFmtId="4" fontId="9" fillId="6" borderId="34" xfId="0" applyNumberFormat="1" applyFont="1" applyFill="1" applyBorder="1" applyAlignment="1">
      <alignment vertical="center"/>
    </xf>
    <xf numFmtId="0" fontId="9" fillId="3" borderId="24" xfId="0" applyFont="1" applyFill="1" applyBorder="1" applyAlignment="1">
      <alignment vertical="center"/>
    </xf>
    <xf numFmtId="0" fontId="13" fillId="0" borderId="0" xfId="0" applyFont="1" applyBorder="1" applyAlignment="1">
      <alignment vertical="top" wrapText="1"/>
    </xf>
    <xf numFmtId="0" fontId="5" fillId="2" borderId="2" xfId="0" applyFont="1" applyFill="1" applyBorder="1" applyAlignment="1">
      <alignment vertical="center" wrapText="1"/>
    </xf>
    <xf numFmtId="0" fontId="5" fillId="2" borderId="21" xfId="0" applyFont="1" applyFill="1" applyBorder="1" applyAlignment="1">
      <alignment vertical="center" wrapText="1"/>
    </xf>
    <xf numFmtId="0" fontId="5" fillId="2" borderId="3" xfId="0" applyFont="1" applyFill="1" applyBorder="1" applyAlignment="1">
      <alignment vertical="center" wrapText="1"/>
    </xf>
    <xf numFmtId="0" fontId="16" fillId="0" borderId="0" xfId="0" applyFont="1" applyAlignment="1">
      <alignment vertical="center" wrapText="1"/>
    </xf>
    <xf numFmtId="0" fontId="17" fillId="2" borderId="0" xfId="0" applyFont="1" applyFill="1" applyAlignment="1">
      <alignment vertical="center"/>
    </xf>
    <xf numFmtId="0" fontId="18" fillId="0" borderId="0" xfId="0" applyFont="1"/>
    <xf numFmtId="0" fontId="16" fillId="0" borderId="0" xfId="0" applyFont="1" applyBorder="1" applyAlignment="1">
      <alignment vertical="top" wrapText="1"/>
    </xf>
    <xf numFmtId="0" fontId="18" fillId="0" borderId="0" xfId="0" applyFont="1" applyBorder="1"/>
    <xf numFmtId="0" fontId="5" fillId="3" borderId="51" xfId="0" applyFont="1" applyFill="1" applyBorder="1" applyAlignment="1">
      <alignment horizontal="center" vertical="center"/>
    </xf>
    <xf numFmtId="0" fontId="5" fillId="2" borderId="8" xfId="0" applyNumberFormat="1" applyFont="1" applyFill="1" applyBorder="1" applyAlignment="1">
      <alignment horizontal="right" vertical="center" wrapText="1"/>
    </xf>
    <xf numFmtId="2" fontId="5" fillId="2" borderId="18" xfId="0" applyNumberFormat="1" applyFont="1" applyFill="1" applyBorder="1" applyAlignment="1">
      <alignment horizontal="right" vertical="center" wrapText="1"/>
    </xf>
    <xf numFmtId="0" fontId="5" fillId="8" borderId="2" xfId="0" applyFont="1" applyFill="1" applyBorder="1" applyAlignment="1">
      <alignment horizontal="left" vertical="top"/>
    </xf>
    <xf numFmtId="0" fontId="5" fillId="8" borderId="6" xfId="0" applyFont="1" applyFill="1" applyBorder="1" applyAlignment="1">
      <alignment horizontal="left" vertical="top"/>
    </xf>
    <xf numFmtId="0" fontId="6" fillId="2" borderId="0" xfId="0" applyFont="1" applyFill="1" applyBorder="1" applyAlignment="1">
      <alignment horizontal="center" vertical="center"/>
    </xf>
    <xf numFmtId="0" fontId="7" fillId="6" borderId="56"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5" borderId="52" xfId="0" applyFont="1" applyFill="1" applyBorder="1" applyAlignment="1">
      <alignment horizontal="center" vertical="center"/>
    </xf>
    <xf numFmtId="0" fontId="7" fillId="5" borderId="53"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7" fillId="2" borderId="0" xfId="0" applyFont="1" applyFill="1" applyAlignment="1">
      <alignment horizontal="right" vertical="center"/>
    </xf>
    <xf numFmtId="0" fontId="7" fillId="5" borderId="12"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5" xfId="0" applyFont="1" applyFill="1" applyBorder="1" applyAlignment="1">
      <alignment horizontal="center" vertical="center"/>
    </xf>
    <xf numFmtId="0" fontId="7" fillId="5" borderId="9" xfId="0" applyFont="1" applyFill="1" applyBorder="1" applyAlignment="1">
      <alignment horizontal="center" vertical="center"/>
    </xf>
    <xf numFmtId="0" fontId="6" fillId="2" borderId="0" xfId="0" applyFont="1" applyFill="1" applyBorder="1" applyAlignment="1">
      <alignment horizontal="center" vertical="center"/>
    </xf>
    <xf numFmtId="0" fontId="16" fillId="0" borderId="1" xfId="0" applyFont="1" applyBorder="1" applyAlignment="1">
      <alignment horizontal="left" vertical="center" wrapText="1"/>
    </xf>
    <xf numFmtId="0" fontId="13" fillId="0" borderId="24" xfId="0" applyFont="1" applyBorder="1" applyAlignment="1">
      <alignment horizontal="left" vertical="top" wrapText="1"/>
    </xf>
    <xf numFmtId="0" fontId="8" fillId="5" borderId="49"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49"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41" xfId="0" applyFont="1" applyFill="1" applyBorder="1" applyAlignment="1">
      <alignment horizontal="center" vertical="center"/>
    </xf>
    <xf numFmtId="0" fontId="7" fillId="5" borderId="11" xfId="0" applyFont="1" applyFill="1" applyBorder="1" applyAlignment="1">
      <alignment horizontal="center" vertical="center"/>
    </xf>
    <xf numFmtId="0" fontId="9" fillId="2" borderId="0" xfId="0" applyFont="1" applyFill="1" applyBorder="1" applyAlignment="1">
      <alignment horizontal="center" vertical="center"/>
    </xf>
    <xf numFmtId="0" fontId="9"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9" fillId="6" borderId="48"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58" xfId="0" applyFont="1" applyFill="1" applyBorder="1" applyAlignment="1">
      <alignment horizontal="center" vertical="top" wrapText="1"/>
    </xf>
    <xf numFmtId="0" fontId="19" fillId="6" borderId="52" xfId="0" applyFont="1" applyFill="1" applyBorder="1" applyAlignment="1">
      <alignment horizontal="center" vertical="top" wrapText="1"/>
    </xf>
    <xf numFmtId="0" fontId="19" fillId="6" borderId="53" xfId="0" applyFont="1" applyFill="1" applyBorder="1" applyAlignment="1">
      <alignment horizontal="center" vertical="top" wrapText="1"/>
    </xf>
    <xf numFmtId="0" fontId="19" fillId="6" borderId="54" xfId="0" applyFont="1" applyFill="1" applyBorder="1" applyAlignment="1">
      <alignment horizontal="center" vertical="top" wrapText="1"/>
    </xf>
    <xf numFmtId="0" fontId="19" fillId="6" borderId="56" xfId="0" applyFont="1" applyFill="1" applyBorder="1" applyAlignment="1">
      <alignment horizontal="center" vertical="top" wrapText="1"/>
    </xf>
    <xf numFmtId="0" fontId="19" fillId="6" borderId="34" xfId="0" applyFont="1" applyFill="1" applyBorder="1" applyAlignment="1">
      <alignment vertical="top" wrapText="1"/>
    </xf>
    <xf numFmtId="0" fontId="19" fillId="6" borderId="39" xfId="0" applyFont="1" applyFill="1" applyBorder="1" applyAlignment="1">
      <alignment horizontal="center" vertical="top" wrapText="1"/>
    </xf>
    <xf numFmtId="0" fontId="13" fillId="0" borderId="2" xfId="0"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vertical="top" wrapText="1"/>
    </xf>
    <xf numFmtId="0" fontId="9" fillId="3" borderId="2" xfId="0" applyFont="1" applyFill="1" applyBorder="1" applyAlignment="1">
      <alignment vertical="center"/>
    </xf>
    <xf numFmtId="0" fontId="9" fillId="3" borderId="21" xfId="0" applyFont="1" applyFill="1" applyBorder="1" applyAlignment="1">
      <alignment vertical="center"/>
    </xf>
    <xf numFmtId="0" fontId="9" fillId="3" borderId="3" xfId="0" applyFont="1" applyFill="1" applyBorder="1" applyAlignment="1">
      <alignment vertical="center"/>
    </xf>
    <xf numFmtId="0" fontId="14" fillId="0" borderId="25" xfId="0" applyFont="1" applyBorder="1" applyAlignment="1">
      <alignment vertical="center" wrapText="1"/>
    </xf>
    <xf numFmtId="0" fontId="14" fillId="0" borderId="35" xfId="0" applyFont="1" applyBorder="1" applyAlignment="1">
      <alignment vertical="center" wrapText="1"/>
    </xf>
    <xf numFmtId="0" fontId="14" fillId="0" borderId="27"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wrapText="1"/>
    </xf>
    <xf numFmtId="0" fontId="8" fillId="5" borderId="59" xfId="0" applyFont="1" applyFill="1" applyBorder="1" applyAlignment="1">
      <alignment horizontal="center" vertical="center" wrapText="1"/>
    </xf>
    <xf numFmtId="0" fontId="8" fillId="5" borderId="47" xfId="0" applyFont="1" applyFill="1" applyBorder="1" applyAlignment="1">
      <alignment horizontal="center" vertical="center" wrapText="1"/>
    </xf>
    <xf numFmtId="4" fontId="8" fillId="5" borderId="59" xfId="0" applyNumberFormat="1" applyFont="1" applyFill="1" applyBorder="1" applyAlignment="1">
      <alignment horizontal="center" vertical="center" wrapText="1"/>
    </xf>
    <xf numFmtId="4" fontId="8" fillId="5" borderId="47" xfId="0" applyNumberFormat="1" applyFont="1" applyFill="1" applyBorder="1" applyAlignment="1">
      <alignment horizontal="center" vertical="center" wrapText="1"/>
    </xf>
    <xf numFmtId="0" fontId="8" fillId="5" borderId="6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62" xfId="0" applyFont="1" applyFill="1" applyBorder="1" applyAlignment="1">
      <alignment horizontal="center" vertical="center" wrapText="1"/>
    </xf>
    <xf numFmtId="4" fontId="8" fillId="5" borderId="62" xfId="0" applyNumberFormat="1"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61"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G1" zoomScale="55" zoomScaleNormal="55" workbookViewId="0">
      <selection activeCell="L10" sqref="L10"/>
    </sheetView>
  </sheetViews>
  <sheetFormatPr defaultColWidth="9.109375" defaultRowHeight="17.399999999999999" x14ac:dyDescent="0.25"/>
  <cols>
    <col min="1" max="1" width="8.5546875" style="3" customWidth="1"/>
    <col min="2" max="2" width="35.33203125" style="4" customWidth="1"/>
    <col min="3" max="3" width="12.33203125" style="5" customWidth="1"/>
    <col min="4" max="5" width="11.5546875" style="3" customWidth="1"/>
    <col min="6" max="7" width="11.5546875" style="6" customWidth="1"/>
    <col min="8" max="11" width="8.6640625" style="6" customWidth="1"/>
    <col min="12" max="12" width="30.33203125" style="83" customWidth="1"/>
    <col min="13" max="13" width="27.5546875" style="6" customWidth="1"/>
    <col min="14" max="14" width="12.88671875" style="6" customWidth="1"/>
    <col min="15" max="15" width="35.88671875" style="83" customWidth="1"/>
    <col min="16" max="21" width="25.44140625" style="6" customWidth="1"/>
    <col min="22" max="16384" width="9.109375" style="1"/>
  </cols>
  <sheetData>
    <row r="1" spans="1:33" x14ac:dyDescent="0.25">
      <c r="A1" s="69"/>
      <c r="B1" s="70"/>
      <c r="C1" s="71"/>
      <c r="D1" s="69"/>
      <c r="E1" s="69"/>
      <c r="F1" s="72"/>
      <c r="G1" s="72"/>
      <c r="H1" s="72"/>
      <c r="I1" s="72"/>
      <c r="J1" s="72"/>
      <c r="K1" s="72"/>
      <c r="L1" s="210"/>
      <c r="M1" s="210"/>
      <c r="N1" s="210"/>
      <c r="O1" s="210"/>
      <c r="P1" s="104"/>
      <c r="Q1" s="104"/>
      <c r="R1" s="104"/>
      <c r="S1" s="104"/>
      <c r="T1" s="104"/>
      <c r="U1" s="104"/>
    </row>
    <row r="2" spans="1:33" ht="26.4" customHeight="1" x14ac:dyDescent="0.25">
      <c r="A2" s="219" t="s">
        <v>119</v>
      </c>
      <c r="B2" s="219"/>
      <c r="C2" s="219"/>
      <c r="D2" s="219"/>
      <c r="E2" s="219"/>
      <c r="F2" s="219"/>
      <c r="G2" s="219"/>
      <c r="H2" s="219"/>
      <c r="I2" s="219"/>
      <c r="J2" s="219"/>
      <c r="K2" s="219"/>
      <c r="L2" s="219"/>
      <c r="M2" s="219"/>
      <c r="N2" s="219"/>
      <c r="O2" s="219"/>
      <c r="P2" s="219"/>
      <c r="Q2" s="219"/>
      <c r="R2" s="219"/>
      <c r="S2" s="200"/>
      <c r="T2" s="1"/>
      <c r="U2" s="1"/>
    </row>
    <row r="3" spans="1:33" ht="26.4" customHeight="1" x14ac:dyDescent="0.25">
      <c r="A3" s="219" t="s">
        <v>48</v>
      </c>
      <c r="B3" s="219"/>
      <c r="C3" s="219"/>
      <c r="D3" s="219"/>
      <c r="E3" s="219"/>
      <c r="F3" s="219"/>
      <c r="G3" s="219"/>
      <c r="H3" s="219"/>
      <c r="I3" s="219"/>
      <c r="J3" s="219"/>
      <c r="K3" s="219"/>
      <c r="L3" s="219"/>
      <c r="M3" s="219"/>
      <c r="N3" s="219"/>
      <c r="O3" s="219"/>
      <c r="P3" s="219"/>
      <c r="Q3" s="219"/>
      <c r="R3" s="219"/>
      <c r="S3" s="200"/>
      <c r="T3" s="1"/>
      <c r="U3" s="1"/>
    </row>
    <row r="4" spans="1:33" s="167" customFormat="1" ht="15.6" x14ac:dyDescent="0.3">
      <c r="A4" s="220" t="s">
        <v>114</v>
      </c>
      <c r="B4" s="220"/>
      <c r="C4" s="220"/>
      <c r="D4" s="220"/>
      <c r="E4" s="220"/>
      <c r="F4" s="220"/>
      <c r="G4" s="220"/>
      <c r="H4" s="220"/>
      <c r="I4" s="220"/>
      <c r="J4" s="220"/>
      <c r="K4" s="220"/>
      <c r="L4" s="220"/>
      <c r="M4" s="220"/>
      <c r="N4" s="220"/>
      <c r="O4" s="220"/>
      <c r="P4" s="220"/>
      <c r="Q4" s="220"/>
      <c r="R4" s="220"/>
      <c r="S4" s="220"/>
      <c r="T4" s="220"/>
      <c r="U4" s="190"/>
      <c r="V4" s="190"/>
      <c r="W4" s="190"/>
      <c r="X4" s="190"/>
      <c r="Y4" s="190"/>
      <c r="Z4" s="190"/>
      <c r="AA4" s="190"/>
      <c r="AB4" s="190"/>
      <c r="AC4" s="190"/>
      <c r="AD4" s="190"/>
      <c r="AE4" s="190"/>
      <c r="AF4" s="190"/>
      <c r="AG4" s="190"/>
    </row>
    <row r="5" spans="1:33" s="191" customFormat="1" ht="26.4" customHeight="1" x14ac:dyDescent="0.25">
      <c r="A5" s="220"/>
      <c r="B5" s="220"/>
      <c r="C5" s="220"/>
      <c r="D5" s="220"/>
      <c r="E5" s="220"/>
      <c r="F5" s="220"/>
      <c r="G5" s="220"/>
      <c r="H5" s="220"/>
      <c r="I5" s="220"/>
      <c r="J5" s="220"/>
      <c r="K5" s="220"/>
      <c r="L5" s="220"/>
      <c r="M5" s="220"/>
      <c r="N5" s="220"/>
      <c r="O5" s="220"/>
      <c r="P5" s="220"/>
      <c r="Q5" s="220"/>
      <c r="R5" s="220"/>
      <c r="S5" s="220"/>
      <c r="T5" s="220"/>
    </row>
    <row r="6" spans="1:33" s="192" customFormat="1" ht="15.6" x14ac:dyDescent="0.3">
      <c r="A6" s="185" t="s">
        <v>49</v>
      </c>
      <c r="B6" s="187"/>
      <c r="C6" s="188"/>
      <c r="D6" s="188"/>
      <c r="E6" s="188"/>
      <c r="F6" s="188"/>
      <c r="G6" s="188"/>
      <c r="H6" s="188"/>
      <c r="I6" s="188"/>
      <c r="J6" s="188"/>
      <c r="K6" s="188"/>
      <c r="L6" s="188"/>
      <c r="M6" s="188"/>
      <c r="N6" s="188"/>
      <c r="O6" s="188"/>
      <c r="P6" s="188"/>
      <c r="Q6" s="188"/>
      <c r="R6" s="188"/>
      <c r="S6" s="188"/>
      <c r="T6" s="189"/>
      <c r="U6" s="188"/>
      <c r="V6" s="6"/>
    </row>
    <row r="7" spans="1:33" s="194" customFormat="1" ht="28.5" customHeight="1" thickBot="1" x14ac:dyDescent="0.35">
      <c r="A7" s="221" t="s">
        <v>118</v>
      </c>
      <c r="B7" s="221"/>
      <c r="C7" s="221"/>
      <c r="D7" s="221"/>
      <c r="E7" s="221"/>
      <c r="F7" s="221"/>
      <c r="G7" s="221"/>
      <c r="H7" s="221"/>
      <c r="I7" s="221"/>
      <c r="J7" s="221"/>
      <c r="K7" s="221"/>
      <c r="L7" s="221"/>
      <c r="M7" s="221"/>
      <c r="N7" s="221"/>
      <c r="O7" s="221"/>
      <c r="P7" s="221"/>
      <c r="Q7" s="221"/>
      <c r="R7" s="221"/>
      <c r="S7" s="221"/>
      <c r="T7" s="221"/>
      <c r="U7" s="186"/>
      <c r="V7" s="186"/>
      <c r="W7" s="186"/>
      <c r="X7" s="193"/>
      <c r="Y7" s="193"/>
      <c r="Z7" s="193"/>
      <c r="AA7" s="193"/>
      <c r="AB7" s="193"/>
      <c r="AC7" s="193"/>
      <c r="AD7" s="193"/>
      <c r="AE7" s="193"/>
      <c r="AF7" s="193"/>
      <c r="AG7" s="193"/>
    </row>
    <row r="8" spans="1:33" ht="26.4" customHeight="1" thickBot="1" x14ac:dyDescent="0.3">
      <c r="A8" s="204" t="s">
        <v>45</v>
      </c>
      <c r="B8" s="205"/>
      <c r="C8" s="205"/>
      <c r="D8" s="205"/>
      <c r="E8" s="205"/>
      <c r="F8" s="205"/>
      <c r="G8" s="206"/>
      <c r="H8" s="217" t="s">
        <v>115</v>
      </c>
      <c r="I8" s="218"/>
      <c r="J8" s="218"/>
      <c r="K8" s="218"/>
      <c r="L8" s="218"/>
      <c r="M8" s="201" t="s">
        <v>74</v>
      </c>
      <c r="N8" s="215" t="s">
        <v>116</v>
      </c>
      <c r="O8" s="216"/>
      <c r="P8" s="201" t="s">
        <v>75</v>
      </c>
      <c r="Q8" s="239" t="s">
        <v>120</v>
      </c>
      <c r="R8" s="240"/>
      <c r="S8" s="240"/>
      <c r="T8" s="240"/>
      <c r="U8" s="241"/>
    </row>
    <row r="9" spans="1:33" ht="26.4" customHeight="1" thickBot="1" x14ac:dyDescent="0.3">
      <c r="A9" s="207"/>
      <c r="B9" s="208"/>
      <c r="C9" s="208"/>
      <c r="D9" s="208"/>
      <c r="E9" s="208"/>
      <c r="F9" s="208"/>
      <c r="G9" s="209"/>
      <c r="H9" s="211" t="s">
        <v>4</v>
      </c>
      <c r="I9" s="212"/>
      <c r="J9" s="212"/>
      <c r="K9" s="212"/>
      <c r="L9" s="212"/>
      <c r="M9" s="202"/>
      <c r="N9" s="213" t="s">
        <v>4</v>
      </c>
      <c r="O9" s="214"/>
      <c r="P9" s="202"/>
      <c r="Q9" s="242" t="s">
        <v>121</v>
      </c>
      <c r="R9" s="243"/>
      <c r="S9" s="243"/>
      <c r="T9" s="244"/>
      <c r="U9" s="245" t="s">
        <v>122</v>
      </c>
    </row>
    <row r="10" spans="1:33" s="2" customFormat="1" ht="84" customHeight="1" thickBot="1" x14ac:dyDescent="0.3">
      <c r="A10" s="7" t="s">
        <v>44</v>
      </c>
      <c r="B10" s="8" t="s">
        <v>0</v>
      </c>
      <c r="C10" s="109" t="s">
        <v>2</v>
      </c>
      <c r="D10" s="8" t="s">
        <v>1</v>
      </c>
      <c r="E10" s="8" t="s">
        <v>3</v>
      </c>
      <c r="F10" s="9" t="s">
        <v>6</v>
      </c>
      <c r="G10" s="10" t="s">
        <v>42</v>
      </c>
      <c r="H10" s="11" t="s">
        <v>41</v>
      </c>
      <c r="I10" s="8" t="s">
        <v>36</v>
      </c>
      <c r="J10" s="8" t="s">
        <v>39</v>
      </c>
      <c r="K10" s="8" t="s">
        <v>40</v>
      </c>
      <c r="L10" s="79" t="s">
        <v>37</v>
      </c>
      <c r="M10" s="203"/>
      <c r="N10" s="11" t="s">
        <v>36</v>
      </c>
      <c r="O10" s="84" t="s">
        <v>43</v>
      </c>
      <c r="P10" s="203"/>
      <c r="Q10" s="246" t="s">
        <v>123</v>
      </c>
      <c r="R10" s="246" t="s">
        <v>124</v>
      </c>
      <c r="S10" s="246" t="s">
        <v>125</v>
      </c>
      <c r="T10" s="246" t="s">
        <v>126</v>
      </c>
      <c r="U10" s="247"/>
    </row>
    <row r="11" spans="1:33" ht="19.95" customHeight="1" x14ac:dyDescent="0.25">
      <c r="A11" s="195">
        <v>1</v>
      </c>
      <c r="B11" s="46" t="s">
        <v>5</v>
      </c>
      <c r="C11" s="112">
        <f>SUM(D11:G11)</f>
        <v>2589.1999999999998</v>
      </c>
      <c r="D11" s="48">
        <v>887</v>
      </c>
      <c r="E11" s="48">
        <v>675.1</v>
      </c>
      <c r="F11" s="196">
        <v>1027.0999999999999</v>
      </c>
      <c r="G11" s="197"/>
      <c r="H11" s="14"/>
      <c r="I11" s="15" t="s">
        <v>38</v>
      </c>
      <c r="J11" s="16"/>
      <c r="K11" s="16"/>
      <c r="L11" s="80" t="s">
        <v>46</v>
      </c>
      <c r="M11" s="75"/>
      <c r="N11" s="14" t="s">
        <v>38</v>
      </c>
      <c r="O11" s="85" t="s">
        <v>46</v>
      </c>
      <c r="P11" s="75"/>
      <c r="Q11" s="75"/>
      <c r="R11" s="75"/>
      <c r="S11" s="75"/>
      <c r="T11" s="75"/>
      <c r="U11" s="75"/>
    </row>
    <row r="12" spans="1:33" ht="19.95" customHeight="1" x14ac:dyDescent="0.25">
      <c r="A12" s="18">
        <v>2</v>
      </c>
      <c r="B12" s="19" t="s">
        <v>7</v>
      </c>
      <c r="C12" s="13">
        <f t="shared" ref="C12:C40" si="0">SUM(D12:G12)</f>
        <v>998</v>
      </c>
      <c r="D12" s="20">
        <v>154</v>
      </c>
      <c r="E12" s="20">
        <v>257</v>
      </c>
      <c r="F12" s="21">
        <v>587</v>
      </c>
      <c r="G12" s="22"/>
      <c r="H12" s="14"/>
      <c r="I12" s="23" t="s">
        <v>38</v>
      </c>
      <c r="J12" s="16"/>
      <c r="K12" s="16"/>
      <c r="L12" s="80" t="s">
        <v>46</v>
      </c>
      <c r="M12" s="75"/>
      <c r="N12" s="27" t="s">
        <v>38</v>
      </c>
      <c r="O12" s="85" t="s">
        <v>46</v>
      </c>
      <c r="P12" s="75"/>
      <c r="Q12" s="75"/>
      <c r="R12" s="75"/>
      <c r="S12" s="75"/>
      <c r="T12" s="75"/>
      <c r="U12" s="75"/>
    </row>
    <row r="13" spans="1:33" ht="19.95" customHeight="1" x14ac:dyDescent="0.25">
      <c r="A13" s="18">
        <v>3</v>
      </c>
      <c r="B13" s="19" t="s">
        <v>8</v>
      </c>
      <c r="C13" s="13">
        <f t="shared" si="0"/>
        <v>551</v>
      </c>
      <c r="D13" s="20">
        <v>100</v>
      </c>
      <c r="E13" s="20">
        <v>384</v>
      </c>
      <c r="F13" s="21">
        <v>67</v>
      </c>
      <c r="G13" s="22"/>
      <c r="H13" s="14"/>
      <c r="I13" s="23" t="s">
        <v>38</v>
      </c>
      <c r="J13" s="16"/>
      <c r="K13" s="16"/>
      <c r="L13" s="80" t="s">
        <v>46</v>
      </c>
      <c r="M13" s="75"/>
      <c r="N13" s="27" t="s">
        <v>38</v>
      </c>
      <c r="O13" s="85" t="s">
        <v>46</v>
      </c>
      <c r="P13" s="75"/>
      <c r="Q13" s="75"/>
      <c r="R13" s="75"/>
      <c r="S13" s="75"/>
      <c r="T13" s="75"/>
      <c r="U13" s="75"/>
    </row>
    <row r="14" spans="1:33" ht="19.95" customHeight="1" x14ac:dyDescent="0.25">
      <c r="A14" s="18">
        <v>4</v>
      </c>
      <c r="B14" s="25" t="s">
        <v>9</v>
      </c>
      <c r="C14" s="13">
        <f t="shared" si="0"/>
        <v>2958</v>
      </c>
      <c r="D14" s="26">
        <v>2072</v>
      </c>
      <c r="E14" s="20">
        <v>690</v>
      </c>
      <c r="F14" s="21">
        <v>196</v>
      </c>
      <c r="G14" s="22"/>
      <c r="H14" s="27"/>
      <c r="I14" s="23"/>
      <c r="J14" s="23" t="s">
        <v>38</v>
      </c>
      <c r="K14" s="28"/>
      <c r="L14" s="80" t="s">
        <v>46</v>
      </c>
      <c r="M14" s="75"/>
      <c r="N14" s="27" t="s">
        <v>38</v>
      </c>
      <c r="O14" s="85" t="s">
        <v>46</v>
      </c>
      <c r="P14" s="75"/>
      <c r="Q14" s="75"/>
      <c r="R14" s="75"/>
      <c r="S14" s="75"/>
      <c r="T14" s="75"/>
      <c r="U14" s="75"/>
    </row>
    <row r="15" spans="1:33" ht="19.95" customHeight="1" x14ac:dyDescent="0.25">
      <c r="A15" s="18">
        <v>5</v>
      </c>
      <c r="B15" s="19" t="s">
        <v>10</v>
      </c>
      <c r="C15" s="13">
        <f t="shared" si="0"/>
        <v>2131.4</v>
      </c>
      <c r="D15" s="20">
        <v>696.4</v>
      </c>
      <c r="E15" s="20">
        <v>1126</v>
      </c>
      <c r="F15" s="21">
        <v>309</v>
      </c>
      <c r="G15" s="22"/>
      <c r="H15" s="27"/>
      <c r="I15" s="23" t="s">
        <v>38</v>
      </c>
      <c r="J15" s="29"/>
      <c r="K15" s="30"/>
      <c r="L15" s="80" t="s">
        <v>46</v>
      </c>
      <c r="M15" s="75"/>
      <c r="N15" s="27" t="s">
        <v>38</v>
      </c>
      <c r="O15" s="85" t="s">
        <v>46</v>
      </c>
      <c r="P15" s="75"/>
      <c r="Q15" s="75"/>
      <c r="R15" s="75"/>
      <c r="S15" s="75"/>
      <c r="T15" s="75"/>
      <c r="U15" s="75"/>
    </row>
    <row r="16" spans="1:33" ht="19.95" customHeight="1" x14ac:dyDescent="0.25">
      <c r="A16" s="18">
        <v>6</v>
      </c>
      <c r="B16" s="25" t="s">
        <v>11</v>
      </c>
      <c r="C16" s="13">
        <f t="shared" si="0"/>
        <v>437</v>
      </c>
      <c r="D16" s="20">
        <v>85</v>
      </c>
      <c r="E16" s="20">
        <v>352</v>
      </c>
      <c r="F16" s="31"/>
      <c r="G16" s="22"/>
      <c r="H16" s="32"/>
      <c r="I16" s="33"/>
      <c r="J16" s="23" t="s">
        <v>38</v>
      </c>
      <c r="K16" s="28"/>
      <c r="L16" s="80" t="s">
        <v>46</v>
      </c>
      <c r="M16" s="75"/>
      <c r="N16" s="27" t="s">
        <v>38</v>
      </c>
      <c r="O16" s="85" t="s">
        <v>46</v>
      </c>
      <c r="P16" s="75"/>
      <c r="Q16" s="75"/>
      <c r="R16" s="75"/>
      <c r="S16" s="75"/>
      <c r="T16" s="75"/>
      <c r="U16" s="75"/>
    </row>
    <row r="17" spans="1:21" ht="19.95" customHeight="1" x14ac:dyDescent="0.25">
      <c r="A17" s="18">
        <v>7</v>
      </c>
      <c r="B17" s="25" t="s">
        <v>12</v>
      </c>
      <c r="C17" s="13">
        <f t="shared" si="0"/>
        <v>602.70000000000005</v>
      </c>
      <c r="D17" s="20">
        <v>358.7</v>
      </c>
      <c r="E17" s="20">
        <v>192</v>
      </c>
      <c r="F17" s="21">
        <v>52</v>
      </c>
      <c r="G17" s="22"/>
      <c r="H17" s="32"/>
      <c r="I17" s="28"/>
      <c r="J17" s="23" t="s">
        <v>38</v>
      </c>
      <c r="K17" s="28"/>
      <c r="L17" s="80" t="s">
        <v>46</v>
      </c>
      <c r="M17" s="75"/>
      <c r="N17" s="27" t="s">
        <v>38</v>
      </c>
      <c r="O17" s="85" t="s">
        <v>46</v>
      </c>
      <c r="P17" s="75"/>
      <c r="Q17" s="75"/>
      <c r="R17" s="75"/>
      <c r="S17" s="75"/>
      <c r="T17" s="75"/>
      <c r="U17" s="75"/>
    </row>
    <row r="18" spans="1:21" ht="19.95" customHeight="1" x14ac:dyDescent="0.25">
      <c r="A18" s="18">
        <v>8</v>
      </c>
      <c r="B18" s="25" t="s">
        <v>13</v>
      </c>
      <c r="C18" s="13">
        <f t="shared" si="0"/>
        <v>666</v>
      </c>
      <c r="D18" s="20">
        <v>465</v>
      </c>
      <c r="E18" s="20">
        <v>67</v>
      </c>
      <c r="F18" s="21">
        <v>134</v>
      </c>
      <c r="G18" s="22"/>
      <c r="H18" s="27"/>
      <c r="I18" s="23" t="s">
        <v>38</v>
      </c>
      <c r="J18" s="29"/>
      <c r="K18" s="30"/>
      <c r="L18" s="80" t="s">
        <v>46</v>
      </c>
      <c r="M18" s="75"/>
      <c r="N18" s="27" t="s">
        <v>38</v>
      </c>
      <c r="O18" s="85" t="s">
        <v>46</v>
      </c>
      <c r="P18" s="75"/>
      <c r="Q18" s="75"/>
      <c r="R18" s="75"/>
      <c r="S18" s="75"/>
      <c r="T18" s="75"/>
      <c r="U18" s="75"/>
    </row>
    <row r="19" spans="1:21" ht="19.95" customHeight="1" x14ac:dyDescent="0.25">
      <c r="A19" s="18">
        <v>9</v>
      </c>
      <c r="B19" s="25" t="s">
        <v>14</v>
      </c>
      <c r="C19" s="13">
        <f t="shared" si="0"/>
        <v>574</v>
      </c>
      <c r="D19" s="34">
        <v>378</v>
      </c>
      <c r="E19" s="34">
        <v>172</v>
      </c>
      <c r="F19" s="21">
        <v>24</v>
      </c>
      <c r="G19" s="22"/>
      <c r="H19" s="27"/>
      <c r="I19" s="23"/>
      <c r="J19" s="23"/>
      <c r="K19" s="23" t="s">
        <v>38</v>
      </c>
      <c r="L19" s="80" t="s">
        <v>46</v>
      </c>
      <c r="M19" s="75"/>
      <c r="N19" s="27" t="s">
        <v>38</v>
      </c>
      <c r="O19" s="85" t="s">
        <v>46</v>
      </c>
      <c r="P19" s="75"/>
      <c r="Q19" s="75"/>
      <c r="R19" s="75"/>
      <c r="S19" s="75"/>
      <c r="T19" s="75"/>
      <c r="U19" s="75"/>
    </row>
    <row r="20" spans="1:21" ht="19.95" customHeight="1" x14ac:dyDescent="0.25">
      <c r="A20" s="18">
        <v>10</v>
      </c>
      <c r="B20" s="25" t="s">
        <v>15</v>
      </c>
      <c r="C20" s="13">
        <f t="shared" si="0"/>
        <v>732.3</v>
      </c>
      <c r="D20" s="34">
        <v>115.3</v>
      </c>
      <c r="E20" s="34">
        <v>543</v>
      </c>
      <c r="F20" s="35">
        <v>74</v>
      </c>
      <c r="G20" s="36"/>
      <c r="H20" s="37"/>
      <c r="I20" s="28"/>
      <c r="J20" s="28"/>
      <c r="K20" s="23" t="s">
        <v>38</v>
      </c>
      <c r="L20" s="80" t="s">
        <v>46</v>
      </c>
      <c r="M20" s="75"/>
      <c r="N20" s="27" t="s">
        <v>38</v>
      </c>
      <c r="O20" s="85" t="s">
        <v>46</v>
      </c>
      <c r="P20" s="75"/>
      <c r="Q20" s="75"/>
      <c r="R20" s="75"/>
      <c r="S20" s="75"/>
      <c r="T20" s="75"/>
      <c r="U20" s="75"/>
    </row>
    <row r="21" spans="1:21" ht="19.95" customHeight="1" x14ac:dyDescent="0.25">
      <c r="A21" s="18">
        <v>11</v>
      </c>
      <c r="B21" s="19" t="s">
        <v>16</v>
      </c>
      <c r="C21" s="13">
        <f t="shared" si="0"/>
        <v>1505.7</v>
      </c>
      <c r="D21" s="38">
        <v>800.7</v>
      </c>
      <c r="E21" s="26">
        <v>218</v>
      </c>
      <c r="F21" s="39">
        <v>448</v>
      </c>
      <c r="G21" s="40">
        <v>39</v>
      </c>
      <c r="H21" s="32"/>
      <c r="I21" s="28"/>
      <c r="J21" s="23" t="s">
        <v>38</v>
      </c>
      <c r="K21" s="28"/>
      <c r="L21" s="80" t="s">
        <v>46</v>
      </c>
      <c r="M21" s="75"/>
      <c r="N21" s="27" t="s">
        <v>38</v>
      </c>
      <c r="O21" s="85" t="s">
        <v>46</v>
      </c>
      <c r="P21" s="75"/>
      <c r="Q21" s="75"/>
      <c r="R21" s="75"/>
      <c r="S21" s="75"/>
      <c r="T21" s="75"/>
      <c r="U21" s="75"/>
    </row>
    <row r="22" spans="1:21" ht="19.95" customHeight="1" x14ac:dyDescent="0.25">
      <c r="A22" s="18">
        <v>12</v>
      </c>
      <c r="B22" s="25" t="s">
        <v>17</v>
      </c>
      <c r="C22" s="13">
        <f t="shared" si="0"/>
        <v>2222</v>
      </c>
      <c r="D22" s="41">
        <v>1244</v>
      </c>
      <c r="E22" s="34">
        <v>448</v>
      </c>
      <c r="F22" s="21">
        <v>225</v>
      </c>
      <c r="G22" s="42">
        <v>305</v>
      </c>
      <c r="H22" s="37"/>
      <c r="I22" s="28"/>
      <c r="J22" s="28"/>
      <c r="K22" s="23" t="s">
        <v>38</v>
      </c>
      <c r="L22" s="80" t="s">
        <v>46</v>
      </c>
      <c r="M22" s="75"/>
      <c r="N22" s="27" t="s">
        <v>38</v>
      </c>
      <c r="O22" s="85" t="s">
        <v>46</v>
      </c>
      <c r="P22" s="75"/>
      <c r="Q22" s="75"/>
      <c r="R22" s="75"/>
      <c r="S22" s="75"/>
      <c r="T22" s="75"/>
      <c r="U22" s="75"/>
    </row>
    <row r="23" spans="1:21" ht="19.95" customHeight="1" x14ac:dyDescent="0.25">
      <c r="A23" s="18">
        <v>13</v>
      </c>
      <c r="B23" s="25" t="s">
        <v>18</v>
      </c>
      <c r="C23" s="13">
        <f t="shared" si="0"/>
        <v>154</v>
      </c>
      <c r="D23" s="38"/>
      <c r="E23" s="20">
        <v>40</v>
      </c>
      <c r="F23" s="21">
        <v>62</v>
      </c>
      <c r="G23" s="42">
        <v>52</v>
      </c>
      <c r="H23" s="27" t="s">
        <v>38</v>
      </c>
      <c r="I23" s="23"/>
      <c r="J23" s="28"/>
      <c r="K23" s="28"/>
      <c r="L23" s="198">
        <v>0</v>
      </c>
      <c r="M23" s="76"/>
      <c r="N23" s="27" t="s">
        <v>38</v>
      </c>
      <c r="O23" s="85" t="s">
        <v>46</v>
      </c>
      <c r="P23" s="75"/>
      <c r="Q23" s="75"/>
      <c r="R23" s="75"/>
      <c r="S23" s="75"/>
      <c r="T23" s="75"/>
      <c r="U23" s="75"/>
    </row>
    <row r="24" spans="1:21" ht="19.95" customHeight="1" x14ac:dyDescent="0.25">
      <c r="A24" s="18">
        <v>14</v>
      </c>
      <c r="B24" s="43" t="s">
        <v>19</v>
      </c>
      <c r="C24" s="13">
        <f t="shared" si="0"/>
        <v>896</v>
      </c>
      <c r="D24" s="20">
        <v>260</v>
      </c>
      <c r="E24" s="20">
        <v>475</v>
      </c>
      <c r="F24" s="31"/>
      <c r="G24" s="42">
        <v>161</v>
      </c>
      <c r="H24" s="37"/>
      <c r="I24" s="28"/>
      <c r="J24" s="28"/>
      <c r="K24" s="23" t="s">
        <v>38</v>
      </c>
      <c r="L24" s="80" t="s">
        <v>46</v>
      </c>
      <c r="M24" s="75"/>
      <c r="N24" s="27" t="s">
        <v>38</v>
      </c>
      <c r="O24" s="85" t="s">
        <v>46</v>
      </c>
      <c r="P24" s="75"/>
      <c r="Q24" s="75"/>
      <c r="R24" s="75"/>
      <c r="S24" s="75"/>
      <c r="T24" s="75"/>
      <c r="U24" s="75"/>
    </row>
    <row r="25" spans="1:21" ht="19.95" customHeight="1" x14ac:dyDescent="0.25">
      <c r="A25" s="18">
        <v>15</v>
      </c>
      <c r="B25" s="43" t="s">
        <v>20</v>
      </c>
      <c r="C25" s="13">
        <f t="shared" si="0"/>
        <v>1083</v>
      </c>
      <c r="D25" s="20">
        <v>545</v>
      </c>
      <c r="E25" s="20">
        <v>538</v>
      </c>
      <c r="F25" s="31"/>
      <c r="G25" s="22"/>
      <c r="H25" s="37"/>
      <c r="I25" s="28"/>
      <c r="J25" s="23" t="s">
        <v>38</v>
      </c>
      <c r="K25" s="28"/>
      <c r="L25" s="80" t="s">
        <v>46</v>
      </c>
      <c r="M25" s="75"/>
      <c r="N25" s="27" t="s">
        <v>38</v>
      </c>
      <c r="O25" s="85" t="s">
        <v>46</v>
      </c>
      <c r="P25" s="75"/>
      <c r="Q25" s="75"/>
      <c r="R25" s="75"/>
      <c r="S25" s="75"/>
      <c r="T25" s="75"/>
      <c r="U25" s="75"/>
    </row>
    <row r="26" spans="1:21" ht="19.95" customHeight="1" x14ac:dyDescent="0.25">
      <c r="A26" s="18">
        <v>16</v>
      </c>
      <c r="B26" s="43" t="s">
        <v>21</v>
      </c>
      <c r="C26" s="13">
        <f t="shared" si="0"/>
        <v>1210</v>
      </c>
      <c r="D26" s="20">
        <v>614</v>
      </c>
      <c r="E26" s="20">
        <v>504</v>
      </c>
      <c r="F26" s="21">
        <v>92</v>
      </c>
      <c r="G26" s="22"/>
      <c r="H26" s="37"/>
      <c r="I26" s="28"/>
      <c r="J26" s="23" t="s">
        <v>38</v>
      </c>
      <c r="K26" s="28"/>
      <c r="L26" s="80" t="s">
        <v>46</v>
      </c>
      <c r="M26" s="75"/>
      <c r="N26" s="27" t="s">
        <v>38</v>
      </c>
      <c r="O26" s="85" t="s">
        <v>46</v>
      </c>
      <c r="P26" s="75"/>
      <c r="Q26" s="75"/>
      <c r="R26" s="75"/>
      <c r="S26" s="75"/>
      <c r="T26" s="75"/>
      <c r="U26" s="75"/>
    </row>
    <row r="27" spans="1:21" ht="19.95" customHeight="1" x14ac:dyDescent="0.25">
      <c r="A27" s="18">
        <v>17</v>
      </c>
      <c r="B27" s="43" t="s">
        <v>22</v>
      </c>
      <c r="C27" s="13">
        <f t="shared" si="0"/>
        <v>931.8</v>
      </c>
      <c r="D27" s="20">
        <v>380.8</v>
      </c>
      <c r="E27" s="20">
        <v>307</v>
      </c>
      <c r="F27" s="21">
        <v>244</v>
      </c>
      <c r="G27" s="22"/>
      <c r="H27" s="44"/>
      <c r="I27" s="23" t="s">
        <v>38</v>
      </c>
      <c r="J27" s="45"/>
      <c r="K27" s="45"/>
      <c r="L27" s="80" t="s">
        <v>46</v>
      </c>
      <c r="M27" s="75"/>
      <c r="N27" s="27" t="s">
        <v>38</v>
      </c>
      <c r="O27" s="85" t="s">
        <v>46</v>
      </c>
      <c r="P27" s="75"/>
      <c r="Q27" s="75"/>
      <c r="R27" s="75"/>
      <c r="S27" s="75"/>
      <c r="T27" s="75"/>
      <c r="U27" s="75"/>
    </row>
    <row r="28" spans="1:21" ht="19.95" customHeight="1" x14ac:dyDescent="0.25">
      <c r="A28" s="18">
        <v>18</v>
      </c>
      <c r="B28" s="43" t="s">
        <v>23</v>
      </c>
      <c r="C28" s="13">
        <f t="shared" si="0"/>
        <v>766.9</v>
      </c>
      <c r="D28" s="20">
        <v>73.900000000000006</v>
      </c>
      <c r="E28" s="20">
        <v>693</v>
      </c>
      <c r="F28" s="31"/>
      <c r="G28" s="22"/>
      <c r="H28" s="44"/>
      <c r="I28" s="23" t="s">
        <v>38</v>
      </c>
      <c r="J28" s="45"/>
      <c r="K28" s="45"/>
      <c r="L28" s="80" t="s">
        <v>46</v>
      </c>
      <c r="M28" s="75"/>
      <c r="N28" s="27" t="s">
        <v>38</v>
      </c>
      <c r="O28" s="85" t="s">
        <v>46</v>
      </c>
      <c r="P28" s="75"/>
      <c r="Q28" s="75"/>
      <c r="R28" s="75"/>
      <c r="S28" s="75"/>
      <c r="T28" s="75"/>
      <c r="U28" s="75"/>
    </row>
    <row r="29" spans="1:21" ht="19.95" customHeight="1" x14ac:dyDescent="0.25">
      <c r="A29" s="18">
        <v>19</v>
      </c>
      <c r="B29" s="43" t="s">
        <v>24</v>
      </c>
      <c r="C29" s="13">
        <f t="shared" si="0"/>
        <v>897.8</v>
      </c>
      <c r="D29" s="20">
        <v>344.8</v>
      </c>
      <c r="E29" s="20">
        <v>450</v>
      </c>
      <c r="F29" s="35">
        <v>103</v>
      </c>
      <c r="G29" s="36"/>
      <c r="H29" s="44"/>
      <c r="I29" s="45"/>
      <c r="J29" s="23"/>
      <c r="K29" s="23" t="s">
        <v>38</v>
      </c>
      <c r="L29" s="80" t="s">
        <v>46</v>
      </c>
      <c r="M29" s="75"/>
      <c r="N29" s="27" t="s">
        <v>38</v>
      </c>
      <c r="O29" s="85" t="s">
        <v>46</v>
      </c>
      <c r="P29" s="75"/>
      <c r="Q29" s="75"/>
      <c r="R29" s="75"/>
      <c r="S29" s="75"/>
      <c r="T29" s="75"/>
      <c r="U29" s="75"/>
    </row>
    <row r="30" spans="1:21" ht="19.95" customHeight="1" x14ac:dyDescent="0.25">
      <c r="A30" s="18">
        <v>20</v>
      </c>
      <c r="B30" s="43" t="s">
        <v>25</v>
      </c>
      <c r="C30" s="13">
        <f t="shared" si="0"/>
        <v>3007.5</v>
      </c>
      <c r="D30" s="20">
        <v>2416.5</v>
      </c>
      <c r="E30" s="20">
        <v>591</v>
      </c>
      <c r="F30" s="31"/>
      <c r="G30" s="22"/>
      <c r="H30" s="44"/>
      <c r="I30" s="45"/>
      <c r="J30" s="23" t="s">
        <v>38</v>
      </c>
      <c r="K30" s="28"/>
      <c r="L30" s="80" t="s">
        <v>46</v>
      </c>
      <c r="M30" s="75"/>
      <c r="N30" s="27" t="s">
        <v>38</v>
      </c>
      <c r="O30" s="85" t="s">
        <v>46</v>
      </c>
      <c r="P30" s="75"/>
      <c r="Q30" s="75"/>
      <c r="R30" s="75"/>
      <c r="S30" s="75"/>
      <c r="T30" s="75"/>
      <c r="U30" s="75"/>
    </row>
    <row r="31" spans="1:21" ht="19.95" customHeight="1" x14ac:dyDescent="0.25">
      <c r="A31" s="18">
        <v>21</v>
      </c>
      <c r="B31" s="46" t="s">
        <v>26</v>
      </c>
      <c r="C31" s="13">
        <f t="shared" si="0"/>
        <v>140.5</v>
      </c>
      <c r="D31" s="47"/>
      <c r="E31" s="48">
        <v>102.5</v>
      </c>
      <c r="F31" s="21">
        <v>38</v>
      </c>
      <c r="G31" s="22"/>
      <c r="H31" s="49"/>
      <c r="I31" s="50"/>
      <c r="J31" s="23" t="s">
        <v>38</v>
      </c>
      <c r="K31" s="28"/>
      <c r="L31" s="80" t="s">
        <v>46</v>
      </c>
      <c r="M31" s="75"/>
      <c r="N31" s="27" t="s">
        <v>38</v>
      </c>
      <c r="O31" s="85" t="s">
        <v>46</v>
      </c>
      <c r="P31" s="75"/>
      <c r="Q31" s="75"/>
      <c r="R31" s="75"/>
      <c r="S31" s="75"/>
      <c r="T31" s="75"/>
      <c r="U31" s="75"/>
    </row>
    <row r="32" spans="1:21" ht="19.95" customHeight="1" x14ac:dyDescent="0.25">
      <c r="A32" s="18">
        <v>22</v>
      </c>
      <c r="B32" s="46" t="s">
        <v>27</v>
      </c>
      <c r="C32" s="13">
        <f t="shared" si="0"/>
        <v>821</v>
      </c>
      <c r="D32" s="48">
        <v>736</v>
      </c>
      <c r="E32" s="48">
        <v>85</v>
      </c>
      <c r="F32" s="31"/>
      <c r="G32" s="22"/>
      <c r="H32" s="49"/>
      <c r="I32" s="50"/>
      <c r="J32" s="23" t="s">
        <v>38</v>
      </c>
      <c r="K32" s="28"/>
      <c r="L32" s="80" t="s">
        <v>46</v>
      </c>
      <c r="M32" s="75"/>
      <c r="N32" s="27" t="s">
        <v>38</v>
      </c>
      <c r="O32" s="85" t="s">
        <v>46</v>
      </c>
      <c r="P32" s="75"/>
      <c r="Q32" s="75"/>
      <c r="R32" s="75"/>
      <c r="S32" s="75"/>
      <c r="T32" s="75"/>
      <c r="U32" s="75"/>
    </row>
    <row r="33" spans="1:21" ht="19.95" customHeight="1" x14ac:dyDescent="0.25">
      <c r="A33" s="18">
        <v>23</v>
      </c>
      <c r="B33" s="46" t="s">
        <v>28</v>
      </c>
      <c r="C33" s="13">
        <f t="shared" si="0"/>
        <v>352</v>
      </c>
      <c r="D33" s="47"/>
      <c r="E33" s="48">
        <v>352</v>
      </c>
      <c r="F33" s="31"/>
      <c r="G33" s="22"/>
      <c r="H33" s="49"/>
      <c r="I33" s="50"/>
      <c r="J33" s="23" t="s">
        <v>38</v>
      </c>
      <c r="K33" s="50"/>
      <c r="L33" s="199">
        <v>0</v>
      </c>
      <c r="M33" s="77"/>
      <c r="N33" s="27" t="s">
        <v>38</v>
      </c>
      <c r="O33" s="85" t="s">
        <v>46</v>
      </c>
      <c r="P33" s="75"/>
      <c r="Q33" s="75"/>
      <c r="R33" s="75"/>
      <c r="S33" s="75"/>
      <c r="T33" s="75"/>
      <c r="U33" s="75"/>
    </row>
    <row r="34" spans="1:21" ht="19.95" customHeight="1" x14ac:dyDescent="0.25">
      <c r="A34" s="18">
        <v>24</v>
      </c>
      <c r="B34" s="46" t="s">
        <v>29</v>
      </c>
      <c r="C34" s="13">
        <f t="shared" si="0"/>
        <v>469.7</v>
      </c>
      <c r="D34" s="48">
        <v>406.7</v>
      </c>
      <c r="E34" s="51"/>
      <c r="F34" s="21">
        <v>63</v>
      </c>
      <c r="G34" s="22"/>
      <c r="H34" s="49"/>
      <c r="I34" s="50"/>
      <c r="J34" s="23" t="s">
        <v>38</v>
      </c>
      <c r="K34" s="50"/>
      <c r="L34" s="80" t="s">
        <v>46</v>
      </c>
      <c r="M34" s="75"/>
      <c r="N34" s="27" t="s">
        <v>38</v>
      </c>
      <c r="O34" s="85" t="s">
        <v>46</v>
      </c>
      <c r="P34" s="75"/>
      <c r="Q34" s="75"/>
      <c r="R34" s="75"/>
      <c r="S34" s="75"/>
      <c r="T34" s="75"/>
      <c r="U34" s="75"/>
    </row>
    <row r="35" spans="1:21" ht="19.95" customHeight="1" x14ac:dyDescent="0.25">
      <c r="A35" s="18">
        <v>25</v>
      </c>
      <c r="B35" s="46" t="s">
        <v>30</v>
      </c>
      <c r="C35" s="13">
        <f t="shared" si="0"/>
        <v>568.5</v>
      </c>
      <c r="D35" s="48">
        <v>42</v>
      </c>
      <c r="E35" s="48">
        <v>392.5</v>
      </c>
      <c r="F35" s="31"/>
      <c r="G35" s="42">
        <v>134</v>
      </c>
      <c r="H35" s="49"/>
      <c r="I35" s="50"/>
      <c r="J35" s="23" t="s">
        <v>38</v>
      </c>
      <c r="K35" s="50"/>
      <c r="L35" s="80" t="s">
        <v>46</v>
      </c>
      <c r="M35" s="75"/>
      <c r="N35" s="27" t="s">
        <v>38</v>
      </c>
      <c r="O35" s="85" t="s">
        <v>46</v>
      </c>
      <c r="P35" s="75"/>
      <c r="Q35" s="75"/>
      <c r="R35" s="75"/>
      <c r="S35" s="75"/>
      <c r="T35" s="75"/>
      <c r="U35" s="75"/>
    </row>
    <row r="36" spans="1:21" ht="19.95" customHeight="1" x14ac:dyDescent="0.25">
      <c r="A36" s="18">
        <v>26</v>
      </c>
      <c r="B36" s="46" t="s">
        <v>31</v>
      </c>
      <c r="C36" s="13">
        <f t="shared" si="0"/>
        <v>1418</v>
      </c>
      <c r="D36" s="48">
        <v>247</v>
      </c>
      <c r="E36" s="48">
        <v>818</v>
      </c>
      <c r="F36" s="21">
        <v>35</v>
      </c>
      <c r="G36" s="42">
        <v>318</v>
      </c>
      <c r="H36" s="49"/>
      <c r="I36" s="50"/>
      <c r="J36" s="50"/>
      <c r="K36" s="23" t="s">
        <v>38</v>
      </c>
      <c r="L36" s="80" t="s">
        <v>46</v>
      </c>
      <c r="M36" s="75"/>
      <c r="N36" s="27" t="s">
        <v>38</v>
      </c>
      <c r="O36" s="85" t="s">
        <v>46</v>
      </c>
      <c r="P36" s="75"/>
      <c r="Q36" s="75"/>
      <c r="R36" s="75"/>
      <c r="S36" s="75"/>
      <c r="T36" s="75"/>
      <c r="U36" s="75"/>
    </row>
    <row r="37" spans="1:21" ht="19.95" customHeight="1" x14ac:dyDescent="0.25">
      <c r="A37" s="18">
        <v>27</v>
      </c>
      <c r="B37" s="46" t="s">
        <v>32</v>
      </c>
      <c r="C37" s="13">
        <f t="shared" si="0"/>
        <v>2833.7</v>
      </c>
      <c r="D37" s="52">
        <v>1160.7</v>
      </c>
      <c r="E37" s="52">
        <v>1423</v>
      </c>
      <c r="F37" s="31"/>
      <c r="G37" s="42">
        <v>250</v>
      </c>
      <c r="H37" s="49"/>
      <c r="I37" s="23" t="s">
        <v>38</v>
      </c>
      <c r="J37" s="50"/>
      <c r="K37" s="50"/>
      <c r="L37" s="80" t="s">
        <v>46</v>
      </c>
      <c r="M37" s="75"/>
      <c r="N37" s="27" t="s">
        <v>38</v>
      </c>
      <c r="O37" s="85" t="s">
        <v>46</v>
      </c>
      <c r="P37" s="75"/>
      <c r="Q37" s="75"/>
      <c r="R37" s="75"/>
      <c r="S37" s="75"/>
      <c r="T37" s="75"/>
      <c r="U37" s="75"/>
    </row>
    <row r="38" spans="1:21" ht="19.95" customHeight="1" x14ac:dyDescent="0.25">
      <c r="A38" s="18">
        <v>28</v>
      </c>
      <c r="B38" s="46" t="s">
        <v>33</v>
      </c>
      <c r="C38" s="13">
        <f t="shared" si="0"/>
        <v>1366.5</v>
      </c>
      <c r="D38" s="48">
        <v>975.5</v>
      </c>
      <c r="E38" s="48">
        <v>223</v>
      </c>
      <c r="F38" s="21">
        <v>168</v>
      </c>
      <c r="G38" s="22"/>
      <c r="H38" s="49"/>
      <c r="I38" s="50"/>
      <c r="J38" s="23" t="s">
        <v>38</v>
      </c>
      <c r="K38" s="50"/>
      <c r="L38" s="80" t="s">
        <v>46</v>
      </c>
      <c r="M38" s="75"/>
      <c r="N38" s="27" t="s">
        <v>38</v>
      </c>
      <c r="O38" s="85" t="s">
        <v>46</v>
      </c>
      <c r="P38" s="75"/>
      <c r="Q38" s="75"/>
      <c r="R38" s="75"/>
      <c r="S38" s="75"/>
      <c r="T38" s="75"/>
      <c r="U38" s="75"/>
    </row>
    <row r="39" spans="1:21" ht="19.95" customHeight="1" x14ac:dyDescent="0.25">
      <c r="A39" s="18">
        <v>29</v>
      </c>
      <c r="B39" s="46" t="s">
        <v>34</v>
      </c>
      <c r="C39" s="13">
        <f t="shared" si="0"/>
        <v>1353</v>
      </c>
      <c r="D39" s="48">
        <v>23</v>
      </c>
      <c r="E39" s="52">
        <v>1253</v>
      </c>
      <c r="F39" s="31"/>
      <c r="G39" s="42">
        <v>77</v>
      </c>
      <c r="H39" s="49"/>
      <c r="I39" s="50"/>
      <c r="J39" s="50"/>
      <c r="K39" s="23" t="s">
        <v>38</v>
      </c>
      <c r="L39" s="80" t="s">
        <v>46</v>
      </c>
      <c r="M39" s="75"/>
      <c r="N39" s="27" t="s">
        <v>38</v>
      </c>
      <c r="O39" s="85" t="s">
        <v>46</v>
      </c>
      <c r="P39" s="75"/>
      <c r="Q39" s="75"/>
      <c r="R39" s="75"/>
      <c r="S39" s="75"/>
      <c r="T39" s="75"/>
      <c r="U39" s="75"/>
    </row>
    <row r="40" spans="1:21" ht="19.95" customHeight="1" thickBot="1" x14ac:dyDescent="0.3">
      <c r="A40" s="18">
        <v>30</v>
      </c>
      <c r="B40" s="53" t="s">
        <v>35</v>
      </c>
      <c r="C40" s="54">
        <f t="shared" si="0"/>
        <v>1665</v>
      </c>
      <c r="D40" s="55">
        <v>846</v>
      </c>
      <c r="E40" s="55">
        <v>352</v>
      </c>
      <c r="F40" s="56">
        <v>98</v>
      </c>
      <c r="G40" s="57">
        <v>369</v>
      </c>
      <c r="H40" s="58"/>
      <c r="I40" s="59"/>
      <c r="J40" s="59"/>
      <c r="K40" s="60" t="s">
        <v>38</v>
      </c>
      <c r="L40" s="81" t="s">
        <v>46</v>
      </c>
      <c r="M40" s="78"/>
      <c r="N40" s="73" t="s">
        <v>38</v>
      </c>
      <c r="O40" s="86" t="s">
        <v>46</v>
      </c>
      <c r="P40" s="78"/>
      <c r="Q40" s="78"/>
      <c r="R40" s="78"/>
      <c r="S40" s="78"/>
      <c r="T40" s="78"/>
      <c r="U40" s="78"/>
    </row>
    <row r="41" spans="1:21" ht="19.95" customHeight="1" thickBot="1" x14ac:dyDescent="0.3">
      <c r="A41" s="62"/>
      <c r="B41" s="63"/>
      <c r="C41" s="64">
        <f>SUM(C11:C40)</f>
        <v>35902.200000000004</v>
      </c>
      <c r="D41" s="64">
        <f t="shared" ref="D41:G41" si="1">SUM(D11:D40)</f>
        <v>16428</v>
      </c>
      <c r="E41" s="64">
        <f t="shared" si="1"/>
        <v>13723.1</v>
      </c>
      <c r="F41" s="64">
        <f t="shared" si="1"/>
        <v>4046.1</v>
      </c>
      <c r="G41" s="64">
        <f t="shared" si="1"/>
        <v>1705</v>
      </c>
      <c r="H41" s="65"/>
      <c r="I41" s="65"/>
      <c r="J41" s="65"/>
      <c r="K41" s="65"/>
      <c r="L41" s="82"/>
      <c r="M41" s="103">
        <f>SUM(M11:M40)</f>
        <v>0</v>
      </c>
      <c r="N41" s="74"/>
      <c r="O41" s="87"/>
      <c r="P41" s="103">
        <f>SUM(P11:P40)</f>
        <v>0</v>
      </c>
      <c r="Q41" s="103"/>
      <c r="R41" s="103">
        <f>SUM(R11:R40)</f>
        <v>0</v>
      </c>
      <c r="S41" s="103"/>
      <c r="T41" s="162">
        <f>(U41/12)</f>
        <v>0</v>
      </c>
      <c r="U41" s="103">
        <f>SUM(U11:U40)</f>
        <v>0</v>
      </c>
    </row>
    <row r="42" spans="1:21" x14ac:dyDescent="0.25">
      <c r="C42" s="67"/>
    </row>
  </sheetData>
  <autoFilter ref="A10:E30" xr:uid="{00000000-0009-0000-0000-000000000000}"/>
  <mergeCells count="15">
    <mergeCell ref="Q8:U8"/>
    <mergeCell ref="Q9:T9"/>
    <mergeCell ref="U9:U10"/>
    <mergeCell ref="P8:P10"/>
    <mergeCell ref="A8:G9"/>
    <mergeCell ref="L1:O1"/>
    <mergeCell ref="H9:L9"/>
    <mergeCell ref="N9:O9"/>
    <mergeCell ref="N8:O8"/>
    <mergeCell ref="H8:L8"/>
    <mergeCell ref="M8:M10"/>
    <mergeCell ref="A2:R2"/>
    <mergeCell ref="A3:R3"/>
    <mergeCell ref="A4:T5"/>
    <mergeCell ref="A7:T7"/>
  </mergeCells>
  <phoneticPr fontId="0" type="noConversion"/>
  <pageMargins left="0.68" right="0" top="0.59055118110236227" bottom="0.39370078740157483" header="0.51181102362204722" footer="0.51181102362204722"/>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F27C-B0B2-4568-B324-A31B7EE3C86D}">
  <dimension ref="A3:AE25"/>
  <sheetViews>
    <sheetView topLeftCell="F11" zoomScale="76" zoomScaleNormal="76" workbookViewId="0">
      <selection activeCell="P14" sqref="P14"/>
    </sheetView>
  </sheetViews>
  <sheetFormatPr defaultRowHeight="15" x14ac:dyDescent="0.25"/>
  <cols>
    <col min="2" max="2" width="18.88671875" style="133" customWidth="1"/>
    <col min="3" max="4" width="9.88671875" style="133" bestFit="1" customWidth="1"/>
    <col min="5" max="7" width="9" style="133" bestFit="1" customWidth="1"/>
    <col min="8" max="9" width="13" style="133" customWidth="1"/>
    <col min="10" max="13" width="8.88671875" style="133"/>
    <col min="14" max="14" width="9" style="133" bestFit="1" customWidth="1"/>
    <col min="15" max="15" width="18.44140625" style="133" customWidth="1"/>
    <col min="16" max="17" width="15" style="133" customWidth="1"/>
    <col min="18" max="18" width="22.44140625" style="133" customWidth="1"/>
    <col min="19" max="20" width="21" style="133" customWidth="1"/>
    <col min="21" max="21" width="18.33203125" customWidth="1"/>
    <col min="22" max="22" width="17.77734375" customWidth="1"/>
    <col min="23" max="23" width="19.5546875" customWidth="1"/>
  </cols>
  <sheetData>
    <row r="3" spans="1:31" s="1" customFormat="1" ht="26.4" customHeight="1" x14ac:dyDescent="0.25">
      <c r="A3" s="219" t="s">
        <v>47</v>
      </c>
      <c r="B3" s="219"/>
      <c r="C3" s="219"/>
      <c r="D3" s="219"/>
      <c r="E3" s="219"/>
      <c r="F3" s="219"/>
      <c r="G3" s="219"/>
      <c r="H3" s="219"/>
      <c r="I3" s="219"/>
      <c r="J3" s="219"/>
      <c r="K3" s="219"/>
      <c r="L3" s="219"/>
      <c r="M3" s="219"/>
      <c r="N3" s="219"/>
      <c r="O3" s="219"/>
      <c r="P3" s="219"/>
      <c r="Q3" s="219"/>
      <c r="R3" s="219"/>
      <c r="S3" s="104"/>
      <c r="T3" s="104"/>
    </row>
    <row r="4" spans="1:31" s="1" customFormat="1" ht="26.4" customHeight="1" x14ac:dyDescent="0.25">
      <c r="A4" s="219" t="s">
        <v>72</v>
      </c>
      <c r="B4" s="219"/>
      <c r="C4" s="219"/>
      <c r="D4" s="219"/>
      <c r="E4" s="219"/>
      <c r="F4" s="219"/>
      <c r="G4" s="219"/>
      <c r="H4" s="219"/>
      <c r="I4" s="219"/>
      <c r="J4" s="219"/>
      <c r="K4" s="219"/>
      <c r="L4" s="219"/>
      <c r="M4" s="219"/>
      <c r="N4" s="219"/>
      <c r="O4" s="219"/>
      <c r="P4" s="219"/>
      <c r="Q4" s="219"/>
      <c r="R4" s="219"/>
      <c r="S4" s="104"/>
      <c r="T4" s="104"/>
    </row>
    <row r="5" spans="1:31" s="167" customFormat="1" ht="15.75" customHeight="1" x14ac:dyDescent="0.3">
      <c r="A5" s="254" t="s">
        <v>114</v>
      </c>
      <c r="B5" s="255"/>
      <c r="C5" s="255"/>
      <c r="D5" s="255"/>
      <c r="E5" s="255"/>
      <c r="F5" s="255"/>
      <c r="G5" s="255"/>
      <c r="H5" s="255"/>
      <c r="I5" s="255"/>
      <c r="J5" s="255"/>
      <c r="K5" s="255"/>
      <c r="L5" s="255"/>
      <c r="M5" s="255"/>
      <c r="N5" s="255"/>
      <c r="O5" s="255"/>
      <c r="P5" s="255"/>
      <c r="Q5" s="255"/>
      <c r="R5" s="255"/>
      <c r="S5" s="255"/>
      <c r="T5" s="255"/>
      <c r="U5" s="256"/>
      <c r="V5" s="166"/>
      <c r="W5" s="166"/>
      <c r="X5" s="166"/>
      <c r="Y5" s="166"/>
      <c r="Z5" s="166"/>
      <c r="AA5" s="166"/>
      <c r="AB5" s="166"/>
      <c r="AC5" s="166"/>
      <c r="AD5" s="166"/>
      <c r="AE5" s="166"/>
    </row>
    <row r="6" spans="1:31" s="1" customFormat="1" ht="26.4" customHeight="1" x14ac:dyDescent="0.25">
      <c r="A6" s="257"/>
      <c r="B6" s="258"/>
      <c r="C6" s="258"/>
      <c r="D6" s="258"/>
      <c r="E6" s="258"/>
      <c r="F6" s="258"/>
      <c r="G6" s="258"/>
      <c r="H6" s="258"/>
      <c r="I6" s="258"/>
      <c r="J6" s="258"/>
      <c r="K6" s="258"/>
      <c r="L6" s="258"/>
      <c r="M6" s="258"/>
      <c r="N6" s="258"/>
      <c r="O6" s="258"/>
      <c r="P6" s="258"/>
      <c r="Q6" s="258"/>
      <c r="R6" s="258"/>
      <c r="S6" s="258"/>
      <c r="T6" s="258"/>
      <c r="U6" s="259"/>
    </row>
    <row r="7" spans="1:31" ht="15.75" customHeight="1" x14ac:dyDescent="0.25">
      <c r="A7" s="251" t="s">
        <v>49</v>
      </c>
      <c r="B7" s="252"/>
      <c r="C7" s="252"/>
      <c r="D7" s="252"/>
      <c r="E7" s="252"/>
      <c r="F7" s="252"/>
      <c r="G7" s="252"/>
      <c r="H7" s="252"/>
      <c r="I7" s="252"/>
      <c r="J7" s="252"/>
      <c r="K7" s="252"/>
      <c r="L7" s="252"/>
      <c r="M7" s="252"/>
      <c r="N7" s="252"/>
      <c r="O7" s="252"/>
      <c r="P7" s="252"/>
      <c r="Q7" s="252"/>
      <c r="R7" s="252"/>
      <c r="S7" s="252"/>
      <c r="T7" s="252"/>
      <c r="U7" s="253"/>
    </row>
    <row r="8" spans="1:31" s="169" customFormat="1" ht="28.5" customHeight="1" thickBot="1" x14ac:dyDescent="0.3">
      <c r="A8" s="248" t="s">
        <v>118</v>
      </c>
      <c r="B8" s="249"/>
      <c r="C8" s="249"/>
      <c r="D8" s="249"/>
      <c r="E8" s="249"/>
      <c r="F8" s="249"/>
      <c r="G8" s="249"/>
      <c r="H8" s="249"/>
      <c r="I8" s="249"/>
      <c r="J8" s="249"/>
      <c r="K8" s="249"/>
      <c r="L8" s="249"/>
      <c r="M8" s="249"/>
      <c r="N8" s="249"/>
      <c r="O8" s="249"/>
      <c r="P8" s="249"/>
      <c r="Q8" s="249"/>
      <c r="R8" s="249"/>
      <c r="S8" s="249"/>
      <c r="T8" s="249"/>
      <c r="U8" s="250"/>
      <c r="V8" s="168"/>
      <c r="W8" s="168"/>
      <c r="X8" s="168"/>
      <c r="Y8" s="168"/>
      <c r="Z8" s="168"/>
      <c r="AA8" s="168"/>
      <c r="AB8" s="168"/>
      <c r="AC8" s="168"/>
      <c r="AD8" s="168"/>
      <c r="AE8" s="168"/>
    </row>
    <row r="9" spans="1:31" ht="16.2" thickBot="1" x14ac:dyDescent="0.3">
      <c r="A9" s="222" t="s">
        <v>50</v>
      </c>
      <c r="B9" s="223"/>
      <c r="C9" s="223"/>
      <c r="D9" s="223"/>
      <c r="E9" s="223"/>
      <c r="F9" s="223"/>
      <c r="G9" s="224"/>
      <c r="H9" s="228" t="s">
        <v>117</v>
      </c>
      <c r="I9" s="229"/>
      <c r="J9" s="229"/>
      <c r="K9" s="229"/>
      <c r="L9" s="229"/>
      <c r="M9" s="229"/>
      <c r="N9" s="230"/>
      <c r="O9" s="202" t="s">
        <v>73</v>
      </c>
      <c r="P9" s="231" t="s">
        <v>116</v>
      </c>
      <c r="Q9" s="232"/>
      <c r="R9" s="233"/>
      <c r="S9" s="239" t="s">
        <v>120</v>
      </c>
      <c r="T9" s="240"/>
      <c r="U9" s="240"/>
      <c r="V9" s="240"/>
      <c r="W9" s="241"/>
    </row>
    <row r="10" spans="1:31" ht="33.6" thickBot="1" x14ac:dyDescent="0.3">
      <c r="A10" s="225"/>
      <c r="B10" s="226"/>
      <c r="C10" s="226"/>
      <c r="D10" s="226"/>
      <c r="E10" s="226"/>
      <c r="F10" s="226"/>
      <c r="G10" s="227"/>
      <c r="H10" s="68" t="s">
        <v>51</v>
      </c>
      <c r="I10" s="105" t="s">
        <v>52</v>
      </c>
      <c r="J10" s="234" t="s">
        <v>53</v>
      </c>
      <c r="K10" s="212"/>
      <c r="L10" s="212"/>
      <c r="M10" s="212"/>
      <c r="N10" s="235"/>
      <c r="O10" s="202"/>
      <c r="P10" s="106" t="s">
        <v>52</v>
      </c>
      <c r="Q10" s="107" t="s">
        <v>76</v>
      </c>
      <c r="R10" s="108" t="s">
        <v>77</v>
      </c>
      <c r="S10" s="242" t="s">
        <v>121</v>
      </c>
      <c r="T10" s="243"/>
      <c r="U10" s="243"/>
      <c r="V10" s="244"/>
      <c r="W10" s="245" t="s">
        <v>122</v>
      </c>
    </row>
    <row r="11" spans="1:31" ht="64.8" thickBot="1" x14ac:dyDescent="0.3">
      <c r="A11" s="92" t="s">
        <v>44</v>
      </c>
      <c r="B11" s="8" t="s">
        <v>0</v>
      </c>
      <c r="C11" s="109" t="s">
        <v>78</v>
      </c>
      <c r="D11" s="8" t="s">
        <v>79</v>
      </c>
      <c r="E11" s="8" t="s">
        <v>80</v>
      </c>
      <c r="F11" s="8" t="s">
        <v>81</v>
      </c>
      <c r="G11" s="11" t="s">
        <v>76</v>
      </c>
      <c r="H11" s="12" t="s">
        <v>54</v>
      </c>
      <c r="I11" s="8" t="s">
        <v>54</v>
      </c>
      <c r="J11" s="8" t="s">
        <v>36</v>
      </c>
      <c r="K11" s="8" t="s">
        <v>55</v>
      </c>
      <c r="L11" s="8" t="s">
        <v>56</v>
      </c>
      <c r="M11" s="8" t="s">
        <v>57</v>
      </c>
      <c r="N11" s="10" t="s">
        <v>58</v>
      </c>
      <c r="O11" s="203"/>
      <c r="P11" s="12" t="s">
        <v>54</v>
      </c>
      <c r="Q11" s="9"/>
      <c r="R11" s="110" t="s">
        <v>46</v>
      </c>
      <c r="S11" s="246" t="s">
        <v>123</v>
      </c>
      <c r="T11" s="246" t="s">
        <v>124</v>
      </c>
      <c r="U11" s="246" t="s">
        <v>125</v>
      </c>
      <c r="V11" s="246" t="s">
        <v>126</v>
      </c>
      <c r="W11" s="247"/>
    </row>
    <row r="12" spans="1:31" ht="15.6" x14ac:dyDescent="0.25">
      <c r="A12" s="93">
        <v>1</v>
      </c>
      <c r="B12" s="111" t="s">
        <v>59</v>
      </c>
      <c r="C12" s="112">
        <v>1805</v>
      </c>
      <c r="D12" s="113">
        <v>1140</v>
      </c>
      <c r="E12" s="114"/>
      <c r="F12" s="50">
        <v>665</v>
      </c>
      <c r="G12" s="115"/>
      <c r="H12" s="116"/>
      <c r="I12" s="16" t="s">
        <v>38</v>
      </c>
      <c r="J12" s="16"/>
      <c r="K12" s="50"/>
      <c r="L12" s="16" t="s">
        <v>38</v>
      </c>
      <c r="M12" s="50"/>
      <c r="N12" s="117">
        <v>6</v>
      </c>
      <c r="O12" s="14"/>
      <c r="P12" s="17" t="s">
        <v>38</v>
      </c>
      <c r="Q12" s="16"/>
      <c r="R12" s="117" t="s">
        <v>38</v>
      </c>
      <c r="S12" s="77"/>
      <c r="T12" s="17"/>
      <c r="U12" s="165"/>
      <c r="V12" s="165"/>
      <c r="W12" s="165"/>
    </row>
    <row r="13" spans="1:31" ht="15.6" x14ac:dyDescent="0.25">
      <c r="A13" s="95">
        <v>2</v>
      </c>
      <c r="B13" s="25" t="s">
        <v>60</v>
      </c>
      <c r="C13" s="13">
        <v>46000</v>
      </c>
      <c r="D13" s="41">
        <v>46000</v>
      </c>
      <c r="E13" s="118"/>
      <c r="F13" s="119"/>
      <c r="G13" s="120"/>
      <c r="H13" s="121"/>
      <c r="I13" s="45"/>
      <c r="J13" s="45"/>
      <c r="K13" s="45"/>
      <c r="L13" s="45"/>
      <c r="M13" s="29" t="s">
        <v>38</v>
      </c>
      <c r="N13" s="122">
        <v>3</v>
      </c>
      <c r="O13" s="27"/>
      <c r="P13" s="24">
        <v>0</v>
      </c>
      <c r="Q13" s="29"/>
      <c r="R13" s="122" t="s">
        <v>38</v>
      </c>
      <c r="S13" s="76"/>
      <c r="T13" s="24"/>
      <c r="U13" s="164"/>
      <c r="V13" s="164"/>
      <c r="W13" s="164"/>
    </row>
    <row r="14" spans="1:31" ht="31.2" x14ac:dyDescent="0.25">
      <c r="A14" s="95">
        <v>3</v>
      </c>
      <c r="B14" s="25" t="s">
        <v>61</v>
      </c>
      <c r="C14" s="13">
        <v>13435</v>
      </c>
      <c r="D14" s="41">
        <v>12975</v>
      </c>
      <c r="E14" s="118"/>
      <c r="F14" s="45">
        <v>460</v>
      </c>
      <c r="G14" s="120"/>
      <c r="H14" s="121"/>
      <c r="I14" s="29" t="s">
        <v>38</v>
      </c>
      <c r="J14" s="29"/>
      <c r="K14" s="29"/>
      <c r="L14" s="29"/>
      <c r="M14" s="29" t="s">
        <v>38</v>
      </c>
      <c r="N14" s="122">
        <v>3</v>
      </c>
      <c r="O14" s="27"/>
      <c r="P14" s="24" t="s">
        <v>38</v>
      </c>
      <c r="Q14" s="29"/>
      <c r="R14" s="122" t="s">
        <v>38</v>
      </c>
      <c r="S14" s="76"/>
      <c r="T14" s="24"/>
      <c r="U14" s="164"/>
      <c r="V14" s="164"/>
      <c r="W14" s="164"/>
    </row>
    <row r="15" spans="1:31" ht="15.6" x14ac:dyDescent="0.25">
      <c r="A15" s="95">
        <v>4</v>
      </c>
      <c r="B15" s="25" t="s">
        <v>62</v>
      </c>
      <c r="C15" s="13">
        <v>1556</v>
      </c>
      <c r="D15" s="41">
        <v>1358</v>
      </c>
      <c r="E15" s="118"/>
      <c r="F15" s="45">
        <v>198</v>
      </c>
      <c r="G15" s="120"/>
      <c r="H15" s="121"/>
      <c r="I15" s="29" t="s">
        <v>38</v>
      </c>
      <c r="J15" s="29"/>
      <c r="K15" s="29"/>
      <c r="L15" s="29" t="s">
        <v>38</v>
      </c>
      <c r="M15" s="29"/>
      <c r="N15" s="122">
        <v>6</v>
      </c>
      <c r="O15" s="27"/>
      <c r="P15" s="24" t="s">
        <v>38</v>
      </c>
      <c r="Q15" s="29"/>
      <c r="R15" s="122" t="s">
        <v>38</v>
      </c>
      <c r="S15" s="76"/>
      <c r="T15" s="24"/>
      <c r="U15" s="164"/>
      <c r="V15" s="164"/>
      <c r="W15" s="164"/>
    </row>
    <row r="16" spans="1:31" ht="15.6" x14ac:dyDescent="0.25">
      <c r="A16" s="95">
        <v>5</v>
      </c>
      <c r="B16" s="25" t="s">
        <v>63</v>
      </c>
      <c r="C16" s="13">
        <v>2600</v>
      </c>
      <c r="D16" s="41">
        <v>1950</v>
      </c>
      <c r="E16" s="118"/>
      <c r="F16" s="45">
        <v>650</v>
      </c>
      <c r="G16" s="120"/>
      <c r="H16" s="121"/>
      <c r="I16" s="29" t="s">
        <v>38</v>
      </c>
      <c r="J16" s="29"/>
      <c r="K16" s="45"/>
      <c r="L16" s="45"/>
      <c r="M16" s="29" t="s">
        <v>38</v>
      </c>
      <c r="N16" s="122">
        <v>6</v>
      </c>
      <c r="O16" s="27"/>
      <c r="P16" s="24" t="s">
        <v>38</v>
      </c>
      <c r="Q16" s="29"/>
      <c r="R16" s="122" t="s">
        <v>38</v>
      </c>
      <c r="S16" s="76"/>
      <c r="T16" s="24"/>
      <c r="U16" s="164"/>
      <c r="V16" s="164"/>
      <c r="W16" s="164"/>
    </row>
    <row r="17" spans="1:23" ht="31.2" x14ac:dyDescent="0.25">
      <c r="A17" s="95">
        <v>6</v>
      </c>
      <c r="B17" s="25" t="s">
        <v>64</v>
      </c>
      <c r="C17" s="13">
        <v>12700</v>
      </c>
      <c r="D17" s="41">
        <v>12025</v>
      </c>
      <c r="E17" s="118"/>
      <c r="F17" s="45">
        <v>675</v>
      </c>
      <c r="G17" s="120"/>
      <c r="H17" s="121"/>
      <c r="I17" s="29" t="s">
        <v>38</v>
      </c>
      <c r="J17" s="29"/>
      <c r="K17" s="45"/>
      <c r="L17" s="29" t="s">
        <v>38</v>
      </c>
      <c r="M17" s="45"/>
      <c r="N17" s="122">
        <v>6</v>
      </c>
      <c r="O17" s="27"/>
      <c r="P17" s="24" t="s">
        <v>38</v>
      </c>
      <c r="Q17" s="29"/>
      <c r="R17" s="122" t="s">
        <v>38</v>
      </c>
      <c r="S17" s="76"/>
      <c r="T17" s="24"/>
      <c r="U17" s="164"/>
      <c r="V17" s="164"/>
      <c r="W17" s="164"/>
    </row>
    <row r="18" spans="1:23" ht="15.6" x14ac:dyDescent="0.25">
      <c r="A18" s="95">
        <v>7</v>
      </c>
      <c r="B18" s="25" t="s">
        <v>65</v>
      </c>
      <c r="C18" s="13">
        <v>2140</v>
      </c>
      <c r="D18" s="41">
        <v>2140</v>
      </c>
      <c r="E18" s="118"/>
      <c r="F18" s="119"/>
      <c r="G18" s="120"/>
      <c r="H18" s="121"/>
      <c r="I18" s="45"/>
      <c r="J18" s="45"/>
      <c r="K18" s="45"/>
      <c r="L18" s="45"/>
      <c r="M18" s="29" t="s">
        <v>38</v>
      </c>
      <c r="N18" s="122">
        <v>6</v>
      </c>
      <c r="O18" s="27"/>
      <c r="P18" s="24">
        <v>0</v>
      </c>
      <c r="Q18" s="29"/>
      <c r="R18" s="122" t="s">
        <v>38</v>
      </c>
      <c r="S18" s="76"/>
      <c r="T18" s="24"/>
      <c r="U18" s="164"/>
      <c r="V18" s="164"/>
      <c r="W18" s="164"/>
    </row>
    <row r="19" spans="1:23" ht="15.6" x14ac:dyDescent="0.25">
      <c r="A19" s="95">
        <v>8</v>
      </c>
      <c r="B19" s="25" t="s">
        <v>66</v>
      </c>
      <c r="C19" s="13">
        <v>748</v>
      </c>
      <c r="D19" s="118">
        <v>680</v>
      </c>
      <c r="E19" s="118"/>
      <c r="F19" s="45">
        <v>68</v>
      </c>
      <c r="G19" s="120"/>
      <c r="H19" s="121"/>
      <c r="I19" s="29" t="s">
        <v>38</v>
      </c>
      <c r="J19" s="45"/>
      <c r="K19" s="45"/>
      <c r="L19" s="45"/>
      <c r="M19" s="29" t="s">
        <v>38</v>
      </c>
      <c r="N19" s="122">
        <v>3</v>
      </c>
      <c r="O19" s="27"/>
      <c r="P19" s="24" t="s">
        <v>38</v>
      </c>
      <c r="Q19" s="29"/>
      <c r="R19" s="122" t="s">
        <v>38</v>
      </c>
      <c r="S19" s="76"/>
      <c r="T19" s="24"/>
      <c r="U19" s="164"/>
      <c r="V19" s="164"/>
      <c r="W19" s="164"/>
    </row>
    <row r="20" spans="1:23" ht="15.6" x14ac:dyDescent="0.25">
      <c r="A20" s="95">
        <v>9</v>
      </c>
      <c r="B20" s="25" t="s">
        <v>67</v>
      </c>
      <c r="C20" s="13">
        <v>575</v>
      </c>
      <c r="D20" s="118">
        <v>200</v>
      </c>
      <c r="E20" s="118"/>
      <c r="F20" s="45">
        <v>75</v>
      </c>
      <c r="G20" s="44">
        <v>300</v>
      </c>
      <c r="H20" s="123" t="s">
        <v>38</v>
      </c>
      <c r="I20" s="29" t="s">
        <v>38</v>
      </c>
      <c r="J20" s="29" t="s">
        <v>38</v>
      </c>
      <c r="K20" s="45"/>
      <c r="L20" s="45"/>
      <c r="M20" s="45"/>
      <c r="N20" s="122">
        <v>6</v>
      </c>
      <c r="O20" s="27"/>
      <c r="P20" s="24" t="s">
        <v>38</v>
      </c>
      <c r="Q20" s="123" t="s">
        <v>38</v>
      </c>
      <c r="R20" s="122" t="s">
        <v>38</v>
      </c>
      <c r="S20" s="76"/>
      <c r="T20" s="24"/>
      <c r="U20" s="164"/>
      <c r="V20" s="164"/>
      <c r="W20" s="164"/>
    </row>
    <row r="21" spans="1:23" ht="15.6" x14ac:dyDescent="0.25">
      <c r="A21" s="95">
        <v>10</v>
      </c>
      <c r="B21" s="25" t="s">
        <v>68</v>
      </c>
      <c r="C21" s="13">
        <v>517</v>
      </c>
      <c r="D21" s="118">
        <v>460</v>
      </c>
      <c r="E21" s="118"/>
      <c r="F21" s="45">
        <v>57</v>
      </c>
      <c r="G21" s="120"/>
      <c r="H21" s="121"/>
      <c r="I21" s="29" t="s">
        <v>38</v>
      </c>
      <c r="J21" s="29"/>
      <c r="K21" s="29" t="s">
        <v>38</v>
      </c>
      <c r="L21" s="29"/>
      <c r="M21" s="29"/>
      <c r="N21" s="122">
        <v>6</v>
      </c>
      <c r="O21" s="27"/>
      <c r="P21" s="24" t="s">
        <v>38</v>
      </c>
      <c r="Q21" s="29"/>
      <c r="R21" s="122" t="s">
        <v>38</v>
      </c>
      <c r="S21" s="76"/>
      <c r="T21" s="24"/>
      <c r="U21" s="164"/>
      <c r="V21" s="164"/>
      <c r="W21" s="164"/>
    </row>
    <row r="22" spans="1:23" ht="15.6" x14ac:dyDescent="0.25">
      <c r="A22" s="95">
        <v>11</v>
      </c>
      <c r="B22" s="25" t="s">
        <v>69</v>
      </c>
      <c r="C22" s="13">
        <v>100</v>
      </c>
      <c r="D22" s="118">
        <v>40</v>
      </c>
      <c r="E22" s="118"/>
      <c r="F22" s="45">
        <v>60</v>
      </c>
      <c r="G22" s="120"/>
      <c r="H22" s="121"/>
      <c r="I22" s="29" t="s">
        <v>38</v>
      </c>
      <c r="J22" s="29"/>
      <c r="K22" s="29" t="s">
        <v>38</v>
      </c>
      <c r="L22" s="45"/>
      <c r="M22" s="45"/>
      <c r="N22" s="122">
        <v>6</v>
      </c>
      <c r="O22" s="27"/>
      <c r="P22" s="24" t="s">
        <v>38</v>
      </c>
      <c r="Q22" s="29"/>
      <c r="R22" s="122" t="s">
        <v>38</v>
      </c>
      <c r="S22" s="76"/>
      <c r="T22" s="24"/>
      <c r="U22" s="164"/>
      <c r="V22" s="164"/>
      <c r="W22" s="164"/>
    </row>
    <row r="23" spans="1:23" ht="15.6" x14ac:dyDescent="0.25">
      <c r="A23" s="95">
        <v>12</v>
      </c>
      <c r="B23" s="25" t="s">
        <v>70</v>
      </c>
      <c r="C23" s="13">
        <v>800</v>
      </c>
      <c r="D23" s="118">
        <v>800</v>
      </c>
      <c r="E23" s="118"/>
      <c r="F23" s="119"/>
      <c r="G23" s="120"/>
      <c r="H23" s="121"/>
      <c r="I23" s="45"/>
      <c r="J23" s="45"/>
      <c r="K23" s="45"/>
      <c r="L23" s="29" t="s">
        <v>38</v>
      </c>
      <c r="M23" s="45"/>
      <c r="N23" s="122">
        <v>6</v>
      </c>
      <c r="O23" s="27"/>
      <c r="P23" s="24">
        <v>0</v>
      </c>
      <c r="Q23" s="29"/>
      <c r="R23" s="122" t="s">
        <v>38</v>
      </c>
      <c r="S23" s="76"/>
      <c r="T23" s="24"/>
      <c r="U23" s="164"/>
      <c r="V23" s="164"/>
      <c r="W23" s="164"/>
    </row>
    <row r="24" spans="1:23" ht="16.2" thickBot="1" x14ac:dyDescent="0.3">
      <c r="A24" s="99">
        <v>13</v>
      </c>
      <c r="B24" s="124" t="s">
        <v>71</v>
      </c>
      <c r="C24" s="54">
        <v>400</v>
      </c>
      <c r="D24" s="125">
        <v>200</v>
      </c>
      <c r="E24" s="125">
        <v>200</v>
      </c>
      <c r="F24" s="126"/>
      <c r="G24" s="127"/>
      <c r="H24" s="128"/>
      <c r="I24" s="59"/>
      <c r="J24" s="59"/>
      <c r="K24" s="129" t="s">
        <v>38</v>
      </c>
      <c r="L24" s="59"/>
      <c r="M24" s="129"/>
      <c r="N24" s="130">
        <v>6</v>
      </c>
      <c r="O24" s="73"/>
      <c r="P24" s="61" t="s">
        <v>38</v>
      </c>
      <c r="Q24" s="129"/>
      <c r="R24" s="130" t="s">
        <v>38</v>
      </c>
      <c r="S24" s="131"/>
      <c r="T24" s="61"/>
      <c r="U24" s="164"/>
      <c r="V24" s="164"/>
      <c r="W24" s="164"/>
    </row>
    <row r="25" spans="1:23" ht="16.2" thickBot="1" x14ac:dyDescent="0.3">
      <c r="A25" s="101"/>
      <c r="B25" s="63"/>
      <c r="C25" s="132">
        <f>SUM(C12:C24)</f>
        <v>83376</v>
      </c>
      <c r="D25" s="132">
        <f t="shared" ref="D25:G25" si="0">SUM(D12:D24)</f>
        <v>79968</v>
      </c>
      <c r="E25" s="132">
        <f t="shared" si="0"/>
        <v>200</v>
      </c>
      <c r="F25" s="132">
        <f t="shared" si="0"/>
        <v>2908</v>
      </c>
      <c r="G25" s="132">
        <f t="shared" si="0"/>
        <v>300</v>
      </c>
      <c r="H25" s="65"/>
      <c r="I25" s="65"/>
      <c r="J25" s="65"/>
      <c r="K25" s="65"/>
      <c r="L25" s="65"/>
      <c r="M25" s="65"/>
      <c r="N25" s="65"/>
      <c r="O25" s="103">
        <f>SUM(O12,O24)</f>
        <v>0</v>
      </c>
      <c r="P25" s="65"/>
      <c r="Q25" s="65"/>
      <c r="R25" s="66"/>
      <c r="S25" s="103">
        <f t="shared" ref="S25:T25" si="1">SUM(S12,S24)</f>
        <v>0</v>
      </c>
      <c r="T25" s="163">
        <f t="shared" si="1"/>
        <v>0</v>
      </c>
      <c r="U25" s="162">
        <f>(T25/12)</f>
        <v>0</v>
      </c>
      <c r="V25" s="162">
        <f t="shared" ref="V25:W25" si="2">(U25/12)</f>
        <v>0</v>
      </c>
      <c r="W25" s="162">
        <f t="shared" si="2"/>
        <v>0</v>
      </c>
    </row>
  </sheetData>
  <mergeCells count="13">
    <mergeCell ref="S9:W9"/>
    <mergeCell ref="S10:V10"/>
    <mergeCell ref="W10:W11"/>
    <mergeCell ref="A3:R3"/>
    <mergeCell ref="A4:R4"/>
    <mergeCell ref="O9:O11"/>
    <mergeCell ref="A9:G10"/>
    <mergeCell ref="H9:N9"/>
    <mergeCell ref="P9:R9"/>
    <mergeCell ref="J10:N10"/>
    <mergeCell ref="A5:U6"/>
    <mergeCell ref="A8:U8"/>
    <mergeCell ref="A7:U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2752-7A6D-4668-B6BB-539B3D1607E0}">
  <dimension ref="A1:AE38"/>
  <sheetViews>
    <sheetView zoomScale="80" zoomScaleNormal="80" workbookViewId="0">
      <selection activeCell="A6" sqref="A6:A8"/>
    </sheetView>
  </sheetViews>
  <sheetFormatPr defaultRowHeight="14.4" x14ac:dyDescent="0.3"/>
  <cols>
    <col min="1" max="1" width="5.88671875" style="88" customWidth="1"/>
    <col min="2" max="2" width="48.33203125" style="89" customWidth="1"/>
    <col min="3" max="3" width="13.88671875" style="90" customWidth="1"/>
    <col min="4" max="5" width="14.109375" style="88" customWidth="1"/>
    <col min="6" max="6" width="14.109375" style="91" customWidth="1"/>
    <col min="7" max="8" width="12.33203125" style="91" customWidth="1"/>
    <col min="9" max="10" width="23.44140625" style="91" customWidth="1"/>
    <col min="11" max="14" width="29.6640625" style="174" customWidth="1"/>
  </cols>
  <sheetData>
    <row r="1" spans="1:31" s="1" customFormat="1" ht="26.4" customHeight="1" x14ac:dyDescent="0.25">
      <c r="A1" s="236" t="s">
        <v>47</v>
      </c>
      <c r="B1" s="236"/>
      <c r="C1" s="236"/>
      <c r="D1" s="236"/>
      <c r="E1" s="236"/>
      <c r="F1" s="236"/>
      <c r="G1" s="236"/>
      <c r="H1" s="236"/>
      <c r="I1" s="236"/>
      <c r="J1" s="236"/>
      <c r="K1" s="236"/>
      <c r="L1" s="102"/>
      <c r="M1" s="102"/>
      <c r="N1" s="102"/>
      <c r="O1" s="102"/>
      <c r="P1" s="102"/>
      <c r="Q1" s="102"/>
      <c r="R1" s="102"/>
      <c r="S1" s="102"/>
      <c r="T1" s="104"/>
      <c r="U1" s="104"/>
    </row>
    <row r="2" spans="1:31" s="1" customFormat="1" ht="26.4" customHeight="1" x14ac:dyDescent="0.25">
      <c r="A2" s="236" t="s">
        <v>113</v>
      </c>
      <c r="B2" s="236"/>
      <c r="C2" s="236"/>
      <c r="D2" s="236"/>
      <c r="E2" s="236"/>
      <c r="F2" s="236"/>
      <c r="G2" s="236"/>
      <c r="H2" s="236"/>
      <c r="I2" s="236"/>
      <c r="J2" s="236"/>
      <c r="K2" s="236"/>
      <c r="L2" s="102"/>
      <c r="M2" s="102"/>
      <c r="N2" s="102"/>
      <c r="O2" s="102"/>
      <c r="P2" s="102"/>
      <c r="Q2" s="102"/>
      <c r="R2" s="102"/>
      <c r="S2" s="102"/>
      <c r="T2" s="104"/>
      <c r="U2" s="104"/>
    </row>
    <row r="3" spans="1:31" ht="15.6" x14ac:dyDescent="0.25">
      <c r="A3" s="237" t="s">
        <v>49</v>
      </c>
      <c r="B3" s="237"/>
      <c r="C3" s="237"/>
      <c r="D3" s="237"/>
      <c r="E3" s="237"/>
      <c r="F3" s="237"/>
      <c r="G3" s="237"/>
      <c r="H3" s="237"/>
      <c r="I3" s="237"/>
      <c r="J3" s="237"/>
      <c r="K3" s="237"/>
      <c r="L3" s="6"/>
      <c r="M3" s="6"/>
      <c r="N3" s="6"/>
      <c r="O3" s="6"/>
      <c r="P3" s="6"/>
      <c r="Q3" s="6"/>
      <c r="R3" s="6"/>
      <c r="S3" s="6"/>
      <c r="T3" s="6"/>
      <c r="U3" s="6"/>
    </row>
    <row r="4" spans="1:31" ht="28.5" customHeight="1" x14ac:dyDescent="0.25">
      <c r="A4" s="238" t="s">
        <v>114</v>
      </c>
      <c r="B4" s="238"/>
      <c r="C4" s="238"/>
      <c r="D4" s="238"/>
      <c r="E4" s="238"/>
      <c r="F4" s="238"/>
      <c r="G4" s="238"/>
      <c r="H4" s="238"/>
      <c r="I4" s="238"/>
      <c r="J4" s="238"/>
      <c r="K4" s="238"/>
      <c r="L4" s="6"/>
      <c r="M4" s="6"/>
      <c r="N4" s="6"/>
      <c r="O4" s="6"/>
      <c r="P4" s="6"/>
      <c r="Q4" s="6"/>
      <c r="R4" s="6"/>
      <c r="S4" s="6"/>
      <c r="T4" s="6"/>
      <c r="U4" s="6"/>
    </row>
    <row r="5" spans="1:31" s="169" customFormat="1" ht="28.5" customHeight="1" thickBot="1" x14ac:dyDescent="0.3">
      <c r="A5" s="221" t="s">
        <v>118</v>
      </c>
      <c r="B5" s="221"/>
      <c r="C5" s="221"/>
      <c r="D5" s="221"/>
      <c r="E5" s="221"/>
      <c r="F5" s="221"/>
      <c r="G5" s="221"/>
      <c r="H5" s="221"/>
      <c r="I5" s="221"/>
      <c r="J5" s="221"/>
      <c r="K5" s="221"/>
      <c r="L5" s="168"/>
      <c r="M5" s="168"/>
      <c r="N5" s="168"/>
      <c r="O5" s="168"/>
      <c r="P5" s="168"/>
      <c r="Q5" s="168"/>
      <c r="R5" s="168"/>
      <c r="S5" s="168"/>
      <c r="T5" s="168"/>
      <c r="U5" s="168"/>
      <c r="V5" s="168"/>
      <c r="W5" s="168"/>
      <c r="X5" s="168"/>
      <c r="Y5" s="168"/>
      <c r="Z5" s="168"/>
      <c r="AA5" s="168"/>
      <c r="AB5" s="168"/>
      <c r="AC5" s="168"/>
      <c r="AD5" s="168"/>
      <c r="AE5" s="168"/>
    </row>
    <row r="6" spans="1:31" ht="15" thickBot="1" x14ac:dyDescent="0.3">
      <c r="A6" s="272" t="s">
        <v>44</v>
      </c>
      <c r="B6" s="260" t="s">
        <v>0</v>
      </c>
      <c r="C6" s="262" t="s">
        <v>2</v>
      </c>
      <c r="D6" s="260" t="s">
        <v>1</v>
      </c>
      <c r="E6" s="260" t="s">
        <v>3</v>
      </c>
      <c r="F6" s="260" t="s">
        <v>82</v>
      </c>
      <c r="G6" s="260" t="s">
        <v>83</v>
      </c>
      <c r="H6" s="264" t="s">
        <v>4</v>
      </c>
      <c r="I6" s="266" t="s">
        <v>37</v>
      </c>
      <c r="J6" s="239" t="s">
        <v>120</v>
      </c>
      <c r="K6" s="240"/>
      <c r="L6" s="240"/>
      <c r="M6" s="240"/>
      <c r="N6" s="241"/>
    </row>
    <row r="7" spans="1:31" ht="15" thickBot="1" x14ac:dyDescent="0.3">
      <c r="A7" s="273"/>
      <c r="B7" s="261"/>
      <c r="C7" s="263"/>
      <c r="D7" s="261"/>
      <c r="E7" s="261"/>
      <c r="F7" s="261"/>
      <c r="G7" s="261"/>
      <c r="H7" s="265"/>
      <c r="I7" s="267"/>
      <c r="J7" s="242" t="s">
        <v>121</v>
      </c>
      <c r="K7" s="243"/>
      <c r="L7" s="243"/>
      <c r="M7" s="244"/>
      <c r="N7" s="245" t="s">
        <v>122</v>
      </c>
    </row>
    <row r="8" spans="1:31" ht="47.4" customHeight="1" thickBot="1" x14ac:dyDescent="0.3">
      <c r="A8" s="274"/>
      <c r="B8" s="268"/>
      <c r="C8" s="269"/>
      <c r="D8" s="268"/>
      <c r="E8" s="268"/>
      <c r="F8" s="268"/>
      <c r="G8" s="268"/>
      <c r="H8" s="270"/>
      <c r="I8" s="271"/>
      <c r="J8" s="246" t="s">
        <v>123</v>
      </c>
      <c r="K8" s="246" t="s">
        <v>124</v>
      </c>
      <c r="L8" s="246" t="s">
        <v>125</v>
      </c>
      <c r="M8" s="246" t="s">
        <v>126</v>
      </c>
      <c r="N8" s="247"/>
    </row>
    <row r="9" spans="1:31" ht="15" customHeight="1" x14ac:dyDescent="0.25">
      <c r="A9" s="134">
        <v>1</v>
      </c>
      <c r="B9" s="94" t="s">
        <v>84</v>
      </c>
      <c r="C9" s="175">
        <f>SUM(D9:G9)</f>
        <v>1494</v>
      </c>
      <c r="D9" s="135">
        <v>44</v>
      </c>
      <c r="E9" s="136"/>
      <c r="F9" s="135">
        <v>1268</v>
      </c>
      <c r="G9" s="135">
        <v>182</v>
      </c>
      <c r="H9" s="137" t="s">
        <v>36</v>
      </c>
      <c r="I9" s="138" t="s">
        <v>46</v>
      </c>
      <c r="J9" s="160"/>
      <c r="K9" s="176"/>
      <c r="L9" s="176"/>
      <c r="M9" s="176"/>
      <c r="N9" s="176"/>
    </row>
    <row r="10" spans="1:31" ht="15" customHeight="1" x14ac:dyDescent="0.25">
      <c r="A10" s="139">
        <v>2</v>
      </c>
      <c r="B10" s="140" t="s">
        <v>85</v>
      </c>
      <c r="C10" s="175">
        <f>SUM(D10:G10)</f>
        <v>2867</v>
      </c>
      <c r="D10" s="141">
        <v>2187</v>
      </c>
      <c r="E10" s="142"/>
      <c r="F10" s="143"/>
      <c r="G10" s="144">
        <v>680</v>
      </c>
      <c r="H10" s="137" t="s">
        <v>36</v>
      </c>
      <c r="I10" s="138" t="s">
        <v>46</v>
      </c>
      <c r="J10" s="160"/>
      <c r="K10" s="177"/>
      <c r="L10" s="177"/>
      <c r="M10" s="177"/>
      <c r="N10" s="177"/>
    </row>
    <row r="11" spans="1:31" x14ac:dyDescent="0.3">
      <c r="A11" s="139">
        <v>3</v>
      </c>
      <c r="B11" s="140" t="s">
        <v>86</v>
      </c>
      <c r="C11" s="175">
        <f>SUM(D11:G11)</f>
        <v>140</v>
      </c>
      <c r="D11" s="141">
        <v>5</v>
      </c>
      <c r="E11" s="142"/>
      <c r="F11" s="143"/>
      <c r="G11" s="144">
        <v>135</v>
      </c>
      <c r="H11" s="137" t="s">
        <v>36</v>
      </c>
      <c r="I11" s="138" t="s">
        <v>46</v>
      </c>
      <c r="J11" s="160"/>
      <c r="K11" s="170"/>
      <c r="L11" s="170"/>
      <c r="M11" s="170"/>
      <c r="N11" s="170"/>
    </row>
    <row r="12" spans="1:31" x14ac:dyDescent="0.3">
      <c r="A12" s="139">
        <v>4</v>
      </c>
      <c r="B12" s="96" t="s">
        <v>87</v>
      </c>
      <c r="C12" s="175">
        <f>SUM(D12:G12)</f>
        <v>5348</v>
      </c>
      <c r="D12" s="145">
        <v>990.35</v>
      </c>
      <c r="E12" s="141">
        <v>3330.65</v>
      </c>
      <c r="F12" s="143"/>
      <c r="G12" s="144">
        <v>1027</v>
      </c>
      <c r="H12" s="137" t="s">
        <v>36</v>
      </c>
      <c r="I12" s="138" t="s">
        <v>46</v>
      </c>
      <c r="J12" s="160"/>
      <c r="K12" s="171"/>
      <c r="L12" s="171"/>
      <c r="M12" s="171"/>
      <c r="N12" s="171"/>
    </row>
    <row r="13" spans="1:31" x14ac:dyDescent="0.3">
      <c r="A13" s="139">
        <v>5</v>
      </c>
      <c r="B13" s="96" t="s">
        <v>88</v>
      </c>
      <c r="C13" s="175">
        <f>SUM(D13:G13)</f>
        <v>1075</v>
      </c>
      <c r="D13" s="146">
        <v>195</v>
      </c>
      <c r="E13" s="142"/>
      <c r="F13" s="146">
        <v>602</v>
      </c>
      <c r="G13" s="146">
        <v>278</v>
      </c>
      <c r="H13" s="137" t="s">
        <v>36</v>
      </c>
      <c r="I13" s="138" t="s">
        <v>46</v>
      </c>
      <c r="J13" s="160"/>
      <c r="K13" s="171"/>
      <c r="L13" s="171"/>
      <c r="M13" s="171"/>
      <c r="N13" s="171"/>
    </row>
    <row r="14" spans="1:31" x14ac:dyDescent="0.3">
      <c r="A14" s="139">
        <v>6</v>
      </c>
      <c r="B14" s="96" t="s">
        <v>89</v>
      </c>
      <c r="C14" s="175">
        <f>SUM(D14:G14)</f>
        <v>1245</v>
      </c>
      <c r="D14" s="146">
        <v>437</v>
      </c>
      <c r="E14" s="142"/>
      <c r="F14" s="146">
        <v>518</v>
      </c>
      <c r="G14" s="146">
        <v>290</v>
      </c>
      <c r="H14" s="137" t="s">
        <v>36</v>
      </c>
      <c r="I14" s="138" t="s">
        <v>46</v>
      </c>
      <c r="J14" s="160"/>
      <c r="K14" s="171"/>
      <c r="L14" s="171"/>
      <c r="M14" s="171"/>
      <c r="N14" s="171"/>
    </row>
    <row r="15" spans="1:31" x14ac:dyDescent="0.3">
      <c r="A15" s="139">
        <v>7</v>
      </c>
      <c r="B15" s="96" t="s">
        <v>90</v>
      </c>
      <c r="C15" s="175">
        <f>SUM(D15:G15)</f>
        <v>8787</v>
      </c>
      <c r="D15" s="146">
        <v>7377</v>
      </c>
      <c r="E15" s="142"/>
      <c r="F15" s="146"/>
      <c r="G15" s="146">
        <f>635+775</f>
        <v>1410</v>
      </c>
      <c r="H15" s="137" t="s">
        <v>36</v>
      </c>
      <c r="I15" s="138" t="s">
        <v>46</v>
      </c>
      <c r="J15" s="160"/>
      <c r="K15" s="171"/>
      <c r="L15" s="171"/>
      <c r="M15" s="171"/>
      <c r="N15" s="171"/>
    </row>
    <row r="16" spans="1:31" x14ac:dyDescent="0.3">
      <c r="A16" s="139">
        <v>8</v>
      </c>
      <c r="B16" s="96" t="s">
        <v>91</v>
      </c>
      <c r="C16" s="175">
        <f>SUM(D16:G16)</f>
        <v>2983</v>
      </c>
      <c r="D16" s="146">
        <v>1703</v>
      </c>
      <c r="E16" s="142"/>
      <c r="F16" s="97">
        <v>800</v>
      </c>
      <c r="G16" s="97">
        <v>480</v>
      </c>
      <c r="H16" s="137" t="s">
        <v>36</v>
      </c>
      <c r="I16" s="138" t="s">
        <v>46</v>
      </c>
      <c r="J16" s="160"/>
      <c r="K16" s="171"/>
      <c r="L16" s="171"/>
      <c r="M16" s="171"/>
      <c r="N16" s="171"/>
    </row>
    <row r="17" spans="1:14" x14ac:dyDescent="0.3">
      <c r="A17" s="139">
        <v>9</v>
      </c>
      <c r="B17" s="96" t="s">
        <v>92</v>
      </c>
      <c r="C17" s="175">
        <f>SUM(D17:G17)</f>
        <v>2142</v>
      </c>
      <c r="D17" s="146">
        <v>1445</v>
      </c>
      <c r="E17" s="142"/>
      <c r="F17" s="146">
        <v>545</v>
      </c>
      <c r="G17" s="146">
        <v>152</v>
      </c>
      <c r="H17" s="137" t="s">
        <v>36</v>
      </c>
      <c r="I17" s="138" t="s">
        <v>46</v>
      </c>
      <c r="J17" s="160"/>
      <c r="K17" s="171"/>
      <c r="L17" s="171"/>
      <c r="M17" s="171"/>
      <c r="N17" s="171"/>
    </row>
    <row r="18" spans="1:14" x14ac:dyDescent="0.3">
      <c r="A18" s="139">
        <v>10</v>
      </c>
      <c r="B18" s="147" t="s">
        <v>93</v>
      </c>
      <c r="C18" s="175">
        <f>SUM(D18:G18)</f>
        <v>4622</v>
      </c>
      <c r="D18" s="146">
        <v>2958</v>
      </c>
      <c r="E18" s="142"/>
      <c r="F18" s="148">
        <v>764</v>
      </c>
      <c r="G18" s="149">
        <v>900</v>
      </c>
      <c r="H18" s="137" t="s">
        <v>36</v>
      </c>
      <c r="I18" s="138" t="s">
        <v>46</v>
      </c>
      <c r="J18" s="160"/>
      <c r="K18" s="171"/>
      <c r="L18" s="171"/>
      <c r="M18" s="171"/>
      <c r="N18" s="171"/>
    </row>
    <row r="19" spans="1:14" x14ac:dyDescent="0.3">
      <c r="A19" s="139">
        <v>11</v>
      </c>
      <c r="B19" s="96" t="s">
        <v>94</v>
      </c>
      <c r="C19" s="175">
        <f>SUM(D19:G19)</f>
        <v>64</v>
      </c>
      <c r="D19" s="143"/>
      <c r="E19" s="142"/>
      <c r="F19" s="143"/>
      <c r="G19" s="144">
        <v>64</v>
      </c>
      <c r="H19" s="137" t="s">
        <v>36</v>
      </c>
      <c r="I19" s="138" t="s">
        <v>46</v>
      </c>
      <c r="J19" s="160"/>
      <c r="K19" s="171"/>
      <c r="L19" s="171"/>
      <c r="M19" s="171"/>
      <c r="N19" s="171"/>
    </row>
    <row r="20" spans="1:14" x14ac:dyDescent="0.3">
      <c r="A20" s="139">
        <v>12</v>
      </c>
      <c r="B20" s="96" t="s">
        <v>95</v>
      </c>
      <c r="C20" s="175">
        <f>SUM(D20:G20)</f>
        <v>94</v>
      </c>
      <c r="D20" s="143"/>
      <c r="E20" s="142"/>
      <c r="F20" s="150"/>
      <c r="G20" s="98">
        <v>94</v>
      </c>
      <c r="H20" s="137" t="s">
        <v>36</v>
      </c>
      <c r="I20" s="138" t="s">
        <v>46</v>
      </c>
      <c r="J20" s="160"/>
      <c r="K20" s="171"/>
      <c r="L20" s="171"/>
      <c r="M20" s="171"/>
      <c r="N20" s="171"/>
    </row>
    <row r="21" spans="1:14" x14ac:dyDescent="0.3">
      <c r="A21" s="139">
        <v>13</v>
      </c>
      <c r="B21" s="96" t="s">
        <v>96</v>
      </c>
      <c r="C21" s="175">
        <f>SUM(D21:G21)</f>
        <v>1362</v>
      </c>
      <c r="D21" s="146">
        <v>304</v>
      </c>
      <c r="E21" s="142"/>
      <c r="F21" s="146">
        <v>675</v>
      </c>
      <c r="G21" s="146">
        <v>383</v>
      </c>
      <c r="H21" s="137" t="s">
        <v>36</v>
      </c>
      <c r="I21" s="138" t="s">
        <v>46</v>
      </c>
      <c r="J21" s="160"/>
      <c r="K21" s="171"/>
      <c r="L21" s="171"/>
      <c r="M21" s="171"/>
      <c r="N21" s="171"/>
    </row>
    <row r="22" spans="1:14" x14ac:dyDescent="0.3">
      <c r="A22" s="139">
        <v>14</v>
      </c>
      <c r="B22" s="96" t="s">
        <v>97</v>
      </c>
      <c r="C22" s="175">
        <f>SUM(D22:G22)</f>
        <v>1235</v>
      </c>
      <c r="D22" s="146">
        <v>25</v>
      </c>
      <c r="E22" s="142"/>
      <c r="F22" s="146">
        <v>743</v>
      </c>
      <c r="G22" s="146">
        <v>467</v>
      </c>
      <c r="H22" s="137" t="s">
        <v>36</v>
      </c>
      <c r="I22" s="138" t="s">
        <v>46</v>
      </c>
      <c r="J22" s="160"/>
      <c r="K22" s="171"/>
      <c r="L22" s="171"/>
      <c r="M22" s="171"/>
      <c r="N22" s="171"/>
    </row>
    <row r="23" spans="1:14" x14ac:dyDescent="0.3">
      <c r="A23" s="139">
        <v>15</v>
      </c>
      <c r="B23" s="96" t="s">
        <v>98</v>
      </c>
      <c r="C23" s="175">
        <f>SUM(D23:G23)</f>
        <v>10740</v>
      </c>
      <c r="D23" s="146">
        <v>6810</v>
      </c>
      <c r="E23" s="142"/>
      <c r="F23" s="146">
        <v>2930</v>
      </c>
      <c r="G23" s="146">
        <v>1000</v>
      </c>
      <c r="H23" s="137" t="s">
        <v>36</v>
      </c>
      <c r="I23" s="138" t="s">
        <v>46</v>
      </c>
      <c r="J23" s="160"/>
      <c r="K23" s="171"/>
      <c r="L23" s="171"/>
      <c r="M23" s="171"/>
      <c r="N23" s="171"/>
    </row>
    <row r="24" spans="1:14" x14ac:dyDescent="0.3">
      <c r="A24" s="139">
        <v>16</v>
      </c>
      <c r="B24" s="96" t="s">
        <v>99</v>
      </c>
      <c r="C24" s="175">
        <f>SUM(D24:G24)</f>
        <v>3469</v>
      </c>
      <c r="D24" s="146">
        <v>1081</v>
      </c>
      <c r="E24" s="142"/>
      <c r="F24" s="146">
        <v>1860</v>
      </c>
      <c r="G24" s="146">
        <v>528</v>
      </c>
      <c r="H24" s="137" t="s">
        <v>36</v>
      </c>
      <c r="I24" s="138" t="s">
        <v>46</v>
      </c>
      <c r="J24" s="160"/>
      <c r="K24" s="171"/>
      <c r="L24" s="171"/>
      <c r="M24" s="171"/>
      <c r="N24" s="171"/>
    </row>
    <row r="25" spans="1:14" x14ac:dyDescent="0.3">
      <c r="A25" s="139">
        <v>17</v>
      </c>
      <c r="B25" s="96" t="s">
        <v>100</v>
      </c>
      <c r="C25" s="175">
        <f>SUM(D25:G25)</f>
        <v>5758</v>
      </c>
      <c r="D25" s="151">
        <v>2031</v>
      </c>
      <c r="E25" s="152"/>
      <c r="F25" s="97">
        <v>2676</v>
      </c>
      <c r="G25" s="97">
        <f>860+191</f>
        <v>1051</v>
      </c>
      <c r="H25" s="137" t="s">
        <v>36</v>
      </c>
      <c r="I25" s="138" t="s">
        <v>46</v>
      </c>
      <c r="J25" s="160"/>
      <c r="K25" s="171"/>
      <c r="L25" s="171"/>
      <c r="M25" s="171"/>
      <c r="N25" s="171"/>
    </row>
    <row r="26" spans="1:14" x14ac:dyDescent="0.3">
      <c r="A26" s="139">
        <v>18</v>
      </c>
      <c r="B26" s="96" t="s">
        <v>101</v>
      </c>
      <c r="C26" s="175">
        <f>SUM(D26:G26)</f>
        <v>7115</v>
      </c>
      <c r="D26" s="146">
        <v>2485</v>
      </c>
      <c r="E26" s="142"/>
      <c r="F26" s="146">
        <v>4102</v>
      </c>
      <c r="G26" s="146">
        <v>528</v>
      </c>
      <c r="H26" s="137" t="s">
        <v>36</v>
      </c>
      <c r="I26" s="138" t="s">
        <v>46</v>
      </c>
      <c r="J26" s="160"/>
      <c r="K26" s="171"/>
      <c r="L26" s="171"/>
      <c r="M26" s="171"/>
      <c r="N26" s="171"/>
    </row>
    <row r="27" spans="1:14" x14ac:dyDescent="0.3">
      <c r="A27" s="139">
        <v>19</v>
      </c>
      <c r="B27" s="147" t="s">
        <v>102</v>
      </c>
      <c r="C27" s="175">
        <f>SUM(D27:G27)</f>
        <v>1678</v>
      </c>
      <c r="D27" s="146">
        <v>641</v>
      </c>
      <c r="E27" s="142"/>
      <c r="F27" s="148">
        <v>454</v>
      </c>
      <c r="G27" s="149">
        <v>583</v>
      </c>
      <c r="H27" s="137" t="s">
        <v>36</v>
      </c>
      <c r="I27" s="138" t="s">
        <v>46</v>
      </c>
      <c r="J27" s="160"/>
      <c r="K27" s="171"/>
      <c r="L27" s="171"/>
      <c r="M27" s="171"/>
      <c r="N27" s="171"/>
    </row>
    <row r="28" spans="1:14" x14ac:dyDescent="0.3">
      <c r="A28" s="139">
        <v>20</v>
      </c>
      <c r="B28" s="147" t="s">
        <v>103</v>
      </c>
      <c r="C28" s="175">
        <f>SUM(D28:G28)</f>
        <v>2153</v>
      </c>
      <c r="D28" s="146">
        <v>373</v>
      </c>
      <c r="E28" s="142"/>
      <c r="F28" s="146">
        <v>1379</v>
      </c>
      <c r="G28" s="146">
        <v>401</v>
      </c>
      <c r="H28" s="137" t="s">
        <v>36</v>
      </c>
      <c r="I28" s="138" t="s">
        <v>46</v>
      </c>
      <c r="J28" s="160"/>
      <c r="K28" s="171"/>
      <c r="L28" s="171"/>
      <c r="M28" s="171"/>
      <c r="N28" s="171"/>
    </row>
    <row r="29" spans="1:14" x14ac:dyDescent="0.3">
      <c r="A29" s="139">
        <v>21</v>
      </c>
      <c r="B29" s="96" t="s">
        <v>104</v>
      </c>
      <c r="C29" s="175">
        <f>SUM(D29:G29)</f>
        <v>2328</v>
      </c>
      <c r="D29" s="146">
        <v>430</v>
      </c>
      <c r="E29" s="142"/>
      <c r="F29" s="146">
        <v>1417</v>
      </c>
      <c r="G29" s="146">
        <v>481</v>
      </c>
      <c r="H29" s="137" t="s">
        <v>36</v>
      </c>
      <c r="I29" s="138" t="s">
        <v>46</v>
      </c>
      <c r="J29" s="160"/>
      <c r="K29" s="171"/>
      <c r="L29" s="171"/>
      <c r="M29" s="171"/>
      <c r="N29" s="171"/>
    </row>
    <row r="30" spans="1:14" x14ac:dyDescent="0.3">
      <c r="A30" s="139">
        <v>22</v>
      </c>
      <c r="B30" s="96" t="s">
        <v>105</v>
      </c>
      <c r="C30" s="175">
        <f>SUM(D30:G30)</f>
        <v>10665</v>
      </c>
      <c r="D30" s="151">
        <v>2784</v>
      </c>
      <c r="E30" s="152"/>
      <c r="F30" s="97">
        <v>4628</v>
      </c>
      <c r="G30" s="97">
        <v>3253</v>
      </c>
      <c r="H30" s="137" t="s">
        <v>36</v>
      </c>
      <c r="I30" s="138" t="s">
        <v>46</v>
      </c>
      <c r="J30" s="160"/>
      <c r="K30" s="171"/>
      <c r="L30" s="171"/>
      <c r="M30" s="171"/>
      <c r="N30" s="171"/>
    </row>
    <row r="31" spans="1:14" x14ac:dyDescent="0.3">
      <c r="A31" s="139">
        <v>23</v>
      </c>
      <c r="B31" s="96" t="s">
        <v>106</v>
      </c>
      <c r="C31" s="175">
        <f>SUM(D31:G31)</f>
        <v>7325</v>
      </c>
      <c r="D31" s="151">
        <v>2723</v>
      </c>
      <c r="E31" s="152"/>
      <c r="F31" s="97">
        <v>3804</v>
      </c>
      <c r="G31" s="97">
        <v>798</v>
      </c>
      <c r="H31" s="137" t="s">
        <v>36</v>
      </c>
      <c r="I31" s="138" t="s">
        <v>46</v>
      </c>
      <c r="J31" s="160"/>
      <c r="K31" s="171"/>
      <c r="L31" s="171"/>
      <c r="M31" s="171"/>
      <c r="N31" s="171"/>
    </row>
    <row r="32" spans="1:14" x14ac:dyDescent="0.3">
      <c r="A32" s="139">
        <v>24</v>
      </c>
      <c r="B32" s="96" t="s">
        <v>107</v>
      </c>
      <c r="C32" s="175">
        <f>SUM(D32:G32)</f>
        <v>2911</v>
      </c>
      <c r="D32" s="146">
        <v>1517</v>
      </c>
      <c r="E32" s="142"/>
      <c r="F32" s="148">
        <v>1125</v>
      </c>
      <c r="G32" s="148">
        <v>269</v>
      </c>
      <c r="H32" s="137" t="s">
        <v>36</v>
      </c>
      <c r="I32" s="138" t="s">
        <v>46</v>
      </c>
      <c r="J32" s="160"/>
      <c r="K32" s="171"/>
      <c r="L32" s="171"/>
      <c r="M32" s="171"/>
      <c r="N32" s="171"/>
    </row>
    <row r="33" spans="1:14" x14ac:dyDescent="0.3">
      <c r="A33" s="139">
        <v>25</v>
      </c>
      <c r="B33" s="147" t="s">
        <v>108</v>
      </c>
      <c r="C33" s="175">
        <f>SUM(D33:G33)</f>
        <v>6568</v>
      </c>
      <c r="D33" s="146">
        <v>2145</v>
      </c>
      <c r="E33" s="142"/>
      <c r="F33" s="148">
        <v>3063</v>
      </c>
      <c r="G33" s="148">
        <v>1360</v>
      </c>
      <c r="H33" s="137" t="s">
        <v>36</v>
      </c>
      <c r="I33" s="138" t="s">
        <v>46</v>
      </c>
      <c r="J33" s="160"/>
      <c r="K33" s="171"/>
      <c r="L33" s="171"/>
      <c r="M33" s="171"/>
      <c r="N33" s="171"/>
    </row>
    <row r="34" spans="1:14" x14ac:dyDescent="0.3">
      <c r="A34" s="139">
        <v>26</v>
      </c>
      <c r="B34" s="147" t="s">
        <v>109</v>
      </c>
      <c r="C34" s="175">
        <f>SUM(D34:G34)</f>
        <v>17510</v>
      </c>
      <c r="D34" s="146">
        <f>2870+2490</f>
        <v>5360</v>
      </c>
      <c r="E34" s="142"/>
      <c r="F34" s="148">
        <f>4460+6670</f>
        <v>11130</v>
      </c>
      <c r="G34" s="149">
        <f>330+690</f>
        <v>1020</v>
      </c>
      <c r="H34" s="137" t="s">
        <v>36</v>
      </c>
      <c r="I34" s="138" t="s">
        <v>46</v>
      </c>
      <c r="J34" s="160"/>
      <c r="K34" s="171"/>
      <c r="L34" s="171"/>
      <c r="M34" s="171"/>
      <c r="N34" s="171"/>
    </row>
    <row r="35" spans="1:14" x14ac:dyDescent="0.3">
      <c r="A35" s="139">
        <v>27</v>
      </c>
      <c r="B35" s="147" t="s">
        <v>110</v>
      </c>
      <c r="C35" s="175">
        <f>SUM(D35:G35)</f>
        <v>3986</v>
      </c>
      <c r="D35" s="141">
        <v>2535</v>
      </c>
      <c r="E35" s="142"/>
      <c r="F35" s="144">
        <v>1351</v>
      </c>
      <c r="G35" s="153">
        <v>100</v>
      </c>
      <c r="H35" s="137" t="s">
        <v>36</v>
      </c>
      <c r="I35" s="138" t="s">
        <v>46</v>
      </c>
      <c r="J35" s="160"/>
      <c r="K35" s="171"/>
      <c r="L35" s="171"/>
      <c r="M35" s="171"/>
      <c r="N35" s="171"/>
    </row>
    <row r="36" spans="1:14" ht="15" thickBot="1" x14ac:dyDescent="0.35">
      <c r="A36" s="139">
        <v>28</v>
      </c>
      <c r="B36" s="100" t="s">
        <v>111</v>
      </c>
      <c r="C36" s="178">
        <f>SUM(D36:G36)</f>
        <v>3086</v>
      </c>
      <c r="D36" s="154">
        <v>1491</v>
      </c>
      <c r="E36" s="155"/>
      <c r="F36" s="156">
        <v>1379</v>
      </c>
      <c r="G36" s="156">
        <v>216</v>
      </c>
      <c r="H36" s="157" t="s">
        <v>36</v>
      </c>
      <c r="I36" s="158" t="s">
        <v>46</v>
      </c>
      <c r="J36" s="161"/>
      <c r="K36" s="172"/>
      <c r="L36" s="172"/>
      <c r="M36" s="172"/>
      <c r="N36" s="172"/>
    </row>
    <row r="37" spans="1:14" ht="15" thickBot="1" x14ac:dyDescent="0.35">
      <c r="A37" s="101"/>
      <c r="B37" s="179" t="s">
        <v>112</v>
      </c>
      <c r="C37" s="180">
        <f>SUM(C9:C36)</f>
        <v>118750</v>
      </c>
      <c r="D37" s="181">
        <f t="shared" ref="D37:E37" si="0">SUM(D9:D36)</f>
        <v>50076.35</v>
      </c>
      <c r="E37" s="181">
        <f t="shared" si="0"/>
        <v>3330.65</v>
      </c>
      <c r="F37" s="181">
        <f>SUM(F9:F36)</f>
        <v>47213</v>
      </c>
      <c r="G37" s="180">
        <f>SUM(G9:G36)</f>
        <v>18130</v>
      </c>
      <c r="H37" s="182"/>
      <c r="I37" s="183"/>
      <c r="J37" s="184">
        <f>(K37/12)</f>
        <v>0</v>
      </c>
      <c r="K37" s="173">
        <f>SUM(K9:K36)</f>
        <v>0</v>
      </c>
      <c r="L37" s="173">
        <f t="shared" ref="L37:N37" si="1">SUM(L9:L36)</f>
        <v>0</v>
      </c>
      <c r="M37" s="173">
        <f t="shared" si="1"/>
        <v>0</v>
      </c>
      <c r="N37" s="173">
        <f t="shared" si="1"/>
        <v>0</v>
      </c>
    </row>
    <row r="38" spans="1:14" x14ac:dyDescent="0.3">
      <c r="C38" s="159"/>
    </row>
  </sheetData>
  <mergeCells count="17">
    <mergeCell ref="J6:N6"/>
    <mergeCell ref="J7:M7"/>
    <mergeCell ref="N7:N8"/>
    <mergeCell ref="B6:B8"/>
    <mergeCell ref="C6:C8"/>
    <mergeCell ref="D6:D8"/>
    <mergeCell ref="E6:E8"/>
    <mergeCell ref="F6:F8"/>
    <mergeCell ref="G6:G8"/>
    <mergeCell ref="H6:H8"/>
    <mergeCell ref="I6:I8"/>
    <mergeCell ref="A6:A8"/>
    <mergeCell ref="A5:K5"/>
    <mergeCell ref="A2:K2"/>
    <mergeCell ref="A1:K1"/>
    <mergeCell ref="A3:K3"/>
    <mergeCell ref="A4:K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1DBA3-9CF7-459C-845B-E9A098D2A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B2A601-3947-4293-AE13-A90006FEA5A1}">
  <ds:schemaRefs>
    <ds:schemaRef ds:uri="7d09711d-ddb1-46c4-b4b5-88da398534d7"/>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7bfe4317-9314-4191-98d3-2f4cea716168"/>
    <ds:schemaRef ds:uri="http://schemas.microsoft.com/office/2006/metadata/properties"/>
  </ds:schemaRefs>
</ds:datastoreItem>
</file>

<file path=customXml/itemProps3.xml><?xml version="1.0" encoding="utf-8"?>
<ds:datastoreItem xmlns:ds="http://schemas.openxmlformats.org/officeDocument/2006/customXml" ds:itemID="{2F320478-E077-40E4-B00D-70F7A49F41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apakšstacijās</vt:lpstr>
      <vt:lpstr>zemesgabalos</vt:lpstr>
      <vt:lpstr>GS_KP</vt:lpstr>
      <vt:lpstr>apakšstacijās!Print_Titles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dc:creator>
  <cp:lastModifiedBy>Astra Bērziņa</cp:lastModifiedBy>
  <cp:lastPrinted>2021-09-02T18:14:41Z</cp:lastPrinted>
  <dcterms:created xsi:type="dcterms:W3CDTF">2010-12-03T07:02:54Z</dcterms:created>
  <dcterms:modified xsi:type="dcterms:W3CDTF">2021-11-25T20:02:51Z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