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2_LĪGUMU PIEPRASĪJUMI\70_Ūdensvada daļējs remonts, demontāža vai uzstādīšana Krišjāņa Valdemāra ielā 5a, Rīgā\"/>
    </mc:Choice>
  </mc:AlternateContent>
  <xr:revisionPtr revIDLastSave="9" documentId="13_ncr:40009_{3DDAE7A5-EDF7-484B-B5EF-8DE66BC744F2}" xr6:coauthVersionLast="44" xr6:coauthVersionMax="44" xr10:uidLastSave="{47EF1126-6D16-4EA8-B0B6-800F6A4D3EEB}"/>
  <bookViews>
    <workbookView xWindow="0" yWindow="4215" windowWidth="21600" windowHeight="11385" xr2:uid="{00000000-000D-0000-FFFF-FFFF00000000}"/>
  </bookViews>
  <sheets>
    <sheet name="Tāme Pielikums Nr.1" sheetId="1" r:id="rId1"/>
  </sheets>
  <definedNames>
    <definedName name="Būvdarbu_nosaukums">'Tāme Pielikums Nr.1'!$C$13</definedName>
    <definedName name="Daudzums">'Tāme Pielikums Nr.1'!$E$13</definedName>
    <definedName name="Kods">'Tāme Pielikums Nr.1'!$B$13</definedName>
    <definedName name="Kopā_uz_visu_apjomu">'Tāme Pielikums Nr.1'!$L$13</definedName>
    <definedName name="Mērvienība">'Tāme Pielikums Nr.1'!$D$13</definedName>
    <definedName name="Nr._p._k.">'Tāme Pielikums Nr.1'!$A$13</definedName>
    <definedName name="_xlnm.Print_Area" localSheetId="0">'Tāme Pielikums Nr.1'!$A$1:$Q$50</definedName>
    <definedName name="summa">'Tāme Pielikums Nr.1'!$A$13:$O$13</definedName>
    <definedName name="Vienības_izmaksas">'Tāme Pielikums Nr.1'!$F$13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8" i="1" l="1"/>
  <c r="H57" i="1"/>
  <c r="M57" i="1" s="1"/>
  <c r="P57" i="1" s="1"/>
  <c r="H56" i="1"/>
  <c r="M56" i="1" s="1"/>
  <c r="H55" i="1"/>
  <c r="M55" i="1"/>
  <c r="P55" i="1" s="1"/>
  <c r="H54" i="1"/>
  <c r="H53" i="1"/>
  <c r="H52" i="1"/>
  <c r="M52" i="1" s="1"/>
  <c r="H51" i="1"/>
  <c r="M51" i="1"/>
  <c r="H50" i="1"/>
  <c r="M50" i="1" s="1"/>
  <c r="H49" i="1"/>
  <c r="M49" i="1" s="1"/>
  <c r="P49" i="1" s="1"/>
  <c r="H46" i="1"/>
  <c r="H45" i="1"/>
  <c r="M45" i="1"/>
  <c r="H44" i="1"/>
  <c r="M44" i="1" s="1"/>
  <c r="H43" i="1"/>
  <c r="M43" i="1" s="1"/>
  <c r="P43" i="1" s="1"/>
  <c r="H42" i="1"/>
  <c r="M42" i="1" s="1"/>
  <c r="H41" i="1"/>
  <c r="M41" i="1" s="1"/>
  <c r="P41" i="1" s="1"/>
  <c r="H40" i="1"/>
  <c r="M40" i="1" s="1"/>
  <c r="H39" i="1"/>
  <c r="M39" i="1"/>
  <c r="H38" i="1"/>
  <c r="M38" i="1" s="1"/>
  <c r="H73" i="1"/>
  <c r="M73" i="1" s="1"/>
  <c r="H72" i="1"/>
  <c r="M72" i="1" s="1"/>
  <c r="P72" i="1" s="1"/>
  <c r="H71" i="1"/>
  <c r="H69" i="1"/>
  <c r="M69" i="1" s="1"/>
  <c r="P69" i="1" s="1"/>
  <c r="H68" i="1"/>
  <c r="M68" i="1" s="1"/>
  <c r="H67" i="1"/>
  <c r="M67" i="1" s="1"/>
  <c r="H66" i="1"/>
  <c r="M66" i="1" s="1"/>
  <c r="H65" i="1"/>
  <c r="H64" i="1"/>
  <c r="M64" i="1" s="1"/>
  <c r="P64" i="1" s="1"/>
  <c r="H63" i="1"/>
  <c r="M63" i="1" s="1"/>
  <c r="H62" i="1"/>
  <c r="M62" i="1" s="1"/>
  <c r="P62" i="1" s="1"/>
  <c r="H61" i="1"/>
  <c r="M61" i="1" s="1"/>
  <c r="H60" i="1"/>
  <c r="M60" i="1" s="1"/>
  <c r="H48" i="1"/>
  <c r="M48" i="1" s="1"/>
  <c r="H37" i="1"/>
  <c r="M37" i="1" s="1"/>
  <c r="P37" i="1" s="1"/>
  <c r="H35" i="1"/>
  <c r="H34" i="1"/>
  <c r="M34" i="1" s="1"/>
  <c r="P34" i="1" s="1"/>
  <c r="H33" i="1"/>
  <c r="M33" i="1" s="1"/>
  <c r="H32" i="1"/>
  <c r="H31" i="1"/>
  <c r="H30" i="1"/>
  <c r="M30" i="1"/>
  <c r="H29" i="1"/>
  <c r="M29" i="1" s="1"/>
  <c r="P29" i="1" s="1"/>
  <c r="H28" i="1"/>
  <c r="M28" i="1" s="1"/>
  <c r="P28" i="1" s="1"/>
  <c r="H27" i="1"/>
  <c r="H26" i="1"/>
  <c r="M26" i="1" s="1"/>
  <c r="H25" i="1"/>
  <c r="H24" i="1"/>
  <c r="H23" i="1"/>
  <c r="H16" i="1"/>
  <c r="M16" i="1" s="1"/>
  <c r="P16" i="1" s="1"/>
  <c r="H17" i="1"/>
  <c r="H18" i="1"/>
  <c r="M18" i="1" s="1"/>
  <c r="P18" i="1" s="1"/>
  <c r="H19" i="1"/>
  <c r="M19" i="1" s="1"/>
  <c r="H20" i="1"/>
  <c r="H21" i="1"/>
  <c r="M21" i="1" s="1"/>
  <c r="H15" i="1"/>
  <c r="M15" i="1"/>
  <c r="P15" i="1" s="1"/>
  <c r="O73" i="1"/>
  <c r="N73" i="1"/>
  <c r="L73" i="1"/>
  <c r="O72" i="1"/>
  <c r="N72" i="1"/>
  <c r="L72" i="1"/>
  <c r="O71" i="1"/>
  <c r="N71" i="1"/>
  <c r="L71" i="1"/>
  <c r="M71" i="1"/>
  <c r="P71" i="1" s="1"/>
  <c r="O69" i="1"/>
  <c r="N69" i="1"/>
  <c r="L69" i="1"/>
  <c r="O68" i="1"/>
  <c r="N68" i="1"/>
  <c r="L68" i="1"/>
  <c r="O67" i="1"/>
  <c r="N67" i="1"/>
  <c r="L67" i="1"/>
  <c r="O66" i="1"/>
  <c r="N66" i="1"/>
  <c r="L66" i="1"/>
  <c r="O65" i="1"/>
  <c r="N65" i="1"/>
  <c r="L65" i="1"/>
  <c r="M65" i="1"/>
  <c r="O64" i="1"/>
  <c r="N64" i="1"/>
  <c r="L64" i="1"/>
  <c r="O63" i="1"/>
  <c r="N63" i="1"/>
  <c r="L63" i="1"/>
  <c r="O62" i="1"/>
  <c r="N62" i="1"/>
  <c r="L62" i="1"/>
  <c r="O61" i="1"/>
  <c r="N61" i="1"/>
  <c r="L61" i="1"/>
  <c r="A61" i="1"/>
  <c r="A62" i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O60" i="1"/>
  <c r="N60" i="1"/>
  <c r="L60" i="1"/>
  <c r="O58" i="1"/>
  <c r="N58" i="1"/>
  <c r="L58" i="1"/>
  <c r="M58" i="1"/>
  <c r="O57" i="1"/>
  <c r="N57" i="1"/>
  <c r="L57" i="1"/>
  <c r="O56" i="1"/>
  <c r="N56" i="1"/>
  <c r="L56" i="1"/>
  <c r="O55" i="1"/>
  <c r="N55" i="1"/>
  <c r="L55" i="1"/>
  <c r="O54" i="1"/>
  <c r="N54" i="1"/>
  <c r="L54" i="1"/>
  <c r="M54" i="1"/>
  <c r="O53" i="1"/>
  <c r="N53" i="1"/>
  <c r="P53" i="1" s="1"/>
  <c r="L53" i="1"/>
  <c r="M53" i="1"/>
  <c r="O52" i="1"/>
  <c r="N52" i="1"/>
  <c r="L52" i="1"/>
  <c r="O51" i="1"/>
  <c r="N51" i="1"/>
  <c r="P51" i="1" s="1"/>
  <c r="L51" i="1"/>
  <c r="O50" i="1"/>
  <c r="N50" i="1"/>
  <c r="L50" i="1"/>
  <c r="O49" i="1"/>
  <c r="N49" i="1"/>
  <c r="L49" i="1"/>
  <c r="A49" i="1"/>
  <c r="A50" i="1"/>
  <c r="A51" i="1"/>
  <c r="A52" i="1" s="1"/>
  <c r="A53" i="1" s="1"/>
  <c r="A54" i="1" s="1"/>
  <c r="A55" i="1" s="1"/>
  <c r="A56" i="1" s="1"/>
  <c r="A57" i="1" s="1"/>
  <c r="A58" i="1" s="1"/>
  <c r="O48" i="1"/>
  <c r="N48" i="1"/>
  <c r="L48" i="1"/>
  <c r="O46" i="1"/>
  <c r="N46" i="1"/>
  <c r="L46" i="1"/>
  <c r="M46" i="1"/>
  <c r="O45" i="1"/>
  <c r="N45" i="1"/>
  <c r="P45" i="1" s="1"/>
  <c r="L45" i="1"/>
  <c r="O44" i="1"/>
  <c r="N44" i="1"/>
  <c r="L44" i="1"/>
  <c r="O43" i="1"/>
  <c r="N43" i="1"/>
  <c r="L43" i="1"/>
  <c r="O42" i="1"/>
  <c r="N42" i="1"/>
  <c r="L42" i="1"/>
  <c r="O41" i="1"/>
  <c r="N41" i="1"/>
  <c r="L41" i="1"/>
  <c r="O40" i="1"/>
  <c r="N40" i="1"/>
  <c r="L40" i="1"/>
  <c r="O39" i="1"/>
  <c r="N39" i="1"/>
  <c r="L39" i="1"/>
  <c r="O38" i="1"/>
  <c r="N38" i="1"/>
  <c r="L38" i="1"/>
  <c r="A38" i="1"/>
  <c r="A39" i="1"/>
  <c r="A40" i="1" s="1"/>
  <c r="A41" i="1" s="1"/>
  <c r="A42" i="1" s="1"/>
  <c r="A43" i="1" s="1"/>
  <c r="A44" i="1" s="1"/>
  <c r="A45" i="1" s="1"/>
  <c r="A46" i="1" s="1"/>
  <c r="O37" i="1"/>
  <c r="N37" i="1"/>
  <c r="L37" i="1"/>
  <c r="O35" i="1"/>
  <c r="N35" i="1"/>
  <c r="M35" i="1"/>
  <c r="P35" i="1" s="1"/>
  <c r="L35" i="1"/>
  <c r="O34" i="1"/>
  <c r="N34" i="1"/>
  <c r="L34" i="1"/>
  <c r="O33" i="1"/>
  <c r="N33" i="1"/>
  <c r="L33" i="1"/>
  <c r="O32" i="1"/>
  <c r="N32" i="1"/>
  <c r="M32" i="1"/>
  <c r="L32" i="1"/>
  <c r="O31" i="1"/>
  <c r="N31" i="1"/>
  <c r="M31" i="1"/>
  <c r="P31" i="1" s="1"/>
  <c r="L31" i="1"/>
  <c r="O30" i="1"/>
  <c r="N30" i="1"/>
  <c r="P30" i="1" s="1"/>
  <c r="L30" i="1"/>
  <c r="O29" i="1"/>
  <c r="N29" i="1"/>
  <c r="L29" i="1"/>
  <c r="O28" i="1"/>
  <c r="N28" i="1"/>
  <c r="L28" i="1"/>
  <c r="O27" i="1"/>
  <c r="N27" i="1"/>
  <c r="M27" i="1"/>
  <c r="P27" i="1" s="1"/>
  <c r="L27" i="1"/>
  <c r="O26" i="1"/>
  <c r="N26" i="1"/>
  <c r="L26" i="1"/>
  <c r="O25" i="1"/>
  <c r="N25" i="1"/>
  <c r="P25" i="1" s="1"/>
  <c r="M25" i="1"/>
  <c r="L25" i="1"/>
  <c r="O24" i="1"/>
  <c r="N24" i="1"/>
  <c r="M24" i="1"/>
  <c r="P24" i="1"/>
  <c r="L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O23" i="1"/>
  <c r="N23" i="1"/>
  <c r="L23" i="1"/>
  <c r="M23" i="1"/>
  <c r="P23" i="1" s="1"/>
  <c r="O21" i="1"/>
  <c r="N21" i="1"/>
  <c r="L21" i="1"/>
  <c r="O20" i="1"/>
  <c r="N20" i="1"/>
  <c r="M20" i="1"/>
  <c r="L20" i="1"/>
  <c r="O19" i="1"/>
  <c r="N19" i="1"/>
  <c r="L19" i="1"/>
  <c r="O18" i="1"/>
  <c r="N18" i="1"/>
  <c r="L18" i="1"/>
  <c r="O17" i="1"/>
  <c r="N17" i="1"/>
  <c r="L17" i="1"/>
  <c r="M17" i="1"/>
  <c r="P17" i="1" s="1"/>
  <c r="O16" i="1"/>
  <c r="N16" i="1"/>
  <c r="L16" i="1"/>
  <c r="A16" i="1"/>
  <c r="O15" i="1"/>
  <c r="N15" i="1"/>
  <c r="L15" i="1"/>
  <c r="L74" i="1" s="1"/>
  <c r="P32" i="1"/>
  <c r="P63" i="1" l="1"/>
  <c r="P74" i="1" s="1"/>
  <c r="P58" i="1"/>
  <c r="P73" i="1"/>
  <c r="P44" i="1"/>
  <c r="P56" i="1"/>
  <c r="P20" i="1"/>
  <c r="P54" i="1"/>
  <c r="P48" i="1"/>
  <c r="P38" i="1"/>
  <c r="P50" i="1"/>
  <c r="P60" i="1"/>
  <c r="P66" i="1"/>
  <c r="P52" i="1"/>
  <c r="O74" i="1"/>
  <c r="P46" i="1"/>
  <c r="P26" i="1"/>
  <c r="P33" i="1"/>
  <c r="P61" i="1"/>
  <c r="P67" i="1"/>
  <c r="N74" i="1"/>
  <c r="P65" i="1"/>
  <c r="P39" i="1"/>
  <c r="P19" i="1"/>
  <c r="P68" i="1"/>
  <c r="P40" i="1"/>
  <c r="P21" i="1"/>
  <c r="P42" i="1"/>
  <c r="M74" i="1"/>
  <c r="P77" i="1" l="1"/>
  <c r="P75" i="1"/>
  <c r="P78" i="1" s="1"/>
  <c r="P79" i="1" s="1"/>
  <c r="P80" i="1" l="1"/>
</calcChain>
</file>

<file path=xl/sharedStrings.xml><?xml version="1.0" encoding="utf-8"?>
<sst xmlns="http://schemas.openxmlformats.org/spreadsheetml/2006/main" count="224" uniqueCount="90">
  <si>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</si>
  <si>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</si>
  <si>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</si>
  <si>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</si>
  <si>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</si>
  <si>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</si>
  <si>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</si>
  <si>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</si>
  <si>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</si>
  <si>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</si>
  <si>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(būvdarbu veids vai konstruktīvā elementa nosaukums)</t>
  </si>
  <si>
    <t>Objekta nosaukums</t>
  </si>
  <si>
    <t>Būves nosaukums</t>
  </si>
  <si>
    <t>Objekta adrese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</si>
  <si>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</si>
  <si>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</si>
  <si>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</si>
  <si>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</si>
  <si>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</si>
  <si>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</si>
  <si>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</si>
  <si>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</si>
  <si>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</si>
  <si>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</si>
  <si>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Virsizdevumi:</t>
  </si>
  <si>
    <t>%</t>
  </si>
  <si>
    <t>t. sk. darba drošība:</t>
  </si>
  <si>
    <t>Peļņa:</t>
  </si>
  <si>
    <t>Kopā:</t>
  </si>
  <si>
    <t>PVN:</t>
  </si>
  <si>
    <t>Pavisam kopā:</t>
  </si>
  <si>
    <t>Būvniecības tāme</t>
  </si>
  <si>
    <t>Līg.cena</t>
  </si>
  <si>
    <t>Tāme sastādīta _____.gada tirgus cenās.  Tāmes izmaksas _____ euro.</t>
  </si>
  <si>
    <t>Pielikums Nr.1</t>
  </si>
  <si>
    <t>kompl</t>
  </si>
  <si>
    <t xml:space="preserve">m </t>
  </si>
  <si>
    <t>gab</t>
  </si>
  <si>
    <t>m</t>
  </si>
  <si>
    <t>Pagaidu ūdensvada izbūve</t>
  </si>
  <si>
    <t>I</t>
  </si>
  <si>
    <t>Darbu saskaņošana ar SIA Rīgas Ūdens un visiem patērētājiem</t>
  </si>
  <si>
    <t>Pagaidu ūdensvada caurules Dn100mm  ar stiprinājumiem un veidgabaliem montāža (PE vai PPR)</t>
  </si>
  <si>
    <t>Pagaidu ūdensvada pieslēgšanas darbi pie pātērētājiem DN100</t>
  </si>
  <si>
    <t>Pagaidu ūdensvada pieslēgšanas darbi pie pātērētājiem DN25</t>
  </si>
  <si>
    <t>Pagaidu ūdensvada pieslēgšanās pie esošā ūdensvada tīkla</t>
  </si>
  <si>
    <t>Ūdensvada guļvada caurules nomaiņa - pazemes stāvvietā</t>
  </si>
  <si>
    <t>II</t>
  </si>
  <si>
    <t>Ūdensvada tērauda caurules Dn 200mm demontāža</t>
  </si>
  <si>
    <t>Stiprinājumu montāža tērauda cauruļvadam Dn 200mm</t>
  </si>
  <si>
    <t>m2</t>
  </si>
  <si>
    <t>Konsoles montāža</t>
  </si>
  <si>
    <t>Ūdensvada tērauda caurules Dn200 montāža demontētās caurules vietā</t>
  </si>
  <si>
    <t>Ūdensvada līkumu montāžas darbi (90/45/15)</t>
  </si>
  <si>
    <t>Pieslēgums pie esošiem tīkliem DN110 ar fasona daļām (trejgabals, līkums)</t>
  </si>
  <si>
    <t>Pieslēgums pie esošiem tīkliem DN25 ar fasona daļām (trejgabals, līkums, lodveida ventīlis 1'')</t>
  </si>
  <si>
    <t>Jaunu cauruļu gruntēšana un krāsošana ar pretkorozijas krāsu</t>
  </si>
  <si>
    <t>Pašregulējošā apsildes kabeļa montāža uz Dn200 tērauda caurules (spirāles veidā)</t>
  </si>
  <si>
    <t>Pašregulējošā apsildes kabeļa pieslēgums sadalnē</t>
  </si>
  <si>
    <t>Melnā kaučuka (b&gt;19mm) pretkondensāta siltumizolācijas montāža uz tērauda Dn200 carules</t>
  </si>
  <si>
    <t>III</t>
  </si>
  <si>
    <t>Dn200 noslēdzošā aizbīdņa montāža</t>
  </si>
  <si>
    <t>IV</t>
  </si>
  <si>
    <t>Pieslēgums pie ugunsdzēsības esošiem tīkliem DN150 ar fasona daļām (trejgabals Dn200/150/200, met. atloks Dn150, puspagrieziena vārsts Dn150)</t>
  </si>
  <si>
    <t>V</t>
  </si>
  <si>
    <t>Pieslēgums pie esošo aizidņa DN200 ar fasona daļām</t>
  </si>
  <si>
    <t>Pieslēgums pie esošiem tīkliem DN25 ar fasona daļām (pārejas, līkumi, lodveida ventīlis 1'')</t>
  </si>
  <si>
    <t>Pagaidu ūdensvada caurules Dn100mm  ar stiprinājumiem un veidgabaliem demontāža (PE vai PPR)</t>
  </si>
  <si>
    <t>Pagaidu ūdensvada atslēgšana no esošā ūdensvada tīkla</t>
  </si>
  <si>
    <t>VI</t>
  </si>
  <si>
    <t>Citi darbi</t>
  </si>
  <si>
    <t xml:space="preserve">Ūdensvada sistēmas pārbaude ar gaisa spiedienu pirms pieslēgšanas </t>
  </si>
  <si>
    <t>Reģipša griestu demontāža un atjaunošana ūdensvada piekļūšanai WC telpā.</t>
  </si>
  <si>
    <t>Reģipša griestu demontāža un atjaunošana ūdensvada piekļūšanai Dušas telpā</t>
  </si>
  <si>
    <t>2. Būvizstrādājumu transportēšanas un pacelšanas izmaksas iekļaut būvdarbu izmaksu mehānismu pozīcijās.</t>
  </si>
  <si>
    <t>Izpilddokumentācija sagatavošana (montāžas akti, deklarācijas, izpildshēmas, tehniskā dokumentācija, Rīgas pilsētas būvvaldē reģistrēts izpildmērījuma plāns)</t>
  </si>
  <si>
    <t>Pazemes autostāvvieta</t>
  </si>
  <si>
    <t>Krišjāņa Valdemāra iela 5a, Rīga</t>
  </si>
  <si>
    <t>Pieslēgums pie ugunsdzēsības esošiem tīkliem DN150 ar fasona daļām (trejgabals Dn200/150/200, tērauda caurule Dn150, met. atloks Dn150, puspagrieziena vārsts Dn150)</t>
  </si>
  <si>
    <t>Pieslēgums pie ugunsdzēsības esošiem tīkliem DN100 ar fasona daļām (trejgabals Dn200/100/200, tērauda caurule Dn100, met. atloks Dn100)</t>
  </si>
  <si>
    <t>Ūdensvada caurules nomaiņa - Apsardzes telpa</t>
  </si>
  <si>
    <t>Ūdensvada caurules nomaiņa - Ugunsdzēsības mezgls Nr.2</t>
  </si>
  <si>
    <t>Ūdensvada caurules nomaiņa - Ugunsdzēsības mezgls Nr.1</t>
  </si>
  <si>
    <t>Stāvvietas darba zonu norobežošana</t>
  </si>
  <si>
    <t>Tiešās izmaksas kopā, t.sk. darba devēja sociālais nodoklis (23.59%):</t>
  </si>
  <si>
    <t>1. Būvdarbi veicami un būvizstrādājumi pielietojami saskaņā ar ražotāju tehnoloģijām.</t>
  </si>
  <si>
    <t>Piezīmes:</t>
  </si>
  <si>
    <t>3. Pirms aprēķinu sniegšanas jāveic obligāta objekta apsekošana.</t>
  </si>
  <si>
    <t>4. Šķersojot nesošās konstrukcijas maģistrālajam ūdensvadam paredzēt ugunsdrošas aizdares.</t>
  </si>
  <si>
    <t>Ūdensvada remonts/nomaiņa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</si>
</sst>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L_s_-;\-* #,##0.00\ _L_s_-;_-* &quot;-&quot;??\ _L_s_-;_-@_-"/>
  </numFmts>
  <fonts count="50">
    <font>
      <sz val="11"/>
      <color theme="1"/>
      <name val="Arial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9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Arial Cyr"/>
      <charset val="204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BaltHelvetica"/>
      <charset val="204"/>
    </font>
    <font>
      <i/>
      <sz val="10"/>
      <name val="Times New Roman"/>
      <family val="1"/>
      <charset val="186"/>
    </font>
    <font>
      <sz val="11"/>
      <color theme="1"/>
      <name val="Arial"/>
      <family val="2"/>
      <charset val="186"/>
      <scheme val="minor"/>
    </font>
    <font>
      <sz val="11"/>
      <color theme="1"/>
      <name val="Arial"/>
      <family val="2"/>
      <scheme val="minor"/>
    </font>
    <font>
      <sz val="12"/>
      <color rgb="FF41414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4">
    <xf numFmtId="0" fontId="0" fillId="0" borderId="0"/>
    <xf numFmtId="0" fontId="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1" fillId="4" borderId="0" applyNumberFormat="0" applyBorder="0" applyAlignment="0" applyProtection="0"/>
    <xf numFmtId="0" fontId="22" fillId="11" borderId="1" applyNumberFormat="0" applyAlignment="0" applyProtection="0"/>
    <xf numFmtId="0" fontId="23" fillId="23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1" fillId="0" borderId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1" applyNumberFormat="0" applyAlignment="0" applyProtection="0"/>
    <xf numFmtId="0" fontId="30" fillId="0" borderId="6" applyNumberFormat="0" applyFill="0" applyAlignment="0" applyProtection="0"/>
    <xf numFmtId="0" fontId="31" fillId="13" borderId="0" applyNumberFormat="0" applyBorder="0" applyAlignment="0" applyProtection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17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4" fillId="0" borderId="0"/>
    <xf numFmtId="0" fontId="3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8" fillId="0" borderId="0"/>
    <xf numFmtId="0" fontId="2" fillId="0" borderId="0"/>
    <xf numFmtId="0" fontId="8" fillId="0" borderId="0"/>
    <xf numFmtId="0" fontId="19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1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6" borderId="7" applyNumberFormat="0" applyFont="0" applyAlignment="0" applyProtection="0"/>
    <xf numFmtId="0" fontId="32" fillId="11" borderId="8" applyNumberFormat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39" fillId="0" borderId="0"/>
    <xf numFmtId="0" fontId="2" fillId="0" borderId="0"/>
    <xf numFmtId="0" fontId="4" fillId="0" borderId="0"/>
    <xf numFmtId="0" fontId="36" fillId="0" borderId="0"/>
    <xf numFmtId="0" fontId="4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 applyAlignment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90">
    <xf numFmtId="0" fontId="0" fillId="0" borderId="0" xfId="0"/>
    <xf numFmtId="0" fontId="43" fillId="0" borderId="0" xfId="0" applyFont="1"/>
    <xf numFmtId="0" fontId="14" fillId="0" borderId="10" xfId="0" applyFont="1" applyFill="1" applyBorder="1" applyAlignment="1">
      <alignment horizontal="center" vertical="center"/>
    </xf>
    <xf numFmtId="4" fontId="14" fillId="0" borderId="10" xfId="102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2" fontId="14" fillId="0" borderId="10" xfId="0" applyNumberFormat="1" applyFont="1" applyFill="1" applyBorder="1" applyAlignment="1" applyProtection="1">
      <alignment horizontal="center" vertical="center" wrapText="1" shrinkToFit="1"/>
    </xf>
    <xf numFmtId="0" fontId="44" fillId="0" borderId="0" xfId="0" applyFont="1" applyProtection="1"/>
    <xf numFmtId="0" fontId="44" fillId="0" borderId="11" xfId="0" applyFont="1" applyBorder="1"/>
    <xf numFmtId="0" fontId="44" fillId="0" borderId="10" xfId="0" applyFont="1" applyBorder="1" applyAlignment="1">
      <alignment horizontal="center" vertical="center" wrapText="1"/>
    </xf>
    <xf numFmtId="0" fontId="45" fillId="0" borderId="0" xfId="0" applyFont="1"/>
    <xf numFmtId="0" fontId="46" fillId="0" borderId="10" xfId="0" applyFont="1" applyBorder="1" applyAlignment="1">
      <alignment horizontal="left" vertical="center" wrapText="1"/>
    </xf>
    <xf numFmtId="0" fontId="16" fillId="0" borderId="10" xfId="105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4" fillId="0" borderId="0" xfId="0" applyFont="1"/>
    <xf numFmtId="4" fontId="45" fillId="24" borderId="10" xfId="0" applyNumberFormat="1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vertical="center"/>
    </xf>
    <xf numFmtId="4" fontId="13" fillId="24" borderId="10" xfId="0" applyNumberFormat="1" applyFont="1" applyFill="1" applyBorder="1" applyAlignment="1">
      <alignment vertical="center"/>
    </xf>
    <xf numFmtId="0" fontId="45" fillId="0" borderId="0" xfId="0" applyFont="1" applyProtection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8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0" xfId="0" applyFont="1" applyBorder="1" applyAlignment="1">
      <alignment horizontal="left" vertical="center" wrapText="1"/>
    </xf>
    <xf numFmtId="2" fontId="44" fillId="0" borderId="10" xfId="0" applyNumberFormat="1" applyFont="1" applyBorder="1" applyAlignment="1">
      <alignment horizontal="center"/>
    </xf>
    <xf numFmtId="2" fontId="44" fillId="0" borderId="10" xfId="0" applyNumberFormat="1" applyFont="1" applyBorder="1"/>
    <xf numFmtId="2" fontId="44" fillId="0" borderId="10" xfId="0" applyNumberFormat="1" applyFont="1" applyBorder="1" applyAlignment="1">
      <alignment horizontal="right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4" fillId="24" borderId="12" xfId="0" applyFont="1" applyFill="1" applyBorder="1" applyAlignment="1">
      <alignment horizontal="center" vertical="center" wrapText="1"/>
    </xf>
    <xf numFmtId="0" fontId="14" fillId="24" borderId="13" xfId="0" applyFont="1" applyFill="1" applyBorder="1" applyAlignment="1">
      <alignment horizontal="center" vertical="center" wrapText="1"/>
    </xf>
    <xf numFmtId="0" fontId="14" fillId="24" borderId="14" xfId="0" applyFont="1" applyFill="1" applyBorder="1" applyAlignment="1">
      <alignment horizontal="center" vertical="center" wrapText="1"/>
    </xf>
    <xf numFmtId="0" fontId="13" fillId="24" borderId="12" xfId="0" applyFont="1" applyFill="1" applyBorder="1" applyAlignment="1">
      <alignment horizontal="center" vertical="center"/>
    </xf>
    <xf numFmtId="0" fontId="13" fillId="24" borderId="13" xfId="0" applyFont="1" applyFill="1" applyBorder="1" applyAlignment="1">
      <alignment horizontal="center" vertical="center"/>
    </xf>
    <xf numFmtId="0" fontId="13" fillId="24" borderId="14" xfId="0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top"/>
    </xf>
    <xf numFmtId="0" fontId="44" fillId="0" borderId="11" xfId="0" applyFont="1" applyBorder="1" applyAlignment="1">
      <alignment horizontal="left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46" fillId="0" borderId="17" xfId="0" applyFont="1" applyBorder="1" applyAlignment="1">
      <alignment horizontal="center" vertical="center" wrapText="1"/>
    </xf>
    <xf numFmtId="2" fontId="14" fillId="0" borderId="17" xfId="0" applyNumberFormat="1" applyFont="1" applyFill="1" applyBorder="1" applyAlignment="1" applyProtection="1">
      <alignment horizontal="center" vertical="center" wrapText="1" shrinkToFit="1"/>
    </xf>
    <xf numFmtId="0" fontId="14" fillId="0" borderId="0" xfId="158" applyFont="1" applyAlignment="1">
      <alignment vertical="center"/>
    </xf>
    <xf numFmtId="0" fontId="48" fillId="0" borderId="0" xfId="0" applyFont="1"/>
    <xf numFmtId="0" fontId="40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5" fillId="24" borderId="17" xfId="0" applyFont="1" applyFill="1" applyBorder="1" applyAlignment="1">
      <alignment horizontal="left" vertical="center" wrapText="1"/>
    </xf>
    <xf numFmtId="0" fontId="45" fillId="24" borderId="17" xfId="0" applyFont="1" applyFill="1" applyBorder="1" applyAlignment="1">
      <alignment horizontal="center" vertical="center" wrapText="1"/>
    </xf>
    <xf numFmtId="0" fontId="13" fillId="24" borderId="12" xfId="0" applyFont="1" applyFill="1" applyBorder="1" applyAlignment="1">
      <alignment horizontal="right" vertical="center" wrapText="1"/>
    </xf>
    <xf numFmtId="0" fontId="13" fillId="24" borderId="13" xfId="0" applyFont="1" applyFill="1" applyBorder="1" applyAlignment="1">
      <alignment horizontal="right" vertical="center" wrapText="1"/>
    </xf>
    <xf numFmtId="0" fontId="13" fillId="24" borderId="14" xfId="0" applyFont="1" applyFill="1" applyBorder="1" applyAlignment="1">
      <alignment horizontal="right" vertical="center" wrapText="1"/>
    </xf>
    <xf numFmtId="0" fontId="45" fillId="0" borderId="12" xfId="0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0" fontId="45" fillId="0" borderId="14" xfId="0" applyFont="1" applyBorder="1" applyAlignment="1">
      <alignment horizontal="right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37" fillId="24" borderId="12" xfId="0" applyFont="1" applyFill="1" applyBorder="1" applyAlignment="1">
      <alignment horizontal="right" vertical="center" wrapText="1"/>
    </xf>
    <xf numFmtId="0" fontId="37" fillId="24" borderId="13" xfId="0" applyFont="1" applyFill="1" applyBorder="1" applyAlignment="1">
      <alignment horizontal="right" vertical="center" wrapText="1"/>
    </xf>
    <xf numFmtId="0" fontId="37" fillId="24" borderId="14" xfId="0" applyFont="1" applyFill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11" xfId="0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24" borderId="12" xfId="0" applyFont="1" applyFill="1" applyBorder="1" applyAlignment="1">
      <alignment horizontal="center" vertical="center"/>
    </xf>
    <xf numFmtId="0" fontId="45" fillId="24" borderId="13" xfId="0" applyFont="1" applyFill="1" applyBorder="1" applyAlignment="1">
      <alignment horizontal="center" vertical="center"/>
    </xf>
    <xf numFmtId="0" fontId="45" fillId="24" borderId="14" xfId="0" applyFont="1" applyFill="1" applyBorder="1" applyAlignment="1">
      <alignment horizontal="center" vertical="center"/>
    </xf>
  </cellXfs>
  <cellStyles count="174">
    <cellStyle name="_UNIBANKA 2006_1-4-2 (piezim)_Pils-TAM-22-07-2010_k1_1-4-4_Pils-TAM-23-11-2010_Kop_Marite" xfId="1" xr:uid="{00000000-0005-0000-0000-000000000000}"/>
    <cellStyle name="20% - Accent1 2" xfId="2" xr:uid="{00000000-0005-0000-0000-000001000000}"/>
    <cellStyle name="20% - Accent2 2" xfId="3" xr:uid="{00000000-0005-0000-0000-000002000000}"/>
    <cellStyle name="20% - Accent3 2" xfId="4" xr:uid="{00000000-0005-0000-0000-000003000000}"/>
    <cellStyle name="20% - Accent4 2" xfId="5" xr:uid="{00000000-0005-0000-0000-000004000000}"/>
    <cellStyle name="20% - Accent5 2" xfId="6" xr:uid="{00000000-0005-0000-0000-000005000000}"/>
    <cellStyle name="20% - Accent6 2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 17" xfId="29" xr:uid="{00000000-0005-0000-0000-00001C000000}"/>
    <cellStyle name="Comma 17 2" xfId="30" xr:uid="{00000000-0005-0000-0000-00001D000000}"/>
    <cellStyle name="Comma 17 2 2" xfId="31" xr:uid="{00000000-0005-0000-0000-00001E000000}"/>
    <cellStyle name="Comma 17 3" xfId="32" xr:uid="{00000000-0005-0000-0000-00001F000000}"/>
    <cellStyle name="Comma 18" xfId="33" xr:uid="{00000000-0005-0000-0000-000020000000}"/>
    <cellStyle name="Comma 18 2" xfId="34" xr:uid="{00000000-0005-0000-0000-000021000000}"/>
    <cellStyle name="Comma 18 2 2" xfId="35" xr:uid="{00000000-0005-0000-0000-000022000000}"/>
    <cellStyle name="Comma 18 3" xfId="36" xr:uid="{00000000-0005-0000-0000-000023000000}"/>
    <cellStyle name="Comma 19" xfId="37" xr:uid="{00000000-0005-0000-0000-000024000000}"/>
    <cellStyle name="Comma 19 2" xfId="38" xr:uid="{00000000-0005-0000-0000-000025000000}"/>
    <cellStyle name="Comma 2" xfId="39" xr:uid="{00000000-0005-0000-0000-000026000000}"/>
    <cellStyle name="Comma 2 2" xfId="40" xr:uid="{00000000-0005-0000-0000-000027000000}"/>
    <cellStyle name="Comma 2 3" xfId="41" xr:uid="{00000000-0005-0000-0000-000028000000}"/>
    <cellStyle name="Comma 2 4" xfId="42" xr:uid="{00000000-0005-0000-0000-000029000000}"/>
    <cellStyle name="Comma 2 5" xfId="43" xr:uid="{00000000-0005-0000-0000-00002A000000}"/>
    <cellStyle name="Comma 2 6" xfId="44" xr:uid="{00000000-0005-0000-0000-00002B000000}"/>
    <cellStyle name="Comma 2 7" xfId="45" xr:uid="{00000000-0005-0000-0000-00002C000000}"/>
    <cellStyle name="Comma 2 8" xfId="46" xr:uid="{00000000-0005-0000-0000-00002D000000}"/>
    <cellStyle name="Comma 2 9" xfId="47" xr:uid="{00000000-0005-0000-0000-00002E000000}"/>
    <cellStyle name="Comma 23" xfId="48" xr:uid="{00000000-0005-0000-0000-00002F000000}"/>
    <cellStyle name="Comma 23 2" xfId="49" xr:uid="{00000000-0005-0000-0000-000030000000}"/>
    <cellStyle name="Comma 3" xfId="50" xr:uid="{00000000-0005-0000-0000-000031000000}"/>
    <cellStyle name="Comma 3 2" xfId="51" xr:uid="{00000000-0005-0000-0000-000032000000}"/>
    <cellStyle name="Comma 3 3" xfId="52" xr:uid="{00000000-0005-0000-0000-000033000000}"/>
    <cellStyle name="Comma 4" xfId="53" xr:uid="{00000000-0005-0000-0000-000034000000}"/>
    <cellStyle name="Comma 4 2" xfId="54" xr:uid="{00000000-0005-0000-0000-000035000000}"/>
    <cellStyle name="Comma 5" xfId="55" xr:uid="{00000000-0005-0000-0000-000036000000}"/>
    <cellStyle name="Excel Built-in Normal" xfId="56" xr:uid="{00000000-0005-0000-0000-000037000000}"/>
    <cellStyle name="Excel Built-in Normal 2" xfId="57" xr:uid="{00000000-0005-0000-0000-000038000000}"/>
    <cellStyle name="Explanatory Text 2" xfId="58" xr:uid="{00000000-0005-0000-0000-000039000000}"/>
    <cellStyle name="Good 2" xfId="59" xr:uid="{00000000-0005-0000-0000-00003A000000}"/>
    <cellStyle name="Heading 1 2" xfId="60" xr:uid="{00000000-0005-0000-0000-00003B000000}"/>
    <cellStyle name="Heading 2 2" xfId="61" xr:uid="{00000000-0005-0000-0000-00003C000000}"/>
    <cellStyle name="Heading 3 2" xfId="62" xr:uid="{00000000-0005-0000-0000-00003D000000}"/>
    <cellStyle name="Heading 4 2" xfId="63" xr:uid="{00000000-0005-0000-0000-00003E000000}"/>
    <cellStyle name="Input 2" xfId="64" xr:uid="{00000000-0005-0000-0000-00003F000000}"/>
    <cellStyle name="Linked Cell 2" xfId="65" xr:uid="{00000000-0005-0000-0000-000040000000}"/>
    <cellStyle name="Neutral 2" xfId="66" xr:uid="{00000000-0005-0000-0000-000041000000}"/>
    <cellStyle name="Normal" xfId="0" builtinId="0"/>
    <cellStyle name="Normal 10" xfId="67" xr:uid="{00000000-0005-0000-0000-000043000000}"/>
    <cellStyle name="Normal 10 2" xfId="68" xr:uid="{00000000-0005-0000-0000-000044000000}"/>
    <cellStyle name="Normal 10 2 2" xfId="69" xr:uid="{00000000-0005-0000-0000-000045000000}"/>
    <cellStyle name="Normal 10 3" xfId="70" xr:uid="{00000000-0005-0000-0000-000046000000}"/>
    <cellStyle name="Normal 10 4" xfId="71" xr:uid="{00000000-0005-0000-0000-000047000000}"/>
    <cellStyle name="Normal 11" xfId="72" xr:uid="{00000000-0005-0000-0000-000048000000}"/>
    <cellStyle name="Normal 11 2" xfId="73" xr:uid="{00000000-0005-0000-0000-000049000000}"/>
    <cellStyle name="Normal 11 2 2" xfId="74" xr:uid="{00000000-0005-0000-0000-00004A000000}"/>
    <cellStyle name="Normal 11 3" xfId="75" xr:uid="{00000000-0005-0000-0000-00004B000000}"/>
    <cellStyle name="Normal 11 3 2" xfId="76" xr:uid="{00000000-0005-0000-0000-00004C000000}"/>
    <cellStyle name="Normal 11 4" xfId="77" xr:uid="{00000000-0005-0000-0000-00004D000000}"/>
    <cellStyle name="Normal 11 4 2" xfId="78" xr:uid="{00000000-0005-0000-0000-00004E000000}"/>
    <cellStyle name="Normal 11 5" xfId="79" xr:uid="{00000000-0005-0000-0000-00004F000000}"/>
    <cellStyle name="Normal 11 6" xfId="80" xr:uid="{00000000-0005-0000-0000-000050000000}"/>
    <cellStyle name="Normal 11 7" xfId="81" xr:uid="{00000000-0005-0000-0000-000051000000}"/>
    <cellStyle name="Normal 11 8" xfId="82" xr:uid="{00000000-0005-0000-0000-000052000000}"/>
    <cellStyle name="Normal 11 9" xfId="83" xr:uid="{00000000-0005-0000-0000-000053000000}"/>
    <cellStyle name="Normal 12" xfId="84" xr:uid="{00000000-0005-0000-0000-000054000000}"/>
    <cellStyle name="Normal 12 2" xfId="85" xr:uid="{00000000-0005-0000-0000-000055000000}"/>
    <cellStyle name="Normal 12 2 2" xfId="86" xr:uid="{00000000-0005-0000-0000-000056000000}"/>
    <cellStyle name="Normal 12 3" xfId="87" xr:uid="{00000000-0005-0000-0000-000057000000}"/>
    <cellStyle name="Normal 12 4" xfId="88" xr:uid="{00000000-0005-0000-0000-000058000000}"/>
    <cellStyle name="Normal 13" xfId="89" xr:uid="{00000000-0005-0000-0000-000059000000}"/>
    <cellStyle name="Normal 14" xfId="90" xr:uid="{00000000-0005-0000-0000-00005A000000}"/>
    <cellStyle name="Normal 15 2" xfId="91" xr:uid="{00000000-0005-0000-0000-00005B000000}"/>
    <cellStyle name="Normal 16" xfId="92" xr:uid="{00000000-0005-0000-0000-00005C000000}"/>
    <cellStyle name="Normal 16 2" xfId="93" xr:uid="{00000000-0005-0000-0000-00005D000000}"/>
    <cellStyle name="Normal 17" xfId="94" xr:uid="{00000000-0005-0000-0000-00005E000000}"/>
    <cellStyle name="Normal 17 2" xfId="95" xr:uid="{00000000-0005-0000-0000-00005F000000}"/>
    <cellStyle name="Normal 17 3" xfId="96" xr:uid="{00000000-0005-0000-0000-000060000000}"/>
    <cellStyle name="Normal 18 2" xfId="97" xr:uid="{00000000-0005-0000-0000-000061000000}"/>
    <cellStyle name="Normal 19 2" xfId="98" xr:uid="{00000000-0005-0000-0000-000062000000}"/>
    <cellStyle name="Normal 2" xfId="99" xr:uid="{00000000-0005-0000-0000-000063000000}"/>
    <cellStyle name="Normal 2 10" xfId="100" xr:uid="{00000000-0005-0000-0000-000064000000}"/>
    <cellStyle name="Normal 2 2" xfId="101" xr:uid="{00000000-0005-0000-0000-000065000000}"/>
    <cellStyle name="Normal 2 2 2" xfId="102" xr:uid="{00000000-0005-0000-0000-000066000000}"/>
    <cellStyle name="Normal 2 2 2 2" xfId="103" xr:uid="{00000000-0005-0000-0000-000067000000}"/>
    <cellStyle name="Normal 2 2 3" xfId="104" xr:uid="{00000000-0005-0000-0000-000068000000}"/>
    <cellStyle name="Normal 2 3" xfId="105" xr:uid="{00000000-0005-0000-0000-000069000000}"/>
    <cellStyle name="Normal 2 3 2" xfId="106" xr:uid="{00000000-0005-0000-0000-00006A000000}"/>
    <cellStyle name="Normal 2 3 3" xfId="107" xr:uid="{00000000-0005-0000-0000-00006B000000}"/>
    <cellStyle name="Normal 2 4" xfId="108" xr:uid="{00000000-0005-0000-0000-00006C000000}"/>
    <cellStyle name="Normal 2 4 2" xfId="109" xr:uid="{00000000-0005-0000-0000-00006D000000}"/>
    <cellStyle name="Normal 2 5" xfId="110" xr:uid="{00000000-0005-0000-0000-00006E000000}"/>
    <cellStyle name="Normal 2 6" xfId="111" xr:uid="{00000000-0005-0000-0000-00006F000000}"/>
    <cellStyle name="Normal 2 7" xfId="112" xr:uid="{00000000-0005-0000-0000-000070000000}"/>
    <cellStyle name="Normal 2 8" xfId="113" xr:uid="{00000000-0005-0000-0000-000071000000}"/>
    <cellStyle name="Normal 2 9" xfId="114" xr:uid="{00000000-0005-0000-0000-000072000000}"/>
    <cellStyle name="Normal 2_Tame_Skudrina" xfId="115" xr:uid="{00000000-0005-0000-0000-000073000000}"/>
    <cellStyle name="Normal 20" xfId="116" xr:uid="{00000000-0005-0000-0000-000074000000}"/>
    <cellStyle name="Normal 22" xfId="117" xr:uid="{00000000-0005-0000-0000-000075000000}"/>
    <cellStyle name="Normal 22 2" xfId="118" xr:uid="{00000000-0005-0000-0000-000076000000}"/>
    <cellStyle name="Normal 3" xfId="119" xr:uid="{00000000-0005-0000-0000-000077000000}"/>
    <cellStyle name="Normal 3 2" xfId="120" xr:uid="{00000000-0005-0000-0000-000078000000}"/>
    <cellStyle name="Normal 3 3" xfId="121" xr:uid="{00000000-0005-0000-0000-000079000000}"/>
    <cellStyle name="Normal 3 4" xfId="122" xr:uid="{00000000-0005-0000-0000-00007A000000}"/>
    <cellStyle name="Normal 3 5" xfId="123" xr:uid="{00000000-0005-0000-0000-00007B000000}"/>
    <cellStyle name="Normal 4" xfId="124" xr:uid="{00000000-0005-0000-0000-00007C000000}"/>
    <cellStyle name="Normal 4 2" xfId="125" xr:uid="{00000000-0005-0000-0000-00007D000000}"/>
    <cellStyle name="Normal 4 3" xfId="126" xr:uid="{00000000-0005-0000-0000-00007E000000}"/>
    <cellStyle name="Normal 5" xfId="127" xr:uid="{00000000-0005-0000-0000-00007F000000}"/>
    <cellStyle name="Normal 5 2" xfId="128" xr:uid="{00000000-0005-0000-0000-000080000000}"/>
    <cellStyle name="Normal 6" xfId="129" xr:uid="{00000000-0005-0000-0000-000081000000}"/>
    <cellStyle name="Normal 6 2" xfId="130" xr:uid="{00000000-0005-0000-0000-000082000000}"/>
    <cellStyle name="Normal 6 2 2" xfId="131" xr:uid="{00000000-0005-0000-0000-000083000000}"/>
    <cellStyle name="Normal 6 2 3" xfId="132" xr:uid="{00000000-0005-0000-0000-000084000000}"/>
    <cellStyle name="Normal 6 3" xfId="133" xr:uid="{00000000-0005-0000-0000-000085000000}"/>
    <cellStyle name="Normal 6 4" xfId="134" xr:uid="{00000000-0005-0000-0000-000086000000}"/>
    <cellStyle name="Normal 7" xfId="135" xr:uid="{00000000-0005-0000-0000-000087000000}"/>
    <cellStyle name="Normal 7 2" xfId="136" xr:uid="{00000000-0005-0000-0000-000088000000}"/>
    <cellStyle name="Normal 7 3" xfId="137" xr:uid="{00000000-0005-0000-0000-000089000000}"/>
    <cellStyle name="Normal 7 4" xfId="138" xr:uid="{00000000-0005-0000-0000-00008A000000}"/>
    <cellStyle name="Normal 8" xfId="139" xr:uid="{00000000-0005-0000-0000-00008B000000}"/>
    <cellStyle name="Normal 8 2" xfId="140" xr:uid="{00000000-0005-0000-0000-00008C000000}"/>
    <cellStyle name="Normal 8 3" xfId="141" xr:uid="{00000000-0005-0000-0000-00008D000000}"/>
    <cellStyle name="Normal 8 4" xfId="142" xr:uid="{00000000-0005-0000-0000-00008E000000}"/>
    <cellStyle name="Normal 9" xfId="143" xr:uid="{00000000-0005-0000-0000-00008F000000}"/>
    <cellStyle name="Normal 9 2" xfId="144" xr:uid="{00000000-0005-0000-0000-000090000000}"/>
    <cellStyle name="Normal 9 3" xfId="145" xr:uid="{00000000-0005-0000-0000-000091000000}"/>
    <cellStyle name="Normal 9 4" xfId="146" xr:uid="{00000000-0005-0000-0000-000092000000}"/>
    <cellStyle name="Normal 99" xfId="147" xr:uid="{00000000-0005-0000-0000-000093000000}"/>
    <cellStyle name="Note 2" xfId="148" xr:uid="{00000000-0005-0000-0000-000094000000}"/>
    <cellStyle name="Output 2" xfId="149" xr:uid="{00000000-0005-0000-0000-000095000000}"/>
    <cellStyle name="Parastais 10" xfId="150" xr:uid="{00000000-0005-0000-0000-000096000000}"/>
    <cellStyle name="Parastais 2 2" xfId="151" xr:uid="{00000000-0005-0000-0000-000097000000}"/>
    <cellStyle name="Parastais 4" xfId="152" xr:uid="{00000000-0005-0000-0000-000098000000}"/>
    <cellStyle name="Parastais 4 2" xfId="153" xr:uid="{00000000-0005-0000-0000-000099000000}"/>
    <cellStyle name="Parastais 6" xfId="154" xr:uid="{00000000-0005-0000-0000-00009A000000}"/>
    <cellStyle name="Parastais 7" xfId="155" xr:uid="{00000000-0005-0000-0000-00009B000000}"/>
    <cellStyle name="Parastais 8" xfId="156" xr:uid="{00000000-0005-0000-0000-00009C000000}"/>
    <cellStyle name="Parastais_____tames_suves_09" xfId="157" xr:uid="{00000000-0005-0000-0000-00009D000000}"/>
    <cellStyle name="Parastais_Forma_ginterm_apstr(2) 2_tame_jumti_sandero" xfId="158" xr:uid="{00000000-0005-0000-0000-00009E000000}"/>
    <cellStyle name="Parasts 2" xfId="159" xr:uid="{00000000-0005-0000-0000-00009F000000}"/>
    <cellStyle name="Parasts 2 2" xfId="160" xr:uid="{00000000-0005-0000-0000-0000A0000000}"/>
    <cellStyle name="Parasts 2 3" xfId="161" xr:uid="{00000000-0005-0000-0000-0000A1000000}"/>
    <cellStyle name="Parasts 3" xfId="162" xr:uid="{00000000-0005-0000-0000-0000A2000000}"/>
    <cellStyle name="Percent 2" xfId="163" xr:uid="{00000000-0005-0000-0000-0000A3000000}"/>
    <cellStyle name="Percent 2 2" xfId="164" xr:uid="{00000000-0005-0000-0000-0000A4000000}"/>
    <cellStyle name="Stils 1" xfId="165" xr:uid="{00000000-0005-0000-0000-0000A5000000}"/>
    <cellStyle name="Style 1" xfId="166" xr:uid="{00000000-0005-0000-0000-0000A6000000}"/>
    <cellStyle name="Style 1 2" xfId="167" xr:uid="{00000000-0005-0000-0000-0000A7000000}"/>
    <cellStyle name="Style 2" xfId="168" xr:uid="{00000000-0005-0000-0000-0000A8000000}"/>
    <cellStyle name="Title 2" xfId="169" xr:uid="{00000000-0005-0000-0000-0000A9000000}"/>
    <cellStyle name="Total 2" xfId="170" xr:uid="{00000000-0005-0000-0000-0000AA000000}"/>
    <cellStyle name="Warning Text 2" xfId="171" xr:uid="{00000000-0005-0000-0000-0000AB000000}"/>
    <cellStyle name="Обычный_2009-04-27_PED IESN" xfId="172" xr:uid="{00000000-0005-0000-0000-0000AC000000}"/>
    <cellStyle name="Процентный 2" xfId="17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"/>
  <sheetViews>
    <sheetView tabSelected="1" topLeftCell="A70" zoomScaleNormal="100" zoomScaleSheetLayoutView="100" workbookViewId="0">
      <selection activeCell="C10" sqref="C10"/>
    </sheetView>
  </sheetViews>
  <sheetFormatPr defaultRowHeight="15.75"/>
  <cols>
    <col min="1" max="1" width="5" style="14" customWidth="1"/>
    <col min="2" max="2" width="12.875" style="14" customWidth="1"/>
    <col min="3" max="3" width="65.875" style="14" customWidth="1"/>
    <col min="4" max="4" width="12.375" style="14" customWidth="1"/>
    <col min="5" max="5" width="10.75" style="14" customWidth="1"/>
    <col min="6" max="6" width="7.75" style="14" customWidth="1"/>
    <col min="7" max="7" width="11.875" style="14" customWidth="1"/>
    <col min="8" max="8" width="7.5" style="14" customWidth="1"/>
    <col min="9" max="9" width="10.625" style="14" customWidth="1"/>
    <col min="10" max="10" width="5.875" style="14" customWidth="1"/>
    <col min="11" max="11" width="7.75" style="14" customWidth="1"/>
    <col min="12" max="12" width="9" style="14" customWidth="1"/>
    <col min="13" max="13" width="9.875" style="14" customWidth="1"/>
    <col min="14" max="14" width="10.25" style="14" customWidth="1"/>
    <col min="15" max="15" width="9.875" style="14" customWidth="1"/>
    <col min="16" max="16" width="11.5" style="14" customWidth="1"/>
    <col min="17" max="17" width="16.5" style="14" customWidth="1"/>
    <col min="18" max="16384" width="9" style="14"/>
  </cols>
  <sheetData>
    <row r="1" spans="1:17">
      <c r="A1" s="80" t="s">
        <v>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7">
      <c r="A2" s="83" t="s">
        <v>34</v>
      </c>
      <c r="B2" s="83"/>
    </row>
    <row r="3" spans="1:17">
      <c r="A3" s="81" t="s">
        <v>89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7">
      <c r="A4" s="82" t="s">
        <v>10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6" spans="1:17">
      <c r="A6" s="1" t="s">
        <v>11</v>
      </c>
      <c r="C6" s="9" t="s">
        <v>89</v>
      </c>
    </row>
    <row r="7" spans="1:17">
      <c r="A7" s="1" t="s">
        <v>12</v>
      </c>
      <c r="C7" s="9" t="s">
        <v>76</v>
      </c>
    </row>
    <row r="8" spans="1:17">
      <c r="A8" s="1" t="s">
        <v>13</v>
      </c>
      <c r="C8" s="9" t="s">
        <v>77</v>
      </c>
    </row>
    <row r="9" spans="1:17">
      <c r="A9" s="1"/>
    </row>
    <row r="10" spans="1:17" s="28" customFormat="1" ht="15" customHeight="1">
      <c r="A10" s="1" t="s">
        <v>33</v>
      </c>
      <c r="B10" s="14"/>
      <c r="C10" s="14"/>
      <c r="D10" s="1"/>
      <c r="E10" s="25"/>
      <c r="F10" s="25"/>
      <c r="G10" s="25"/>
      <c r="H10" s="25"/>
      <c r="I10" s="26"/>
      <c r="J10" s="26"/>
      <c r="K10" s="26"/>
      <c r="L10" s="1"/>
      <c r="M10" s="26"/>
      <c r="N10" s="26"/>
      <c r="O10" s="26"/>
      <c r="P10" s="27"/>
      <c r="Q10" s="27"/>
    </row>
    <row r="11" spans="1:17" s="28" customFormat="1" ht="15" customHeight="1">
      <c r="A11" s="1"/>
      <c r="B11" s="14"/>
      <c r="C11" s="14"/>
      <c r="D11" s="1"/>
      <c r="E11" s="25"/>
      <c r="F11" s="25"/>
      <c r="G11" s="25"/>
      <c r="H11" s="25"/>
      <c r="I11" s="26"/>
      <c r="J11" s="26"/>
      <c r="K11" s="26"/>
      <c r="L11" s="1"/>
      <c r="M11" s="26"/>
      <c r="N11" s="26"/>
      <c r="O11" s="26"/>
      <c r="P11" s="27"/>
    </row>
    <row r="12" spans="1:17" ht="15.75" customHeight="1">
      <c r="A12" s="49" t="s">
        <v>18</v>
      </c>
      <c r="B12" s="49" t="s">
        <v>0</v>
      </c>
      <c r="C12" s="49" t="s">
        <v>14</v>
      </c>
      <c r="D12" s="54" t="s">
        <v>1</v>
      </c>
      <c r="E12" s="54" t="s">
        <v>2</v>
      </c>
      <c r="F12" s="51" t="s">
        <v>3</v>
      </c>
      <c r="G12" s="52"/>
      <c r="H12" s="52"/>
      <c r="I12" s="52"/>
      <c r="J12" s="52"/>
      <c r="K12" s="53"/>
      <c r="L12" s="51" t="s">
        <v>8</v>
      </c>
      <c r="M12" s="52"/>
      <c r="N12" s="52"/>
      <c r="O12" s="52"/>
      <c r="P12" s="53"/>
    </row>
    <row r="13" spans="1:17" ht="63">
      <c r="A13" s="50"/>
      <c r="B13" s="50"/>
      <c r="C13" s="50"/>
      <c r="D13" s="55"/>
      <c r="E13" s="55"/>
      <c r="F13" s="8" t="s">
        <v>4</v>
      </c>
      <c r="G13" s="8" t="s">
        <v>5</v>
      </c>
      <c r="H13" s="8" t="s">
        <v>6</v>
      </c>
      <c r="I13" s="8" t="s">
        <v>15</v>
      </c>
      <c r="J13" s="8" t="s">
        <v>16</v>
      </c>
      <c r="K13" s="8" t="s">
        <v>7</v>
      </c>
      <c r="L13" s="8" t="s">
        <v>23</v>
      </c>
      <c r="M13" s="8" t="s">
        <v>6</v>
      </c>
      <c r="N13" s="8" t="s">
        <v>15</v>
      </c>
      <c r="O13" s="8" t="s">
        <v>16</v>
      </c>
      <c r="P13" s="8" t="s">
        <v>9</v>
      </c>
    </row>
    <row r="14" spans="1:17" s="9" customFormat="1">
      <c r="A14" s="64" t="s">
        <v>40</v>
      </c>
      <c r="B14" s="64"/>
      <c r="C14" s="63" t="s">
        <v>39</v>
      </c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7">
      <c r="A15" s="2">
        <v>1</v>
      </c>
      <c r="B15" s="29" t="s">
        <v>32</v>
      </c>
      <c r="C15" s="10" t="s">
        <v>41</v>
      </c>
      <c r="D15" s="12" t="s">
        <v>35</v>
      </c>
      <c r="E15" s="5">
        <v>1</v>
      </c>
      <c r="F15" s="33"/>
      <c r="G15" s="32"/>
      <c r="H15" s="33">
        <f>F15*G15</f>
        <v>0</v>
      </c>
      <c r="I15" s="33"/>
      <c r="J15" s="33"/>
      <c r="K15" s="33"/>
      <c r="L15" s="33">
        <f>E15*F15</f>
        <v>0</v>
      </c>
      <c r="M15" s="33">
        <f>E15*H15</f>
        <v>0</v>
      </c>
      <c r="N15" s="33">
        <f>E15*I15</f>
        <v>0</v>
      </c>
      <c r="O15" s="33">
        <f>E15*J15</f>
        <v>0</v>
      </c>
      <c r="P15" s="33">
        <f>SUM(M15:O15)</f>
        <v>0</v>
      </c>
    </row>
    <row r="16" spans="1:17" ht="30" customHeight="1">
      <c r="A16" s="2">
        <f>A15+1</f>
        <v>2</v>
      </c>
      <c r="B16" s="29" t="s">
        <v>32</v>
      </c>
      <c r="C16" s="10" t="s">
        <v>42</v>
      </c>
      <c r="D16" s="12" t="s">
        <v>38</v>
      </c>
      <c r="E16" s="5">
        <v>179</v>
      </c>
      <c r="F16" s="33"/>
      <c r="G16" s="32"/>
      <c r="H16" s="33">
        <f t="shared" ref="H16:H46" si="0">F16*G16</f>
        <v>0</v>
      </c>
      <c r="I16" s="33"/>
      <c r="J16" s="33"/>
      <c r="K16" s="33"/>
      <c r="L16" s="33">
        <f t="shared" ref="L16:L21" si="1">E16*F16</f>
        <v>0</v>
      </c>
      <c r="M16" s="33">
        <f t="shared" ref="M16:M21" si="2">E16*H16</f>
        <v>0</v>
      </c>
      <c r="N16" s="33">
        <f t="shared" ref="N16:N21" si="3">E16*I16</f>
        <v>0</v>
      </c>
      <c r="O16" s="33">
        <f t="shared" ref="O16:O21" si="4">E16*J16</f>
        <v>0</v>
      </c>
      <c r="P16" s="33">
        <f t="shared" ref="P16:P21" si="5">SUM(M16:O16)</f>
        <v>0</v>
      </c>
    </row>
    <row r="17" spans="1:16">
      <c r="A17" s="2">
        <v>3</v>
      </c>
      <c r="B17" s="29" t="s">
        <v>32</v>
      </c>
      <c r="C17" s="10" t="s">
        <v>43</v>
      </c>
      <c r="D17" s="12" t="s">
        <v>35</v>
      </c>
      <c r="E17" s="5">
        <v>2</v>
      </c>
      <c r="F17" s="33"/>
      <c r="G17" s="32"/>
      <c r="H17" s="33">
        <f t="shared" si="0"/>
        <v>0</v>
      </c>
      <c r="I17" s="33"/>
      <c r="J17" s="33"/>
      <c r="K17" s="33"/>
      <c r="L17" s="33">
        <f t="shared" si="1"/>
        <v>0</v>
      </c>
      <c r="M17" s="33">
        <f t="shared" si="2"/>
        <v>0</v>
      </c>
      <c r="N17" s="33">
        <f t="shared" si="3"/>
        <v>0</v>
      </c>
      <c r="O17" s="33">
        <f t="shared" si="4"/>
        <v>0</v>
      </c>
      <c r="P17" s="33">
        <f t="shared" si="5"/>
        <v>0</v>
      </c>
    </row>
    <row r="18" spans="1:16">
      <c r="A18" s="2">
        <v>4</v>
      </c>
      <c r="B18" s="29" t="s">
        <v>32</v>
      </c>
      <c r="C18" s="10" t="s">
        <v>44</v>
      </c>
      <c r="D18" s="12" t="s">
        <v>35</v>
      </c>
      <c r="E18" s="5">
        <v>2</v>
      </c>
      <c r="F18" s="33"/>
      <c r="G18" s="32"/>
      <c r="H18" s="33">
        <f t="shared" si="0"/>
        <v>0</v>
      </c>
      <c r="I18" s="33"/>
      <c r="J18" s="33"/>
      <c r="K18" s="33"/>
      <c r="L18" s="33">
        <f t="shared" si="1"/>
        <v>0</v>
      </c>
      <c r="M18" s="33">
        <f t="shared" si="2"/>
        <v>0</v>
      </c>
      <c r="N18" s="33">
        <f t="shared" si="3"/>
        <v>0</v>
      </c>
      <c r="O18" s="33">
        <f t="shared" si="4"/>
        <v>0</v>
      </c>
      <c r="P18" s="33">
        <f t="shared" si="5"/>
        <v>0</v>
      </c>
    </row>
    <row r="19" spans="1:16">
      <c r="A19" s="2">
        <v>5</v>
      </c>
      <c r="B19" s="29" t="s">
        <v>32</v>
      </c>
      <c r="C19" s="10" t="s">
        <v>45</v>
      </c>
      <c r="D19" s="12" t="s">
        <v>35</v>
      </c>
      <c r="E19" s="5">
        <v>1</v>
      </c>
      <c r="F19" s="33"/>
      <c r="G19" s="32"/>
      <c r="H19" s="33">
        <f t="shared" si="0"/>
        <v>0</v>
      </c>
      <c r="I19" s="33"/>
      <c r="J19" s="33"/>
      <c r="K19" s="33"/>
      <c r="L19" s="33">
        <f t="shared" si="1"/>
        <v>0</v>
      </c>
      <c r="M19" s="33">
        <f t="shared" si="2"/>
        <v>0</v>
      </c>
      <c r="N19" s="33">
        <f t="shared" si="3"/>
        <v>0</v>
      </c>
      <c r="O19" s="33">
        <f t="shared" si="4"/>
        <v>0</v>
      </c>
      <c r="P19" s="33">
        <f t="shared" si="5"/>
        <v>0</v>
      </c>
    </row>
    <row r="20" spans="1:16" ht="30">
      <c r="A20" s="56">
        <v>6</v>
      </c>
      <c r="B20" s="29" t="s">
        <v>32</v>
      </c>
      <c r="C20" s="10" t="s">
        <v>67</v>
      </c>
      <c r="D20" s="57" t="s">
        <v>38</v>
      </c>
      <c r="E20" s="58">
        <v>179</v>
      </c>
      <c r="F20" s="33"/>
      <c r="G20" s="32"/>
      <c r="H20" s="33">
        <f t="shared" si="0"/>
        <v>0</v>
      </c>
      <c r="I20" s="33"/>
      <c r="J20" s="33"/>
      <c r="K20" s="33"/>
      <c r="L20" s="33">
        <f t="shared" si="1"/>
        <v>0</v>
      </c>
      <c r="M20" s="33">
        <f t="shared" si="2"/>
        <v>0</v>
      </c>
      <c r="N20" s="33">
        <f t="shared" si="3"/>
        <v>0</v>
      </c>
      <c r="O20" s="33">
        <f t="shared" si="4"/>
        <v>0</v>
      </c>
      <c r="P20" s="33">
        <f t="shared" si="5"/>
        <v>0</v>
      </c>
    </row>
    <row r="21" spans="1:16">
      <c r="A21" s="56">
        <v>7</v>
      </c>
      <c r="B21" s="29" t="s">
        <v>32</v>
      </c>
      <c r="C21" s="10" t="s">
        <v>68</v>
      </c>
      <c r="D21" s="57" t="s">
        <v>35</v>
      </c>
      <c r="E21" s="58">
        <v>1</v>
      </c>
      <c r="F21" s="33"/>
      <c r="G21" s="32"/>
      <c r="H21" s="33">
        <f t="shared" si="0"/>
        <v>0</v>
      </c>
      <c r="I21" s="33"/>
      <c r="J21" s="33"/>
      <c r="K21" s="33"/>
      <c r="L21" s="33">
        <f t="shared" si="1"/>
        <v>0</v>
      </c>
      <c r="M21" s="33">
        <f t="shared" si="2"/>
        <v>0</v>
      </c>
      <c r="N21" s="33">
        <f t="shared" si="3"/>
        <v>0</v>
      </c>
      <c r="O21" s="33">
        <f t="shared" si="4"/>
        <v>0</v>
      </c>
      <c r="P21" s="33">
        <f t="shared" si="5"/>
        <v>0</v>
      </c>
    </row>
    <row r="22" spans="1:16" s="9" customFormat="1">
      <c r="A22" s="64" t="s">
        <v>47</v>
      </c>
      <c r="B22" s="64"/>
      <c r="C22" s="63" t="s">
        <v>46</v>
      </c>
      <c r="D22" s="87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</row>
    <row r="23" spans="1:16">
      <c r="A23" s="2">
        <v>8</v>
      </c>
      <c r="B23" s="29" t="s">
        <v>32</v>
      </c>
      <c r="C23" s="10" t="s">
        <v>48</v>
      </c>
      <c r="D23" s="12" t="s">
        <v>36</v>
      </c>
      <c r="E23" s="5">
        <v>414</v>
      </c>
      <c r="F23" s="33"/>
      <c r="G23" s="32"/>
      <c r="H23" s="33">
        <f t="shared" si="0"/>
        <v>0</v>
      </c>
      <c r="I23" s="33"/>
      <c r="J23" s="33"/>
      <c r="K23" s="33"/>
      <c r="L23" s="33">
        <f t="shared" ref="L23:L35" si="6">E23*F23</f>
        <v>0</v>
      </c>
      <c r="M23" s="33">
        <f t="shared" ref="M23:M35" si="7">E23*H23</f>
        <v>0</v>
      </c>
      <c r="N23" s="33">
        <f t="shared" ref="N23:N35" si="8">E23*I23</f>
        <v>0</v>
      </c>
      <c r="O23" s="33">
        <f t="shared" ref="O23:O35" si="9">E23*J23</f>
        <v>0</v>
      </c>
      <c r="P23" s="33">
        <f t="shared" ref="P23:P35" si="10">SUM(M23:O23)</f>
        <v>0</v>
      </c>
    </row>
    <row r="24" spans="1:16">
      <c r="A24" s="2">
        <f>A23+1</f>
        <v>9</v>
      </c>
      <c r="B24" s="29" t="s">
        <v>32</v>
      </c>
      <c r="C24" s="10" t="s">
        <v>72</v>
      </c>
      <c r="D24" s="12" t="s">
        <v>50</v>
      </c>
      <c r="E24" s="5">
        <v>12</v>
      </c>
      <c r="F24" s="33"/>
      <c r="G24" s="32"/>
      <c r="H24" s="33">
        <f t="shared" si="0"/>
        <v>0</v>
      </c>
      <c r="I24" s="33"/>
      <c r="J24" s="33"/>
      <c r="K24" s="33"/>
      <c r="L24" s="33">
        <f t="shared" si="6"/>
        <v>0</v>
      </c>
      <c r="M24" s="33">
        <f t="shared" si="7"/>
        <v>0</v>
      </c>
      <c r="N24" s="33">
        <f t="shared" si="8"/>
        <v>0</v>
      </c>
      <c r="O24" s="33">
        <f t="shared" si="9"/>
        <v>0</v>
      </c>
      <c r="P24" s="33">
        <f t="shared" si="10"/>
        <v>0</v>
      </c>
    </row>
    <row r="25" spans="1:16">
      <c r="A25" s="2">
        <f t="shared" ref="A25:A35" si="11">A24+1</f>
        <v>10</v>
      </c>
      <c r="B25" s="29" t="s">
        <v>32</v>
      </c>
      <c r="C25" s="11" t="s">
        <v>73</v>
      </c>
      <c r="D25" s="12" t="s">
        <v>50</v>
      </c>
      <c r="E25" s="5">
        <v>12</v>
      </c>
      <c r="F25" s="33"/>
      <c r="G25" s="32"/>
      <c r="H25" s="33">
        <f t="shared" si="0"/>
        <v>0</v>
      </c>
      <c r="I25" s="33"/>
      <c r="J25" s="33"/>
      <c r="K25" s="33"/>
      <c r="L25" s="33">
        <f t="shared" si="6"/>
        <v>0</v>
      </c>
      <c r="M25" s="33">
        <f t="shared" si="7"/>
        <v>0</v>
      </c>
      <c r="N25" s="33">
        <f t="shared" si="8"/>
        <v>0</v>
      </c>
      <c r="O25" s="33">
        <f t="shared" si="9"/>
        <v>0</v>
      </c>
      <c r="P25" s="33">
        <f t="shared" si="10"/>
        <v>0</v>
      </c>
    </row>
    <row r="26" spans="1:16">
      <c r="A26" s="2">
        <f t="shared" si="11"/>
        <v>11</v>
      </c>
      <c r="B26" s="29" t="s">
        <v>32</v>
      </c>
      <c r="C26" s="11" t="s">
        <v>49</v>
      </c>
      <c r="D26" s="12" t="s">
        <v>37</v>
      </c>
      <c r="E26" s="5">
        <v>200</v>
      </c>
      <c r="F26" s="33"/>
      <c r="G26" s="32"/>
      <c r="H26" s="33">
        <f t="shared" si="0"/>
        <v>0</v>
      </c>
      <c r="I26" s="33"/>
      <c r="J26" s="33"/>
      <c r="K26" s="33"/>
      <c r="L26" s="33">
        <f t="shared" si="6"/>
        <v>0</v>
      </c>
      <c r="M26" s="33">
        <f t="shared" si="7"/>
        <v>0</v>
      </c>
      <c r="N26" s="33">
        <f t="shared" si="8"/>
        <v>0</v>
      </c>
      <c r="O26" s="33">
        <f t="shared" si="9"/>
        <v>0</v>
      </c>
      <c r="P26" s="33">
        <f t="shared" si="10"/>
        <v>0</v>
      </c>
    </row>
    <row r="27" spans="1:16">
      <c r="A27" s="2">
        <f t="shared" si="11"/>
        <v>12</v>
      </c>
      <c r="B27" s="29" t="s">
        <v>32</v>
      </c>
      <c r="C27" s="11" t="s">
        <v>51</v>
      </c>
      <c r="D27" s="12" t="s">
        <v>37</v>
      </c>
      <c r="E27" s="5">
        <v>200</v>
      </c>
      <c r="F27" s="33"/>
      <c r="G27" s="32"/>
      <c r="H27" s="33">
        <f t="shared" si="0"/>
        <v>0</v>
      </c>
      <c r="I27" s="33"/>
      <c r="J27" s="33"/>
      <c r="K27" s="33"/>
      <c r="L27" s="33">
        <f t="shared" si="6"/>
        <v>0</v>
      </c>
      <c r="M27" s="33">
        <f t="shared" si="7"/>
        <v>0</v>
      </c>
      <c r="N27" s="33">
        <f t="shared" si="8"/>
        <v>0</v>
      </c>
      <c r="O27" s="33">
        <f t="shared" si="9"/>
        <v>0</v>
      </c>
      <c r="P27" s="33">
        <f t="shared" si="10"/>
        <v>0</v>
      </c>
    </row>
    <row r="28" spans="1:16">
      <c r="A28" s="2">
        <f t="shared" si="11"/>
        <v>13</v>
      </c>
      <c r="B28" s="29" t="s">
        <v>32</v>
      </c>
      <c r="C28" s="10" t="s">
        <v>52</v>
      </c>
      <c r="D28" s="12" t="s">
        <v>38</v>
      </c>
      <c r="E28" s="5">
        <v>414</v>
      </c>
      <c r="F28" s="33"/>
      <c r="G28" s="32"/>
      <c r="H28" s="33">
        <f t="shared" si="0"/>
        <v>0</v>
      </c>
      <c r="I28" s="33"/>
      <c r="J28" s="33"/>
      <c r="K28" s="33"/>
      <c r="L28" s="33">
        <f t="shared" si="6"/>
        <v>0</v>
      </c>
      <c r="M28" s="33">
        <f t="shared" si="7"/>
        <v>0</v>
      </c>
      <c r="N28" s="33">
        <f t="shared" si="8"/>
        <v>0</v>
      </c>
      <c r="O28" s="33">
        <f t="shared" si="9"/>
        <v>0</v>
      </c>
      <c r="P28" s="33">
        <f t="shared" si="10"/>
        <v>0</v>
      </c>
    </row>
    <row r="29" spans="1:16">
      <c r="A29" s="2">
        <f t="shared" si="11"/>
        <v>14</v>
      </c>
      <c r="B29" s="29" t="s">
        <v>32</v>
      </c>
      <c r="C29" s="11" t="s">
        <v>53</v>
      </c>
      <c r="D29" s="12" t="s">
        <v>37</v>
      </c>
      <c r="E29" s="5">
        <v>42</v>
      </c>
      <c r="F29" s="33"/>
      <c r="G29" s="32"/>
      <c r="H29" s="33">
        <f t="shared" si="0"/>
        <v>0</v>
      </c>
      <c r="I29" s="33"/>
      <c r="J29" s="33"/>
      <c r="K29" s="33"/>
      <c r="L29" s="33">
        <f t="shared" si="6"/>
        <v>0</v>
      </c>
      <c r="M29" s="33">
        <f t="shared" si="7"/>
        <v>0</v>
      </c>
      <c r="N29" s="33">
        <f t="shared" si="8"/>
        <v>0</v>
      </c>
      <c r="O29" s="33">
        <f t="shared" si="9"/>
        <v>0</v>
      </c>
      <c r="P29" s="33">
        <f t="shared" si="10"/>
        <v>0</v>
      </c>
    </row>
    <row r="30" spans="1:16">
      <c r="A30" s="2">
        <f t="shared" si="11"/>
        <v>15</v>
      </c>
      <c r="B30" s="29" t="s">
        <v>32</v>
      </c>
      <c r="C30" s="11" t="s">
        <v>54</v>
      </c>
      <c r="D30" s="12" t="s">
        <v>35</v>
      </c>
      <c r="E30" s="5">
        <v>16</v>
      </c>
      <c r="F30" s="33"/>
      <c r="G30" s="32"/>
      <c r="H30" s="33">
        <f t="shared" si="0"/>
        <v>0</v>
      </c>
      <c r="I30" s="33"/>
      <c r="J30" s="33"/>
      <c r="K30" s="33"/>
      <c r="L30" s="33">
        <f t="shared" si="6"/>
        <v>0</v>
      </c>
      <c r="M30" s="33">
        <f t="shared" si="7"/>
        <v>0</v>
      </c>
      <c r="N30" s="33">
        <f t="shared" si="8"/>
        <v>0</v>
      </c>
      <c r="O30" s="33">
        <f t="shared" si="9"/>
        <v>0</v>
      </c>
      <c r="P30" s="33">
        <f t="shared" si="10"/>
        <v>0</v>
      </c>
    </row>
    <row r="31" spans="1:16" ht="33.75" customHeight="1">
      <c r="A31" s="2">
        <f t="shared" si="11"/>
        <v>16</v>
      </c>
      <c r="B31" s="29" t="s">
        <v>32</v>
      </c>
      <c r="C31" s="10" t="s">
        <v>55</v>
      </c>
      <c r="D31" s="12" t="s">
        <v>38</v>
      </c>
      <c r="E31" s="5">
        <v>10</v>
      </c>
      <c r="F31" s="33"/>
      <c r="G31" s="32"/>
      <c r="H31" s="33">
        <f t="shared" si="0"/>
        <v>0</v>
      </c>
      <c r="I31" s="33"/>
      <c r="J31" s="33"/>
      <c r="K31" s="33"/>
      <c r="L31" s="33">
        <f t="shared" si="6"/>
        <v>0</v>
      </c>
      <c r="M31" s="33">
        <f t="shared" si="7"/>
        <v>0</v>
      </c>
      <c r="N31" s="33">
        <f t="shared" si="8"/>
        <v>0</v>
      </c>
      <c r="O31" s="33">
        <f t="shared" si="9"/>
        <v>0</v>
      </c>
      <c r="P31" s="33">
        <f t="shared" si="10"/>
        <v>0</v>
      </c>
    </row>
    <row r="32" spans="1:16">
      <c r="A32" s="2">
        <f t="shared" si="11"/>
        <v>17</v>
      </c>
      <c r="B32" s="29" t="s">
        <v>32</v>
      </c>
      <c r="C32" s="11" t="s">
        <v>56</v>
      </c>
      <c r="D32" s="12" t="s">
        <v>38</v>
      </c>
      <c r="E32" s="5">
        <v>414</v>
      </c>
      <c r="F32" s="33"/>
      <c r="G32" s="32"/>
      <c r="H32" s="33">
        <f t="shared" si="0"/>
        <v>0</v>
      </c>
      <c r="I32" s="33"/>
      <c r="J32" s="33"/>
      <c r="K32" s="33"/>
      <c r="L32" s="33">
        <f t="shared" si="6"/>
        <v>0</v>
      </c>
      <c r="M32" s="33">
        <f t="shared" si="7"/>
        <v>0</v>
      </c>
      <c r="N32" s="33">
        <f t="shared" si="8"/>
        <v>0</v>
      </c>
      <c r="O32" s="33">
        <f t="shared" si="9"/>
        <v>0</v>
      </c>
      <c r="P32" s="33">
        <f t="shared" si="10"/>
        <v>0</v>
      </c>
    </row>
    <row r="33" spans="1:16">
      <c r="A33" s="2">
        <f t="shared" si="11"/>
        <v>18</v>
      </c>
      <c r="B33" s="29" t="s">
        <v>32</v>
      </c>
      <c r="C33" s="11" t="s">
        <v>57</v>
      </c>
      <c r="D33" s="12" t="s">
        <v>38</v>
      </c>
      <c r="E33" s="5">
        <v>600</v>
      </c>
      <c r="F33" s="33"/>
      <c r="G33" s="32"/>
      <c r="H33" s="33">
        <f t="shared" si="0"/>
        <v>0</v>
      </c>
      <c r="I33" s="33"/>
      <c r="J33" s="33"/>
      <c r="K33" s="33"/>
      <c r="L33" s="33">
        <f t="shared" si="6"/>
        <v>0</v>
      </c>
      <c r="M33" s="33">
        <f t="shared" si="7"/>
        <v>0</v>
      </c>
      <c r="N33" s="33">
        <f t="shared" si="8"/>
        <v>0</v>
      </c>
      <c r="O33" s="33">
        <f>E33*J33</f>
        <v>0</v>
      </c>
      <c r="P33" s="33">
        <f t="shared" si="10"/>
        <v>0</v>
      </c>
    </row>
    <row r="34" spans="1:16">
      <c r="A34" s="2">
        <f t="shared" si="11"/>
        <v>19</v>
      </c>
      <c r="B34" s="29" t="s">
        <v>32</v>
      </c>
      <c r="C34" s="11" t="s">
        <v>58</v>
      </c>
      <c r="D34" s="12" t="s">
        <v>35</v>
      </c>
      <c r="E34" s="5">
        <v>1</v>
      </c>
      <c r="F34" s="33"/>
      <c r="G34" s="32"/>
      <c r="H34" s="33">
        <f t="shared" si="0"/>
        <v>0</v>
      </c>
      <c r="I34" s="33"/>
      <c r="J34" s="33"/>
      <c r="K34" s="33"/>
      <c r="L34" s="33">
        <f t="shared" si="6"/>
        <v>0</v>
      </c>
      <c r="M34" s="33">
        <f t="shared" si="7"/>
        <v>0</v>
      </c>
      <c r="N34" s="33">
        <f t="shared" si="8"/>
        <v>0</v>
      </c>
      <c r="O34" s="33">
        <f t="shared" si="9"/>
        <v>0</v>
      </c>
      <c r="P34" s="33">
        <f t="shared" si="10"/>
        <v>0</v>
      </c>
    </row>
    <row r="35" spans="1:16" ht="28.5" customHeight="1">
      <c r="A35" s="2">
        <f t="shared" si="11"/>
        <v>20</v>
      </c>
      <c r="B35" s="29" t="s">
        <v>32</v>
      </c>
      <c r="C35" s="11" t="s">
        <v>59</v>
      </c>
      <c r="D35" s="12" t="s">
        <v>38</v>
      </c>
      <c r="E35" s="5">
        <v>414</v>
      </c>
      <c r="F35" s="33"/>
      <c r="G35" s="32"/>
      <c r="H35" s="33">
        <f t="shared" si="0"/>
        <v>0</v>
      </c>
      <c r="I35" s="33"/>
      <c r="J35" s="33"/>
      <c r="K35" s="33"/>
      <c r="L35" s="33">
        <f t="shared" si="6"/>
        <v>0</v>
      </c>
      <c r="M35" s="33">
        <f t="shared" si="7"/>
        <v>0</v>
      </c>
      <c r="N35" s="33">
        <f t="shared" si="8"/>
        <v>0</v>
      </c>
      <c r="O35" s="33">
        <f t="shared" si="9"/>
        <v>0</v>
      </c>
      <c r="P35" s="33">
        <f t="shared" si="10"/>
        <v>0</v>
      </c>
    </row>
    <row r="36" spans="1:16" s="9" customFormat="1" ht="20.25" customHeight="1">
      <c r="A36" s="64" t="s">
        <v>60</v>
      </c>
      <c r="B36" s="64"/>
      <c r="C36" s="63" t="s">
        <v>82</v>
      </c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</row>
    <row r="37" spans="1:16">
      <c r="A37" s="2">
        <v>20</v>
      </c>
      <c r="B37" s="29" t="s">
        <v>32</v>
      </c>
      <c r="C37" s="11" t="s">
        <v>48</v>
      </c>
      <c r="D37" s="12" t="s">
        <v>38</v>
      </c>
      <c r="E37" s="5">
        <v>12</v>
      </c>
      <c r="F37" s="33"/>
      <c r="G37" s="32"/>
      <c r="H37" s="33">
        <f t="shared" si="0"/>
        <v>0</v>
      </c>
      <c r="I37" s="33"/>
      <c r="J37" s="33"/>
      <c r="K37" s="33"/>
      <c r="L37" s="33">
        <f>E37*F37</f>
        <v>0</v>
      </c>
      <c r="M37" s="33">
        <f>E37*H37</f>
        <v>0</v>
      </c>
      <c r="N37" s="33">
        <f>E37*I37</f>
        <v>0</v>
      </c>
      <c r="O37" s="33">
        <f>E37*J37</f>
        <v>0</v>
      </c>
      <c r="P37" s="33">
        <f>SUM(M37:O37)</f>
        <v>0</v>
      </c>
    </row>
    <row r="38" spans="1:16">
      <c r="A38" s="2">
        <f t="shared" ref="A38:A46" si="12">A37+1</f>
        <v>21</v>
      </c>
      <c r="B38" s="29" t="s">
        <v>32</v>
      </c>
      <c r="C38" s="11" t="s">
        <v>49</v>
      </c>
      <c r="D38" s="12" t="s">
        <v>37</v>
      </c>
      <c r="E38" s="5">
        <v>10</v>
      </c>
      <c r="F38" s="33"/>
      <c r="G38" s="32"/>
      <c r="H38" s="33">
        <f t="shared" si="0"/>
        <v>0</v>
      </c>
      <c r="I38" s="33"/>
      <c r="J38" s="33"/>
      <c r="K38" s="33"/>
      <c r="L38" s="33">
        <f>E38*F38</f>
        <v>0</v>
      </c>
      <c r="M38" s="33">
        <f>E38*H38</f>
        <v>0</v>
      </c>
      <c r="N38" s="33">
        <f>E38*I38</f>
        <v>0</v>
      </c>
      <c r="O38" s="33">
        <f>E38*J38</f>
        <v>0</v>
      </c>
      <c r="P38" s="33">
        <f>SUM(M38:O38)</f>
        <v>0</v>
      </c>
    </row>
    <row r="39" spans="1:16">
      <c r="A39" s="2">
        <f t="shared" si="12"/>
        <v>22</v>
      </c>
      <c r="B39" s="29" t="s">
        <v>32</v>
      </c>
      <c r="C39" s="11" t="s">
        <v>51</v>
      </c>
      <c r="D39" s="12" t="s">
        <v>37</v>
      </c>
      <c r="E39" s="5">
        <v>2</v>
      </c>
      <c r="F39" s="33"/>
      <c r="G39" s="32"/>
      <c r="H39" s="33">
        <f t="shared" si="0"/>
        <v>0</v>
      </c>
      <c r="I39" s="33"/>
      <c r="J39" s="33"/>
      <c r="K39" s="33"/>
      <c r="L39" s="33">
        <f>E39*F39</f>
        <v>0</v>
      </c>
      <c r="M39" s="33">
        <f>E39*H39</f>
        <v>0</v>
      </c>
      <c r="N39" s="33">
        <f>E39*I39</f>
        <v>0</v>
      </c>
      <c r="O39" s="33">
        <f>E39*J39</f>
        <v>0</v>
      </c>
      <c r="P39" s="33">
        <f>SUM(M39:O39)</f>
        <v>0</v>
      </c>
    </row>
    <row r="40" spans="1:16">
      <c r="A40" s="2">
        <f t="shared" si="12"/>
        <v>23</v>
      </c>
      <c r="B40" s="29" t="s">
        <v>32</v>
      </c>
      <c r="C40" s="10" t="s">
        <v>52</v>
      </c>
      <c r="D40" s="12" t="s">
        <v>38</v>
      </c>
      <c r="E40" s="5">
        <v>12</v>
      </c>
      <c r="F40" s="33"/>
      <c r="G40" s="32"/>
      <c r="H40" s="33">
        <f t="shared" si="0"/>
        <v>0</v>
      </c>
      <c r="I40" s="33"/>
      <c r="J40" s="33"/>
      <c r="K40" s="33"/>
      <c r="L40" s="33">
        <f t="shared" ref="L40:L46" si="13">E40*F40</f>
        <v>0</v>
      </c>
      <c r="M40" s="33">
        <f t="shared" ref="M40:M46" si="14">E40*H40</f>
        <v>0</v>
      </c>
      <c r="N40" s="33">
        <f t="shared" ref="N40:N46" si="15">E40*I40</f>
        <v>0</v>
      </c>
      <c r="O40" s="33">
        <f t="shared" ref="O40:O46" si="16">E40*J40</f>
        <v>0</v>
      </c>
      <c r="P40" s="33">
        <f t="shared" ref="P40:P46" si="17">SUM(M40:O40)</f>
        <v>0</v>
      </c>
    </row>
    <row r="41" spans="1:16">
      <c r="A41" s="2">
        <f t="shared" si="12"/>
        <v>24</v>
      </c>
      <c r="B41" s="29" t="s">
        <v>32</v>
      </c>
      <c r="C41" s="11" t="s">
        <v>53</v>
      </c>
      <c r="D41" s="12" t="s">
        <v>37</v>
      </c>
      <c r="E41" s="5">
        <v>12</v>
      </c>
      <c r="F41" s="33"/>
      <c r="G41" s="32"/>
      <c r="H41" s="33">
        <f t="shared" si="0"/>
        <v>0</v>
      </c>
      <c r="I41" s="33"/>
      <c r="J41" s="33"/>
      <c r="K41" s="33"/>
      <c r="L41" s="33">
        <f t="shared" si="13"/>
        <v>0</v>
      </c>
      <c r="M41" s="33">
        <f t="shared" si="14"/>
        <v>0</v>
      </c>
      <c r="N41" s="33">
        <f t="shared" si="15"/>
        <v>0</v>
      </c>
      <c r="O41" s="33">
        <f t="shared" si="16"/>
        <v>0</v>
      </c>
      <c r="P41" s="33">
        <f t="shared" si="17"/>
        <v>0</v>
      </c>
    </row>
    <row r="42" spans="1:16" ht="44.25" customHeight="1">
      <c r="A42" s="2">
        <f t="shared" si="12"/>
        <v>25</v>
      </c>
      <c r="B42" s="29" t="s">
        <v>32</v>
      </c>
      <c r="C42" s="11" t="s">
        <v>78</v>
      </c>
      <c r="D42" s="12" t="s">
        <v>35</v>
      </c>
      <c r="E42" s="5">
        <v>2</v>
      </c>
      <c r="F42" s="33"/>
      <c r="G42" s="32"/>
      <c r="H42" s="33">
        <f t="shared" si="0"/>
        <v>0</v>
      </c>
      <c r="I42" s="33"/>
      <c r="J42" s="33"/>
      <c r="K42" s="33"/>
      <c r="L42" s="33">
        <f t="shared" si="13"/>
        <v>0</v>
      </c>
      <c r="M42" s="33">
        <f t="shared" si="14"/>
        <v>0</v>
      </c>
      <c r="N42" s="33">
        <f t="shared" si="15"/>
        <v>0</v>
      </c>
      <c r="O42" s="33">
        <f t="shared" si="16"/>
        <v>0</v>
      </c>
      <c r="P42" s="33">
        <f t="shared" si="17"/>
        <v>0</v>
      </c>
    </row>
    <row r="43" spans="1:16">
      <c r="A43" s="2">
        <f t="shared" si="12"/>
        <v>26</v>
      </c>
      <c r="B43" s="29" t="s">
        <v>32</v>
      </c>
      <c r="C43" s="11" t="s">
        <v>61</v>
      </c>
      <c r="D43" s="12" t="s">
        <v>35</v>
      </c>
      <c r="E43" s="5">
        <v>2</v>
      </c>
      <c r="F43" s="33"/>
      <c r="G43" s="32"/>
      <c r="H43" s="33">
        <f t="shared" si="0"/>
        <v>0</v>
      </c>
      <c r="I43" s="33"/>
      <c r="J43" s="33"/>
      <c r="K43" s="33"/>
      <c r="L43" s="33">
        <f t="shared" si="13"/>
        <v>0</v>
      </c>
      <c r="M43" s="33">
        <f t="shared" si="14"/>
        <v>0</v>
      </c>
      <c r="N43" s="33">
        <f t="shared" si="15"/>
        <v>0</v>
      </c>
      <c r="O43" s="33">
        <f t="shared" si="16"/>
        <v>0</v>
      </c>
      <c r="P43" s="33">
        <f t="shared" si="17"/>
        <v>0</v>
      </c>
    </row>
    <row r="44" spans="1:16">
      <c r="A44" s="2">
        <f>A43+1</f>
        <v>27</v>
      </c>
      <c r="B44" s="29" t="s">
        <v>32</v>
      </c>
      <c r="C44" s="11" t="s">
        <v>56</v>
      </c>
      <c r="D44" s="12" t="s">
        <v>38</v>
      </c>
      <c r="E44" s="5">
        <v>12</v>
      </c>
      <c r="F44" s="33"/>
      <c r="G44" s="32"/>
      <c r="H44" s="33">
        <f t="shared" si="0"/>
        <v>0</v>
      </c>
      <c r="I44" s="33"/>
      <c r="J44" s="33"/>
      <c r="K44" s="33"/>
      <c r="L44" s="33">
        <f t="shared" si="13"/>
        <v>0</v>
      </c>
      <c r="M44" s="33">
        <f t="shared" si="14"/>
        <v>0</v>
      </c>
      <c r="N44" s="33">
        <f t="shared" si="15"/>
        <v>0</v>
      </c>
      <c r="O44" s="33">
        <f t="shared" si="16"/>
        <v>0</v>
      </c>
      <c r="P44" s="33">
        <f t="shared" si="17"/>
        <v>0</v>
      </c>
    </row>
    <row r="45" spans="1:16">
      <c r="A45" s="2">
        <f t="shared" si="12"/>
        <v>28</v>
      </c>
      <c r="B45" s="29" t="s">
        <v>32</v>
      </c>
      <c r="C45" s="11" t="s">
        <v>57</v>
      </c>
      <c r="D45" s="12" t="s">
        <v>38</v>
      </c>
      <c r="E45" s="5">
        <v>20</v>
      </c>
      <c r="F45" s="33"/>
      <c r="G45" s="32"/>
      <c r="H45" s="33">
        <f t="shared" si="0"/>
        <v>0</v>
      </c>
      <c r="I45" s="33"/>
      <c r="J45" s="33"/>
      <c r="K45" s="33"/>
      <c r="L45" s="33">
        <f t="shared" si="13"/>
        <v>0</v>
      </c>
      <c r="M45" s="33">
        <f t="shared" si="14"/>
        <v>0</v>
      </c>
      <c r="N45" s="33">
        <f t="shared" si="15"/>
        <v>0</v>
      </c>
      <c r="O45" s="33">
        <f t="shared" si="16"/>
        <v>0</v>
      </c>
      <c r="P45" s="33">
        <f t="shared" si="17"/>
        <v>0</v>
      </c>
    </row>
    <row r="46" spans="1:16" ht="30">
      <c r="A46" s="2">
        <f t="shared" si="12"/>
        <v>29</v>
      </c>
      <c r="B46" s="29" t="s">
        <v>32</v>
      </c>
      <c r="C46" s="11" t="s">
        <v>59</v>
      </c>
      <c r="D46" s="12" t="s">
        <v>38</v>
      </c>
      <c r="E46" s="5">
        <v>12</v>
      </c>
      <c r="F46" s="33"/>
      <c r="G46" s="32"/>
      <c r="H46" s="33">
        <f t="shared" si="0"/>
        <v>0</v>
      </c>
      <c r="I46" s="33"/>
      <c r="J46" s="33"/>
      <c r="K46" s="33"/>
      <c r="L46" s="33">
        <f t="shared" si="13"/>
        <v>0</v>
      </c>
      <c r="M46" s="33">
        <f t="shared" si="14"/>
        <v>0</v>
      </c>
      <c r="N46" s="33">
        <f t="shared" si="15"/>
        <v>0</v>
      </c>
      <c r="O46" s="33">
        <f t="shared" si="16"/>
        <v>0</v>
      </c>
      <c r="P46" s="33">
        <f t="shared" si="17"/>
        <v>0</v>
      </c>
    </row>
    <row r="47" spans="1:16" s="9" customFormat="1" ht="23.25" customHeight="1">
      <c r="A47" s="64" t="s">
        <v>62</v>
      </c>
      <c r="B47" s="64"/>
      <c r="C47" s="63" t="s">
        <v>81</v>
      </c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9"/>
    </row>
    <row r="48" spans="1:16">
      <c r="A48" s="2">
        <v>30</v>
      </c>
      <c r="B48" s="29" t="s">
        <v>32</v>
      </c>
      <c r="C48" s="10" t="s">
        <v>48</v>
      </c>
      <c r="D48" s="12" t="s">
        <v>38</v>
      </c>
      <c r="E48" s="5">
        <v>10</v>
      </c>
      <c r="F48" s="33"/>
      <c r="G48" s="32"/>
      <c r="H48" s="33">
        <f t="shared" ref="H48:H58" si="18">F48*G48</f>
        <v>0</v>
      </c>
      <c r="I48" s="33"/>
      <c r="J48" s="33"/>
      <c r="K48" s="33"/>
      <c r="L48" s="33">
        <f>E48*F48</f>
        <v>0</v>
      </c>
      <c r="M48" s="33">
        <f>E48*H48</f>
        <v>0</v>
      </c>
      <c r="N48" s="33">
        <f>E48*I48</f>
        <v>0</v>
      </c>
      <c r="O48" s="33">
        <f>E48*J48</f>
        <v>0</v>
      </c>
      <c r="P48" s="33">
        <f>SUM(M48:O48)</f>
        <v>0</v>
      </c>
    </row>
    <row r="49" spans="1:16">
      <c r="A49" s="2">
        <f t="shared" ref="A49:A58" si="19">A48+1</f>
        <v>31</v>
      </c>
      <c r="B49" s="29" t="s">
        <v>32</v>
      </c>
      <c r="C49" s="10" t="s">
        <v>49</v>
      </c>
      <c r="D49" s="12" t="s">
        <v>37</v>
      </c>
      <c r="E49" s="5">
        <v>8</v>
      </c>
      <c r="F49" s="33"/>
      <c r="G49" s="32"/>
      <c r="H49" s="33">
        <f t="shared" si="18"/>
        <v>0</v>
      </c>
      <c r="I49" s="33"/>
      <c r="J49" s="33"/>
      <c r="K49" s="33"/>
      <c r="L49" s="33">
        <f t="shared" ref="L49:L58" si="20">E49*F49</f>
        <v>0</v>
      </c>
      <c r="M49" s="33">
        <f t="shared" ref="M49:M58" si="21">E49*H49</f>
        <v>0</v>
      </c>
      <c r="N49" s="33">
        <f t="shared" ref="N49:N58" si="22">E49*I49</f>
        <v>0</v>
      </c>
      <c r="O49" s="33">
        <f t="shared" ref="O49:O58" si="23">E49*J49</f>
        <v>0</v>
      </c>
      <c r="P49" s="33">
        <f t="shared" ref="P49:P58" si="24">SUM(M49:O49)</f>
        <v>0</v>
      </c>
    </row>
    <row r="50" spans="1:16">
      <c r="A50" s="2">
        <f t="shared" si="19"/>
        <v>32</v>
      </c>
      <c r="B50" s="29" t="s">
        <v>32</v>
      </c>
      <c r="C50" s="10" t="s">
        <v>51</v>
      </c>
      <c r="D50" s="12" t="s">
        <v>37</v>
      </c>
      <c r="E50" s="5">
        <v>8</v>
      </c>
      <c r="F50" s="33"/>
      <c r="G50" s="32"/>
      <c r="H50" s="33">
        <f t="shared" si="18"/>
        <v>0</v>
      </c>
      <c r="I50" s="33"/>
      <c r="J50" s="33"/>
      <c r="K50" s="33"/>
      <c r="L50" s="33">
        <f t="shared" si="20"/>
        <v>0</v>
      </c>
      <c r="M50" s="33">
        <f t="shared" si="21"/>
        <v>0</v>
      </c>
      <c r="N50" s="33">
        <f t="shared" si="22"/>
        <v>0</v>
      </c>
      <c r="O50" s="33">
        <f t="shared" si="23"/>
        <v>0</v>
      </c>
      <c r="P50" s="33">
        <f t="shared" si="24"/>
        <v>0</v>
      </c>
    </row>
    <row r="51" spans="1:16">
      <c r="A51" s="2">
        <f t="shared" si="19"/>
        <v>33</v>
      </c>
      <c r="B51" s="29" t="s">
        <v>32</v>
      </c>
      <c r="C51" s="10" t="s">
        <v>52</v>
      </c>
      <c r="D51" s="12" t="s">
        <v>38</v>
      </c>
      <c r="E51" s="5">
        <v>10</v>
      </c>
      <c r="F51" s="33"/>
      <c r="G51" s="32"/>
      <c r="H51" s="33">
        <f t="shared" si="18"/>
        <v>0</v>
      </c>
      <c r="I51" s="33"/>
      <c r="J51" s="33"/>
      <c r="K51" s="33"/>
      <c r="L51" s="33">
        <f t="shared" si="20"/>
        <v>0</v>
      </c>
      <c r="M51" s="33">
        <f t="shared" si="21"/>
        <v>0</v>
      </c>
      <c r="N51" s="33">
        <f t="shared" si="22"/>
        <v>0</v>
      </c>
      <c r="O51" s="33">
        <f t="shared" si="23"/>
        <v>0</v>
      </c>
      <c r="P51" s="33">
        <f t="shared" si="24"/>
        <v>0</v>
      </c>
    </row>
    <row r="52" spans="1:16">
      <c r="A52" s="2">
        <f t="shared" si="19"/>
        <v>34</v>
      </c>
      <c r="B52" s="29" t="s">
        <v>32</v>
      </c>
      <c r="C52" s="10" t="s">
        <v>53</v>
      </c>
      <c r="D52" s="12" t="s">
        <v>37</v>
      </c>
      <c r="E52" s="5">
        <v>8</v>
      </c>
      <c r="F52" s="33"/>
      <c r="G52" s="32"/>
      <c r="H52" s="33">
        <f t="shared" si="18"/>
        <v>0</v>
      </c>
      <c r="I52" s="33"/>
      <c r="J52" s="33"/>
      <c r="K52" s="33"/>
      <c r="L52" s="33">
        <f t="shared" si="20"/>
        <v>0</v>
      </c>
      <c r="M52" s="33">
        <f t="shared" si="21"/>
        <v>0</v>
      </c>
      <c r="N52" s="33">
        <f t="shared" si="22"/>
        <v>0</v>
      </c>
      <c r="O52" s="33">
        <f t="shared" si="23"/>
        <v>0</v>
      </c>
      <c r="P52" s="33">
        <f t="shared" si="24"/>
        <v>0</v>
      </c>
    </row>
    <row r="53" spans="1:16" ht="30">
      <c r="A53" s="2">
        <f t="shared" si="19"/>
        <v>35</v>
      </c>
      <c r="B53" s="29" t="s">
        <v>32</v>
      </c>
      <c r="C53" s="10" t="s">
        <v>63</v>
      </c>
      <c r="D53" s="12" t="s">
        <v>35</v>
      </c>
      <c r="E53" s="5">
        <v>2</v>
      </c>
      <c r="F53" s="33"/>
      <c r="G53" s="32"/>
      <c r="H53" s="33">
        <f t="shared" si="18"/>
        <v>0</v>
      </c>
      <c r="I53" s="33"/>
      <c r="J53" s="33"/>
      <c r="K53" s="33"/>
      <c r="L53" s="33">
        <f t="shared" si="20"/>
        <v>0</v>
      </c>
      <c r="M53" s="33">
        <f t="shared" si="21"/>
        <v>0</v>
      </c>
      <c r="N53" s="33">
        <f t="shared" si="22"/>
        <v>0</v>
      </c>
      <c r="O53" s="33">
        <f t="shared" si="23"/>
        <v>0</v>
      </c>
      <c r="P53" s="33">
        <f t="shared" si="24"/>
        <v>0</v>
      </c>
    </row>
    <row r="54" spans="1:16" ht="30">
      <c r="A54" s="2">
        <f t="shared" si="19"/>
        <v>36</v>
      </c>
      <c r="B54" s="29" t="s">
        <v>32</v>
      </c>
      <c r="C54" s="10" t="s">
        <v>79</v>
      </c>
      <c r="D54" s="12" t="s">
        <v>35</v>
      </c>
      <c r="E54" s="5">
        <v>1</v>
      </c>
      <c r="F54" s="33"/>
      <c r="G54" s="32"/>
      <c r="H54" s="33">
        <f t="shared" si="18"/>
        <v>0</v>
      </c>
      <c r="I54" s="33"/>
      <c r="J54" s="33"/>
      <c r="K54" s="33"/>
      <c r="L54" s="33">
        <f t="shared" si="20"/>
        <v>0</v>
      </c>
      <c r="M54" s="33">
        <f t="shared" si="21"/>
        <v>0</v>
      </c>
      <c r="N54" s="33">
        <f t="shared" si="22"/>
        <v>0</v>
      </c>
      <c r="O54" s="33">
        <f t="shared" si="23"/>
        <v>0</v>
      </c>
      <c r="P54" s="33">
        <f t="shared" si="24"/>
        <v>0</v>
      </c>
    </row>
    <row r="55" spans="1:16">
      <c r="A55" s="2">
        <f t="shared" si="19"/>
        <v>37</v>
      </c>
      <c r="B55" s="29" t="s">
        <v>32</v>
      </c>
      <c r="C55" s="10" t="s">
        <v>61</v>
      </c>
      <c r="D55" s="12" t="s">
        <v>35</v>
      </c>
      <c r="E55" s="5">
        <v>2</v>
      </c>
      <c r="F55" s="33"/>
      <c r="G55" s="32"/>
      <c r="H55" s="33">
        <f t="shared" si="18"/>
        <v>0</v>
      </c>
      <c r="I55" s="33"/>
      <c r="J55" s="33"/>
      <c r="K55" s="33"/>
      <c r="L55" s="33">
        <f t="shared" si="20"/>
        <v>0</v>
      </c>
      <c r="M55" s="33">
        <f t="shared" si="21"/>
        <v>0</v>
      </c>
      <c r="N55" s="33">
        <f t="shared" si="22"/>
        <v>0</v>
      </c>
      <c r="O55" s="33">
        <f t="shared" si="23"/>
        <v>0</v>
      </c>
      <c r="P55" s="33">
        <f t="shared" si="24"/>
        <v>0</v>
      </c>
    </row>
    <row r="56" spans="1:16">
      <c r="A56" s="2">
        <f>A55+1</f>
        <v>38</v>
      </c>
      <c r="B56" s="29" t="s">
        <v>32</v>
      </c>
      <c r="C56" s="11" t="s">
        <v>56</v>
      </c>
      <c r="D56" s="12" t="s">
        <v>38</v>
      </c>
      <c r="E56" s="5">
        <v>12</v>
      </c>
      <c r="F56" s="33"/>
      <c r="G56" s="32"/>
      <c r="H56" s="33">
        <f t="shared" si="18"/>
        <v>0</v>
      </c>
      <c r="I56" s="33"/>
      <c r="J56" s="33"/>
      <c r="K56" s="33"/>
      <c r="L56" s="33">
        <f t="shared" si="20"/>
        <v>0</v>
      </c>
      <c r="M56" s="33">
        <f t="shared" si="21"/>
        <v>0</v>
      </c>
      <c r="N56" s="33">
        <f t="shared" si="22"/>
        <v>0</v>
      </c>
      <c r="O56" s="33">
        <f t="shared" si="23"/>
        <v>0</v>
      </c>
      <c r="P56" s="33">
        <f t="shared" si="24"/>
        <v>0</v>
      </c>
    </row>
    <row r="57" spans="1:16">
      <c r="A57" s="2">
        <f t="shared" si="19"/>
        <v>39</v>
      </c>
      <c r="B57" s="29" t="s">
        <v>32</v>
      </c>
      <c r="C57" s="10" t="s">
        <v>57</v>
      </c>
      <c r="D57" s="12" t="s">
        <v>38</v>
      </c>
      <c r="E57" s="5">
        <v>10</v>
      </c>
      <c r="F57" s="33"/>
      <c r="G57" s="32"/>
      <c r="H57" s="33">
        <f t="shared" si="18"/>
        <v>0</v>
      </c>
      <c r="I57" s="33"/>
      <c r="J57" s="33"/>
      <c r="K57" s="33"/>
      <c r="L57" s="33">
        <f t="shared" si="20"/>
        <v>0</v>
      </c>
      <c r="M57" s="33">
        <f t="shared" si="21"/>
        <v>0</v>
      </c>
      <c r="N57" s="33">
        <f t="shared" si="22"/>
        <v>0</v>
      </c>
      <c r="O57" s="33">
        <f t="shared" si="23"/>
        <v>0</v>
      </c>
      <c r="P57" s="33">
        <f t="shared" si="24"/>
        <v>0</v>
      </c>
    </row>
    <row r="58" spans="1:16" ht="30">
      <c r="A58" s="2">
        <f t="shared" si="19"/>
        <v>40</v>
      </c>
      <c r="B58" s="29" t="s">
        <v>32</v>
      </c>
      <c r="C58" s="10" t="s">
        <v>59</v>
      </c>
      <c r="D58" s="12" t="s">
        <v>38</v>
      </c>
      <c r="E58" s="5">
        <v>10</v>
      </c>
      <c r="F58" s="33"/>
      <c r="G58" s="32"/>
      <c r="H58" s="33">
        <f t="shared" si="18"/>
        <v>0</v>
      </c>
      <c r="I58" s="33"/>
      <c r="J58" s="33"/>
      <c r="K58" s="33"/>
      <c r="L58" s="33">
        <f t="shared" si="20"/>
        <v>0</v>
      </c>
      <c r="M58" s="33">
        <f t="shared" si="21"/>
        <v>0</v>
      </c>
      <c r="N58" s="33">
        <f t="shared" si="22"/>
        <v>0</v>
      </c>
      <c r="O58" s="33">
        <f t="shared" si="23"/>
        <v>0</v>
      </c>
      <c r="P58" s="33">
        <f t="shared" si="24"/>
        <v>0</v>
      </c>
    </row>
    <row r="59" spans="1:16" s="9" customFormat="1" ht="21" customHeight="1">
      <c r="A59" s="64" t="s">
        <v>64</v>
      </c>
      <c r="B59" s="64"/>
      <c r="C59" s="63" t="s">
        <v>80</v>
      </c>
      <c r="D59" s="87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9"/>
    </row>
    <row r="60" spans="1:16">
      <c r="A60" s="2">
        <v>41</v>
      </c>
      <c r="B60" s="29" t="s">
        <v>32</v>
      </c>
      <c r="C60" s="10" t="s">
        <v>48</v>
      </c>
      <c r="D60" s="12" t="s">
        <v>38</v>
      </c>
      <c r="E60" s="5">
        <v>4</v>
      </c>
      <c r="F60" s="33"/>
      <c r="G60" s="32"/>
      <c r="H60" s="33">
        <f t="shared" ref="H60:H69" si="25">F60*G60</f>
        <v>0</v>
      </c>
      <c r="I60" s="33"/>
      <c r="J60" s="33"/>
      <c r="K60" s="33"/>
      <c r="L60" s="33">
        <f t="shared" ref="L60:L69" si="26">E60*F60</f>
        <v>0</v>
      </c>
      <c r="M60" s="33">
        <f t="shared" ref="M60:M69" si="27">E60*H60</f>
        <v>0</v>
      </c>
      <c r="N60" s="33">
        <f t="shared" ref="N60:N69" si="28">E60*I60</f>
        <v>0</v>
      </c>
      <c r="O60" s="33">
        <f t="shared" ref="O60:O69" si="29">E60*J60</f>
        <v>0</v>
      </c>
      <c r="P60" s="33">
        <f t="shared" ref="P60:P69" si="30">SUM(M60:O60)</f>
        <v>0</v>
      </c>
    </row>
    <row r="61" spans="1:16">
      <c r="A61" s="2">
        <f t="shared" ref="A61:A69" si="31">A60+1</f>
        <v>42</v>
      </c>
      <c r="B61" s="29" t="s">
        <v>32</v>
      </c>
      <c r="C61" s="10" t="s">
        <v>49</v>
      </c>
      <c r="D61" s="12" t="s">
        <v>37</v>
      </c>
      <c r="E61" s="5">
        <v>4</v>
      </c>
      <c r="F61" s="33"/>
      <c r="G61" s="32"/>
      <c r="H61" s="33">
        <f t="shared" si="25"/>
        <v>0</v>
      </c>
      <c r="I61" s="33"/>
      <c r="J61" s="33"/>
      <c r="K61" s="33"/>
      <c r="L61" s="33">
        <f t="shared" si="26"/>
        <v>0</v>
      </c>
      <c r="M61" s="33">
        <f t="shared" si="27"/>
        <v>0</v>
      </c>
      <c r="N61" s="33">
        <f t="shared" si="28"/>
        <v>0</v>
      </c>
      <c r="O61" s="33">
        <f t="shared" si="29"/>
        <v>0</v>
      </c>
      <c r="P61" s="33">
        <f t="shared" si="30"/>
        <v>0</v>
      </c>
    </row>
    <row r="62" spans="1:16">
      <c r="A62" s="2">
        <f t="shared" si="31"/>
        <v>43</v>
      </c>
      <c r="B62" s="29" t="s">
        <v>32</v>
      </c>
      <c r="C62" s="10" t="s">
        <v>51</v>
      </c>
      <c r="D62" s="12" t="s">
        <v>37</v>
      </c>
      <c r="E62" s="5">
        <v>4</v>
      </c>
      <c r="F62" s="33"/>
      <c r="G62" s="32"/>
      <c r="H62" s="33">
        <f t="shared" si="25"/>
        <v>0</v>
      </c>
      <c r="I62" s="33"/>
      <c r="J62" s="33"/>
      <c r="K62" s="33"/>
      <c r="L62" s="33">
        <f t="shared" si="26"/>
        <v>0</v>
      </c>
      <c r="M62" s="33">
        <f t="shared" si="27"/>
        <v>0</v>
      </c>
      <c r="N62" s="33">
        <f t="shared" si="28"/>
        <v>0</v>
      </c>
      <c r="O62" s="33">
        <f t="shared" si="29"/>
        <v>0</v>
      </c>
      <c r="P62" s="33">
        <f t="shared" si="30"/>
        <v>0</v>
      </c>
    </row>
    <row r="63" spans="1:16">
      <c r="A63" s="2">
        <f t="shared" si="31"/>
        <v>44</v>
      </c>
      <c r="B63" s="29" t="s">
        <v>32</v>
      </c>
      <c r="C63" s="10" t="s">
        <v>52</v>
      </c>
      <c r="D63" s="12" t="s">
        <v>38</v>
      </c>
      <c r="E63" s="5">
        <v>4</v>
      </c>
      <c r="F63" s="33"/>
      <c r="G63" s="32"/>
      <c r="H63" s="33">
        <f t="shared" si="25"/>
        <v>0</v>
      </c>
      <c r="I63" s="33"/>
      <c r="J63" s="33"/>
      <c r="K63" s="33"/>
      <c r="L63" s="33">
        <f t="shared" si="26"/>
        <v>0</v>
      </c>
      <c r="M63" s="33">
        <f t="shared" si="27"/>
        <v>0</v>
      </c>
      <c r="N63" s="33">
        <f t="shared" si="28"/>
        <v>0</v>
      </c>
      <c r="O63" s="33">
        <f t="shared" si="29"/>
        <v>0</v>
      </c>
      <c r="P63" s="33">
        <f t="shared" si="30"/>
        <v>0</v>
      </c>
    </row>
    <row r="64" spans="1:16">
      <c r="A64" s="2">
        <f t="shared" si="31"/>
        <v>45</v>
      </c>
      <c r="B64" s="29" t="s">
        <v>32</v>
      </c>
      <c r="C64" s="10" t="s">
        <v>53</v>
      </c>
      <c r="D64" s="12" t="s">
        <v>37</v>
      </c>
      <c r="E64" s="5">
        <v>3</v>
      </c>
      <c r="F64" s="33"/>
      <c r="G64" s="32"/>
      <c r="H64" s="33">
        <f t="shared" si="25"/>
        <v>0</v>
      </c>
      <c r="I64" s="33"/>
      <c r="J64" s="33"/>
      <c r="K64" s="33"/>
      <c r="L64" s="33">
        <f t="shared" si="26"/>
        <v>0</v>
      </c>
      <c r="M64" s="33">
        <f t="shared" si="27"/>
        <v>0</v>
      </c>
      <c r="N64" s="33">
        <f t="shared" si="28"/>
        <v>0</v>
      </c>
      <c r="O64" s="33">
        <f t="shared" si="29"/>
        <v>0</v>
      </c>
      <c r="P64" s="33">
        <f t="shared" si="30"/>
        <v>0</v>
      </c>
    </row>
    <row r="65" spans="1:19">
      <c r="A65" s="2">
        <f t="shared" si="31"/>
        <v>46</v>
      </c>
      <c r="B65" s="29" t="s">
        <v>32</v>
      </c>
      <c r="C65" s="10" t="s">
        <v>65</v>
      </c>
      <c r="D65" s="12" t="s">
        <v>35</v>
      </c>
      <c r="E65" s="5">
        <v>2</v>
      </c>
      <c r="F65" s="33"/>
      <c r="G65" s="32"/>
      <c r="H65" s="33">
        <f t="shared" si="25"/>
        <v>0</v>
      </c>
      <c r="I65" s="33"/>
      <c r="J65" s="33"/>
      <c r="K65" s="33"/>
      <c r="L65" s="33">
        <f t="shared" si="26"/>
        <v>0</v>
      </c>
      <c r="M65" s="33">
        <f t="shared" si="27"/>
        <v>0</v>
      </c>
      <c r="N65" s="33">
        <f t="shared" si="28"/>
        <v>0</v>
      </c>
      <c r="O65" s="33">
        <f t="shared" si="29"/>
        <v>0</v>
      </c>
      <c r="P65" s="33">
        <f t="shared" si="30"/>
        <v>0</v>
      </c>
    </row>
    <row r="66" spans="1:19" ht="30" customHeight="1">
      <c r="A66" s="2">
        <f t="shared" si="31"/>
        <v>47</v>
      </c>
      <c r="B66" s="29" t="s">
        <v>32</v>
      </c>
      <c r="C66" s="10" t="s">
        <v>66</v>
      </c>
      <c r="D66" s="12" t="s">
        <v>35</v>
      </c>
      <c r="E66" s="5">
        <v>1</v>
      </c>
      <c r="F66" s="33"/>
      <c r="G66" s="32"/>
      <c r="H66" s="33">
        <f t="shared" si="25"/>
        <v>0</v>
      </c>
      <c r="I66" s="33"/>
      <c r="J66" s="33"/>
      <c r="K66" s="33"/>
      <c r="L66" s="33">
        <f t="shared" si="26"/>
        <v>0</v>
      </c>
      <c r="M66" s="33">
        <f t="shared" si="27"/>
        <v>0</v>
      </c>
      <c r="N66" s="33">
        <f t="shared" si="28"/>
        <v>0</v>
      </c>
      <c r="O66" s="33">
        <f t="shared" si="29"/>
        <v>0</v>
      </c>
      <c r="P66" s="33">
        <f t="shared" si="30"/>
        <v>0</v>
      </c>
    </row>
    <row r="67" spans="1:19">
      <c r="A67" s="2">
        <f t="shared" si="31"/>
        <v>48</v>
      </c>
      <c r="B67" s="29" t="s">
        <v>32</v>
      </c>
      <c r="C67" s="11" t="s">
        <v>56</v>
      </c>
      <c r="D67" s="12" t="s">
        <v>38</v>
      </c>
      <c r="E67" s="5">
        <v>4</v>
      </c>
      <c r="F67" s="33"/>
      <c r="G67" s="32"/>
      <c r="H67" s="33">
        <f t="shared" si="25"/>
        <v>0</v>
      </c>
      <c r="I67" s="33"/>
      <c r="J67" s="33"/>
      <c r="K67" s="33"/>
      <c r="L67" s="33">
        <f t="shared" si="26"/>
        <v>0</v>
      </c>
      <c r="M67" s="33">
        <f t="shared" si="27"/>
        <v>0</v>
      </c>
      <c r="N67" s="33">
        <f t="shared" si="28"/>
        <v>0</v>
      </c>
      <c r="O67" s="33">
        <f t="shared" si="29"/>
        <v>0</v>
      </c>
      <c r="P67" s="33">
        <f t="shared" si="30"/>
        <v>0</v>
      </c>
    </row>
    <row r="68" spans="1:19">
      <c r="A68" s="2">
        <f t="shared" si="31"/>
        <v>49</v>
      </c>
      <c r="B68" s="29" t="s">
        <v>32</v>
      </c>
      <c r="C68" s="10" t="s">
        <v>57</v>
      </c>
      <c r="D68" s="12" t="s">
        <v>38</v>
      </c>
      <c r="E68" s="5">
        <v>6</v>
      </c>
      <c r="F68" s="33"/>
      <c r="G68" s="32"/>
      <c r="H68" s="33">
        <f t="shared" si="25"/>
        <v>0</v>
      </c>
      <c r="I68" s="33"/>
      <c r="J68" s="33"/>
      <c r="K68" s="33"/>
      <c r="L68" s="33">
        <f t="shared" si="26"/>
        <v>0</v>
      </c>
      <c r="M68" s="33">
        <f t="shared" si="27"/>
        <v>0</v>
      </c>
      <c r="N68" s="33">
        <f t="shared" si="28"/>
        <v>0</v>
      </c>
      <c r="O68" s="33">
        <f t="shared" si="29"/>
        <v>0</v>
      </c>
      <c r="P68" s="33">
        <f t="shared" si="30"/>
        <v>0</v>
      </c>
    </row>
    <row r="69" spans="1:19" ht="30">
      <c r="A69" s="2">
        <f t="shared" si="31"/>
        <v>50</v>
      </c>
      <c r="B69" s="29" t="s">
        <v>32</v>
      </c>
      <c r="C69" s="10" t="s">
        <v>59</v>
      </c>
      <c r="D69" s="12" t="s">
        <v>38</v>
      </c>
      <c r="E69" s="5">
        <v>6</v>
      </c>
      <c r="F69" s="33"/>
      <c r="G69" s="32"/>
      <c r="H69" s="33">
        <f t="shared" si="25"/>
        <v>0</v>
      </c>
      <c r="I69" s="33"/>
      <c r="J69" s="33"/>
      <c r="K69" s="33"/>
      <c r="L69" s="33">
        <f t="shared" si="26"/>
        <v>0</v>
      </c>
      <c r="M69" s="33">
        <f t="shared" si="27"/>
        <v>0</v>
      </c>
      <c r="N69" s="33">
        <f t="shared" si="28"/>
        <v>0</v>
      </c>
      <c r="O69" s="33">
        <f t="shared" si="29"/>
        <v>0</v>
      </c>
      <c r="P69" s="33">
        <f t="shared" si="30"/>
        <v>0</v>
      </c>
    </row>
    <row r="70" spans="1:19" s="9" customFormat="1">
      <c r="A70" s="64" t="s">
        <v>69</v>
      </c>
      <c r="B70" s="64"/>
      <c r="C70" s="63" t="s">
        <v>70</v>
      </c>
      <c r="D70" s="87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9"/>
    </row>
    <row r="71" spans="1:19">
      <c r="A71" s="2">
        <f>A69+1</f>
        <v>51</v>
      </c>
      <c r="B71" s="29" t="s">
        <v>32</v>
      </c>
      <c r="C71" s="10" t="s">
        <v>71</v>
      </c>
      <c r="D71" s="12" t="s">
        <v>35</v>
      </c>
      <c r="E71" s="5">
        <v>1</v>
      </c>
      <c r="F71" s="33"/>
      <c r="G71" s="32"/>
      <c r="H71" s="33">
        <f>F71*G71</f>
        <v>0</v>
      </c>
      <c r="I71" s="33"/>
      <c r="J71" s="33"/>
      <c r="K71" s="33"/>
      <c r="L71" s="33">
        <f>E71*F71</f>
        <v>0</v>
      </c>
      <c r="M71" s="33">
        <f>E71*H71</f>
        <v>0</v>
      </c>
      <c r="N71" s="33">
        <f>E71*I71</f>
        <v>0</v>
      </c>
      <c r="O71" s="33">
        <f>E71*J71</f>
        <v>0</v>
      </c>
      <c r="P71" s="33">
        <f>SUM(M71:O71)</f>
        <v>0</v>
      </c>
    </row>
    <row r="72" spans="1:19">
      <c r="A72" s="2">
        <f>A71+1</f>
        <v>52</v>
      </c>
      <c r="B72" s="29" t="s">
        <v>32</v>
      </c>
      <c r="C72" s="4" t="s">
        <v>83</v>
      </c>
      <c r="D72" s="3" t="s">
        <v>35</v>
      </c>
      <c r="E72" s="3">
        <v>1</v>
      </c>
      <c r="F72" s="33"/>
      <c r="G72" s="32"/>
      <c r="H72" s="33">
        <f>F72*G72</f>
        <v>0</v>
      </c>
      <c r="I72" s="33"/>
      <c r="J72" s="33"/>
      <c r="K72" s="33"/>
      <c r="L72" s="33">
        <f>E72*F72</f>
        <v>0</v>
      </c>
      <c r="M72" s="33">
        <f>E72*H72</f>
        <v>0</v>
      </c>
      <c r="N72" s="33">
        <f>E72*I72</f>
        <v>0</v>
      </c>
      <c r="O72" s="33">
        <f>E72*J72</f>
        <v>0</v>
      </c>
      <c r="P72" s="33">
        <f>SUM(M72:O72)</f>
        <v>0</v>
      </c>
    </row>
    <row r="73" spans="1:19" ht="31.5">
      <c r="A73" s="2">
        <f>A72+1</f>
        <v>53</v>
      </c>
      <c r="B73" s="29" t="s">
        <v>32</v>
      </c>
      <c r="C73" s="31" t="s">
        <v>75</v>
      </c>
      <c r="D73" s="3" t="s">
        <v>35</v>
      </c>
      <c r="E73" s="3">
        <v>1</v>
      </c>
      <c r="F73" s="33"/>
      <c r="G73" s="32"/>
      <c r="H73" s="33">
        <f>F73*G73</f>
        <v>0</v>
      </c>
      <c r="I73" s="33"/>
      <c r="J73" s="33"/>
      <c r="K73" s="33"/>
      <c r="L73" s="33">
        <f>E73*F73</f>
        <v>0</v>
      </c>
      <c r="M73" s="33">
        <f>E73*H73</f>
        <v>0</v>
      </c>
      <c r="N73" s="33">
        <f>E73*I73</f>
        <v>0</v>
      </c>
      <c r="O73" s="33">
        <f>E73*J73</f>
        <v>0</v>
      </c>
      <c r="P73" s="33">
        <f>SUM(M73:O73)</f>
        <v>0</v>
      </c>
    </row>
    <row r="74" spans="1:19">
      <c r="A74" s="68" t="s">
        <v>84</v>
      </c>
      <c r="B74" s="69"/>
      <c r="C74" s="70"/>
      <c r="D74" s="84"/>
      <c r="E74" s="85"/>
      <c r="F74" s="85"/>
      <c r="G74" s="85"/>
      <c r="H74" s="85"/>
      <c r="I74" s="85"/>
      <c r="J74" s="85"/>
      <c r="K74" s="86"/>
      <c r="L74" s="34">
        <f>SUM(L15:L72)</f>
        <v>0</v>
      </c>
      <c r="M74" s="34">
        <f>SUM(M15:M72)</f>
        <v>0</v>
      </c>
      <c r="N74" s="34">
        <f>SUM(N15:N72)</f>
        <v>0</v>
      </c>
      <c r="O74" s="34">
        <f>SUM(O15:O72)</f>
        <v>0</v>
      </c>
      <c r="P74" s="34">
        <f>SUM(P15:P72)</f>
        <v>0</v>
      </c>
      <c r="Q74" s="6"/>
      <c r="R74" s="6"/>
      <c r="S74" s="6"/>
    </row>
    <row r="75" spans="1:19" ht="15.75" customHeight="1">
      <c r="A75" s="71" t="s">
        <v>24</v>
      </c>
      <c r="B75" s="72"/>
      <c r="C75" s="73"/>
      <c r="D75" s="18" t="s">
        <v>25</v>
      </c>
      <c r="E75" s="19"/>
      <c r="F75" s="38"/>
      <c r="G75" s="39"/>
      <c r="H75" s="39"/>
      <c r="I75" s="39"/>
      <c r="J75" s="39"/>
      <c r="K75" s="39"/>
      <c r="L75" s="39"/>
      <c r="M75" s="39"/>
      <c r="N75" s="39"/>
      <c r="O75" s="40"/>
      <c r="P75" s="20">
        <f>P74*15%</f>
        <v>0</v>
      </c>
      <c r="Q75" s="6"/>
      <c r="R75" s="6"/>
      <c r="S75" s="6"/>
    </row>
    <row r="76" spans="1:19" ht="15.75" customHeight="1">
      <c r="A76" s="71" t="s">
        <v>26</v>
      </c>
      <c r="B76" s="72"/>
      <c r="C76" s="73"/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20"/>
      <c r="Q76" s="6"/>
      <c r="R76" s="6"/>
      <c r="S76" s="6"/>
    </row>
    <row r="77" spans="1:19" ht="15.75" customHeight="1">
      <c r="A77" s="71" t="s">
        <v>27</v>
      </c>
      <c r="B77" s="72"/>
      <c r="C77" s="73"/>
      <c r="D77" s="18" t="s">
        <v>25</v>
      </c>
      <c r="E77" s="19"/>
      <c r="F77" s="38"/>
      <c r="G77" s="39"/>
      <c r="H77" s="39"/>
      <c r="I77" s="39"/>
      <c r="J77" s="39"/>
      <c r="K77" s="39"/>
      <c r="L77" s="39"/>
      <c r="M77" s="39"/>
      <c r="N77" s="39"/>
      <c r="O77" s="40"/>
      <c r="P77" s="20">
        <f>P74*5%</f>
        <v>0</v>
      </c>
      <c r="Q77" s="6"/>
      <c r="R77" s="6"/>
      <c r="S77" s="6"/>
    </row>
    <row r="78" spans="1:19" ht="15.75" customHeight="1">
      <c r="A78" s="74" t="s">
        <v>28</v>
      </c>
      <c r="B78" s="75"/>
      <c r="C78" s="76"/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3"/>
      <c r="P78" s="15">
        <f>P74+P75+P77</f>
        <v>0</v>
      </c>
      <c r="Q78" s="6"/>
      <c r="R78" s="6"/>
      <c r="S78" s="6"/>
    </row>
    <row r="79" spans="1:19" ht="15.75" customHeight="1">
      <c r="A79" s="77" t="s">
        <v>29</v>
      </c>
      <c r="B79" s="78"/>
      <c r="C79" s="79"/>
      <c r="D79" s="21" t="s">
        <v>25</v>
      </c>
      <c r="E79" s="21">
        <v>21</v>
      </c>
      <c r="F79" s="38"/>
      <c r="G79" s="39"/>
      <c r="H79" s="39"/>
      <c r="I79" s="39"/>
      <c r="J79" s="39"/>
      <c r="K79" s="39"/>
      <c r="L79" s="39"/>
      <c r="M79" s="39"/>
      <c r="N79" s="39"/>
      <c r="O79" s="40"/>
      <c r="P79" s="22">
        <f>P78*21%</f>
        <v>0</v>
      </c>
      <c r="Q79" s="6"/>
      <c r="R79" s="6"/>
      <c r="S79" s="6"/>
    </row>
    <row r="80" spans="1:19" s="9" customFormat="1" ht="15.75" customHeight="1">
      <c r="A80" s="65" t="s">
        <v>30</v>
      </c>
      <c r="B80" s="66"/>
      <c r="C80" s="67"/>
      <c r="D80" s="44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23">
        <f>P78+P79</f>
        <v>0</v>
      </c>
      <c r="Q80" s="24"/>
      <c r="R80" s="24"/>
      <c r="S80" s="24"/>
    </row>
    <row r="81" spans="1:19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17"/>
      <c r="N81" s="17"/>
      <c r="O81" s="17"/>
      <c r="P81" s="17"/>
      <c r="Q81" s="6"/>
      <c r="R81" s="6"/>
      <c r="S81" s="6"/>
    </row>
    <row r="82" spans="1:19" ht="15.75" customHeight="1">
      <c r="A82" s="16"/>
      <c r="B82" s="14" t="s">
        <v>86</v>
      </c>
      <c r="C82" s="59"/>
      <c r="D82" s="59"/>
      <c r="E82" s="59"/>
      <c r="F82" s="59"/>
      <c r="G82" s="59"/>
      <c r="H82" s="59"/>
      <c r="I82" s="59"/>
      <c r="J82" s="59"/>
      <c r="K82" s="16"/>
      <c r="L82" s="17"/>
      <c r="M82" s="17"/>
      <c r="N82" s="17"/>
      <c r="O82" s="17"/>
      <c r="P82" s="17"/>
      <c r="Q82" s="6"/>
      <c r="R82" s="6"/>
      <c r="S82" s="6"/>
    </row>
    <row r="83" spans="1:19">
      <c r="A83" s="16"/>
      <c r="B83" s="59" t="s">
        <v>85</v>
      </c>
      <c r="C83" s="59"/>
      <c r="D83" s="59"/>
      <c r="E83" s="59"/>
      <c r="F83" s="59"/>
      <c r="G83" s="59"/>
      <c r="H83" s="59"/>
      <c r="I83" s="59"/>
      <c r="J83" s="59"/>
      <c r="K83" s="16"/>
      <c r="L83" s="17"/>
      <c r="M83" s="17"/>
      <c r="N83" s="17"/>
      <c r="O83" s="17"/>
      <c r="P83" s="17"/>
      <c r="Q83" s="6"/>
      <c r="R83" s="6"/>
      <c r="S83" s="6"/>
    </row>
    <row r="84" spans="1:19">
      <c r="A84" s="16"/>
      <c r="B84" s="59" t="s">
        <v>74</v>
      </c>
      <c r="C84" s="60"/>
      <c r="D84" s="61"/>
      <c r="E84" s="61"/>
      <c r="F84" s="61"/>
      <c r="G84" s="61"/>
      <c r="H84" s="61"/>
      <c r="I84" s="61"/>
      <c r="J84" s="62"/>
      <c r="K84" s="16"/>
      <c r="L84" s="17"/>
      <c r="M84" s="17"/>
      <c r="N84" s="17"/>
      <c r="O84" s="17"/>
      <c r="P84" s="17"/>
      <c r="Q84" s="6"/>
      <c r="R84" s="6"/>
      <c r="S84" s="6"/>
    </row>
    <row r="85" spans="1:19">
      <c r="A85" s="16"/>
      <c r="B85" s="14" t="s">
        <v>87</v>
      </c>
      <c r="K85" s="16"/>
      <c r="L85" s="17"/>
      <c r="M85" s="17"/>
      <c r="N85" s="17"/>
      <c r="O85" s="17"/>
      <c r="P85" s="17"/>
      <c r="Q85" s="6"/>
      <c r="R85" s="6"/>
      <c r="S85" s="6"/>
    </row>
    <row r="86" spans="1:19">
      <c r="A86" s="30"/>
      <c r="B86" s="14" t="s">
        <v>88</v>
      </c>
      <c r="D86" s="13"/>
    </row>
    <row r="87" spans="1:19">
      <c r="D87" s="13"/>
    </row>
    <row r="88" spans="1:19">
      <c r="A88" s="1" t="s">
        <v>17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9">
      <c r="C89" s="47" t="s">
        <v>19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</row>
    <row r="90" spans="1:19">
      <c r="A90" s="14" t="s">
        <v>20</v>
      </c>
    </row>
    <row r="92" spans="1:19">
      <c r="A92" s="14" t="s">
        <v>21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</row>
    <row r="93" spans="1:19">
      <c r="C93" s="47" t="s">
        <v>19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  <row r="94" spans="1:19">
      <c r="A94" s="14" t="s">
        <v>22</v>
      </c>
      <c r="C94" s="7"/>
    </row>
  </sheetData>
  <mergeCells count="18">
    <mergeCell ref="A1:P1"/>
    <mergeCell ref="A3:P3"/>
    <mergeCell ref="A4:P4"/>
    <mergeCell ref="A2:B2"/>
    <mergeCell ref="D74:K74"/>
    <mergeCell ref="D14:P14"/>
    <mergeCell ref="D22:P22"/>
    <mergeCell ref="D36:P36"/>
    <mergeCell ref="D47:P47"/>
    <mergeCell ref="D59:P59"/>
    <mergeCell ref="D70:P70"/>
    <mergeCell ref="A80:C80"/>
    <mergeCell ref="A74:C74"/>
    <mergeCell ref="A75:C75"/>
    <mergeCell ref="A76:C76"/>
    <mergeCell ref="A77:C77"/>
    <mergeCell ref="A78:C78"/>
    <mergeCell ref="A79:C79"/>
  </mergeCells>
  <phoneticPr fontId="1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fitToWidth="0" fitToHeight="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4" ma:contentTypeDescription="Izveidot jaunu dokumentu." ma:contentTypeScope="" ma:versionID="cbff1cfae1998ed129a935d665936a95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8376433bb95e48d00b2860b7431fc4e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3A95E-61BD-4BAF-9509-42DADC6AA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Tāme Pielikums Nr.1</vt:lpstr>
      <vt:lpstr>Būvdarbu_nosaukums</vt:lpstr>
      <vt:lpstr>Daudzums</vt:lpstr>
      <vt:lpstr>Kods</vt:lpstr>
      <vt:lpstr>Kopā_uz_visu_apjomu</vt:lpstr>
      <vt:lpstr>Mērvienība</vt:lpstr>
      <vt:lpstr>Nr._p._k.</vt:lpstr>
      <vt:lpstr>'Tāme Pielikums Nr.1'!Print_Area</vt:lpstr>
      <vt:lpstr>summa</vt:lpstr>
      <vt:lpstr>Vienības_izmaksas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Kurbatovs</cp:lastModifiedBy>
  <cp:lastPrinted>2020-10-28T08:43:04Z</cp:lastPrinted>
  <dcterms:created xsi:type="dcterms:W3CDTF">2020-09-02T05:02:03Z</dcterms:created>
  <dcterms:modified xsi:type="dcterms:W3CDTF">2021-11-04T14:07:26Z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