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2_LĪGUMU PIEPRASĪJUMI\12_Apakšstacijas transformatoru durvju izbūve\LNP_2_piel_TS_tehn_spec_ar_pielik\"/>
    </mc:Choice>
  </mc:AlternateContent>
  <xr:revisionPtr revIDLastSave="0" documentId="8_{410FA2DD-5E1C-4B23-996E-9CEE757D0E1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Tāme pielikums Nr.1" sheetId="1" r:id="rId1"/>
  </sheets>
  <definedNames>
    <definedName name="_xlnm.Print_Area" localSheetId="0">'Tāme pielikums Nr.1'!$A$1:$P$45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1" l="1"/>
  <c r="P24" i="1" s="1"/>
  <c r="N24" i="1"/>
  <c r="M24" i="1"/>
  <c r="L24" i="1"/>
  <c r="K24" i="1"/>
  <c r="O23" i="1"/>
  <c r="N23" i="1"/>
  <c r="N25" i="1" s="1"/>
  <c r="M23" i="1"/>
  <c r="L23" i="1"/>
  <c r="K23" i="1"/>
  <c r="O22" i="1"/>
  <c r="N22" i="1"/>
  <c r="M22" i="1"/>
  <c r="K22" i="1"/>
  <c r="O21" i="1"/>
  <c r="P21" i="1" s="1"/>
  <c r="N21" i="1"/>
  <c r="K21" i="1"/>
  <c r="M21" i="1"/>
  <c r="O20" i="1"/>
  <c r="N20" i="1"/>
  <c r="K20" i="1"/>
  <c r="M20" i="1"/>
  <c r="O19" i="1"/>
  <c r="P19" i="1" s="1"/>
  <c r="N19" i="1"/>
  <c r="K19" i="1"/>
  <c r="M19" i="1"/>
  <c r="O18" i="1"/>
  <c r="N18" i="1"/>
  <c r="K18" i="1"/>
  <c r="M18" i="1"/>
  <c r="O17" i="1"/>
  <c r="P17" i="1" s="1"/>
  <c r="P25" i="1" s="1"/>
  <c r="N17" i="1"/>
  <c r="K17" i="1"/>
  <c r="M17" i="1"/>
  <c r="A17" i="1"/>
  <c r="A18" i="1" s="1"/>
  <c r="A19" i="1" s="1"/>
  <c r="A20" i="1" s="1"/>
  <c r="A21" i="1" s="1"/>
  <c r="A22" i="1" s="1"/>
  <c r="A23" i="1" s="1"/>
  <c r="A24" i="1" s="1"/>
  <c r="O16" i="1"/>
  <c r="N16" i="1"/>
  <c r="K16" i="1"/>
  <c r="M16" i="1"/>
  <c r="P22" i="1"/>
  <c r="P18" i="1"/>
  <c r="P20" i="1"/>
  <c r="P23" i="1"/>
  <c r="P16" i="1"/>
  <c r="M25" i="1"/>
  <c r="P28" i="1" l="1"/>
  <c r="P26" i="1"/>
  <c r="P29" i="1" s="1"/>
  <c r="O25" i="1"/>
  <c r="P30" i="1" l="1"/>
  <c r="P31" i="1" s="1"/>
</calcChain>
</file>

<file path=xl/sharedStrings.xml><?xml version="1.0" encoding="utf-8"?>
<sst xmlns="http://schemas.openxmlformats.org/spreadsheetml/2006/main" count="78" uniqueCount="57">
  <si>
    <t>Kods*</t>
  </si>
  <si>
    <t>Mērvienība</t>
  </si>
  <si>
    <t>Daudzums</t>
  </si>
  <si>
    <t>Vienības izmaksas</t>
  </si>
  <si>
    <t>laika
norma
(c/h)</t>
  </si>
  <si>
    <t>darba
samaksas
likme*
(euro/h)</t>
  </si>
  <si>
    <t>darba
alga</t>
  </si>
  <si>
    <t>kopā</t>
  </si>
  <si>
    <t>Kopā uz visu apjomu</t>
  </si>
  <si>
    <t>summa</t>
  </si>
  <si>
    <t>(būvdarbu veids vai konstruktīvā elementa nosaukums)</t>
  </si>
  <si>
    <t>Objekta nosaukums</t>
  </si>
  <si>
    <t>Būves nosaukums</t>
  </si>
  <si>
    <t>Objekta adrese</t>
  </si>
  <si>
    <t>Pasūtījuma Nr.</t>
  </si>
  <si>
    <t>Būvdarbu nosaukums</t>
  </si>
  <si>
    <t>būvizstrā-dājumi</t>
  </si>
  <si>
    <t>mehā-nismi</t>
  </si>
  <si>
    <t>Sastādīja</t>
  </si>
  <si>
    <t>Nr.
p.
k.</t>
  </si>
  <si>
    <t>(paraksts un tā atšifrējums, datums)</t>
  </si>
  <si>
    <t>Pārbaudīja</t>
  </si>
  <si>
    <t>Sertifikāta Nr.</t>
  </si>
  <si>
    <t>darbie-
tilpība
(c/h)</t>
  </si>
  <si>
    <t>līgumcena</t>
  </si>
  <si>
    <t>Tiešās izmaksas kopā, t.sk. darba devēja sociālais nodoklis (23.59%):</t>
  </si>
  <si>
    <t>Tāme sastādīta 2021. gada ___. _____________.</t>
  </si>
  <si>
    <t>Virsizdevumi:</t>
  </si>
  <si>
    <t>%</t>
  </si>
  <si>
    <t>t. sk. darba drošība:</t>
  </si>
  <si>
    <t>Peļņa:</t>
  </si>
  <si>
    <t>Kopā:</t>
  </si>
  <si>
    <t>PVN:</t>
  </si>
  <si>
    <t>Pavisam kopā:</t>
  </si>
  <si>
    <t>Ugunsdrošo vārtu nomaiņa</t>
  </si>
  <si>
    <t>Tāme sastādīta _____.gada tirgus cenās.  Tāmes izmaksas _____ euro.</t>
  </si>
  <si>
    <t>Būvniecības Tāme</t>
  </si>
  <si>
    <t>Pielikums Nr.1</t>
  </si>
  <si>
    <t>2. Būvizstrādājumu transportēšanas un pacelšanas izmaksas iekļaut būvdarbu izmaksu mehānismu pozīcijās.</t>
  </si>
  <si>
    <t>gb.</t>
  </si>
  <si>
    <t>kpl.</t>
  </si>
  <si>
    <t>3. Visas durvis izgatavot pēc objekta obligātas apsekošanas un uzmērījumu veikšanas.</t>
  </si>
  <si>
    <t xml:space="preserve">Ierīkot un pieslēgt zemējumu visām ārdurvīm </t>
  </si>
  <si>
    <t xml:space="preserve">Montāžas, hermetizācijas materiālu iestrāde (ārpusē hermētiķis ar skārda pieslēgumu apdari, iekšpusē apmesta, špektelēta un krāsota aile, atkarībā no iekštelpu apdares vai sienas tipa). </t>
  </si>
  <si>
    <t>Izpilddokumentācija sagatavošana (montāžas un pārbaudes akti, deklarācijas, izpildshēmas, tehniskā dokumentācija, apstiprināti atzinumi saskaņā ar MK noteikumu Nr.238 6. un 7.pielikumu)</t>
  </si>
  <si>
    <t>Esošo tērauda durvju demontāža un nogādāšana pasūtītāja norādītajā noliktavā.</t>
  </si>
  <si>
    <t xml:space="preserve">4. Visas durvis pēc demontāžas nodot pasūtītāja norādītajā vietā. </t>
  </si>
  <si>
    <t>Jaunu tērauda durvju D1 ar izmēriem 1700x3150h mm izgatavošana, montaža un regulēšana. Durvju krāsas tonis RAL 7032</t>
  </si>
  <si>
    <t>Jaunu tērauda durvju D2 ar izmēriem 1800x2500h mm izgatavošana, montaža un regulēšana. Durvju krāsas tonis RAL 7032</t>
  </si>
  <si>
    <t>Jaunu tērauda durvju D3 ar izmēriem 1000x2100h mm izgatavošana, montaža un regulēšana. Durvju krāsas tonis RAL 7032</t>
  </si>
  <si>
    <t>Jaunu tērauda durvju D4 ar izmēriem 2150x3100h mm izgatavošana, montaža un regulēšana. Durvju krāsas tonis RAL 7032</t>
  </si>
  <si>
    <t>Jaunu tērauda durvju D5 ar izmēriem 3450x3370h mm izgatavošana, montaža un regulēšana. Durvju krāsas tonis RAL 7032</t>
  </si>
  <si>
    <t>1. Būvdarbi veicami un būvizstrādājumi iestrādājami saskaņā ar LBN 002-19 un ražotāju tehnoloģijām, kā arī saskaņā ar pielikumā
    pievienoto tehnisko specifikāciju.</t>
  </si>
  <si>
    <t>Ugunsdrošu durvju nomaiņa</t>
  </si>
  <si>
    <t>Rīgas pašvaldības sabiedrības ar ierobežotu atbildību „Rīgas satiksme” apakšstaciju transformatoru kameras</t>
  </si>
  <si>
    <t xml:space="preserve">1. Ceļinieku iela 5 – 5. Apakšstacija
2. Vesetas iela 21 - 36. Apakšstacija
3. Kuldīgas iela 56 - 27. Apakšstacija
4. Ieriķu iela 92 - 25. Apakšstacija
5. Biķernieku iela 113B - 24. Apakšstacija
6. Kooperatīva iela 18A- 22. Apakšstacija
7. Mūkusalas iela 66A- 21. Apakšstacija
8. Zunda krastmala 1A - 28. Apakšstacija  
</t>
  </si>
  <si>
    <t>Rīgas pašvaldības sabiedrības ar ierobežotu atbildību „Rīgas satiksme” apakšstaciju transformatoru kameru durvju nomaiņa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</si>
</sst>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L_s_-;\-* #,##0.00\ _L_s_-;_-* &quot;-&quot;??\ _L_s_-;_-@_-"/>
  </numFmts>
  <fonts count="26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Helv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</font>
    <font>
      <sz val="10"/>
      <name val="MS Sans Serif"/>
      <family val="2"/>
      <charset val="186"/>
    </font>
    <font>
      <sz val="11"/>
      <color indexed="8"/>
      <name val="Arial"/>
      <family val="2"/>
      <charset val="204"/>
    </font>
    <font>
      <sz val="12"/>
      <color indexed="8"/>
      <name val="Tahoma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Calibri"/>
      <family val="2"/>
      <charset val="186"/>
    </font>
    <font>
      <sz val="10"/>
      <name val="BaltHelvetica"/>
      <charset val="204"/>
    </font>
    <font>
      <sz val="12"/>
      <color indexed="8"/>
      <name val="Times New Roman"/>
      <family val="1"/>
      <charset val="186"/>
    </font>
    <font>
      <b/>
      <i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41414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i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8">
    <xf numFmtId="0" fontId="0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1" fillId="0" borderId="0"/>
    <xf numFmtId="0" fontId="19" fillId="0" borderId="0"/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4" fillId="0" borderId="0" applyFont="0" applyFill="0" applyBorder="0" applyAlignment="0" applyProtection="0"/>
  </cellStyleXfs>
  <cellXfs count="91">
    <xf numFmtId="0" fontId="0" fillId="0" borderId="0" xfId="0"/>
    <xf numFmtId="0" fontId="21" fillId="0" borderId="0" xfId="0" applyFont="1"/>
    <xf numFmtId="0" fontId="21" fillId="0" borderId="0" xfId="0" applyFont="1" applyProtection="1"/>
    <xf numFmtId="0" fontId="13" fillId="0" borderId="0" xfId="41" applyFont="1"/>
    <xf numFmtId="0" fontId="13" fillId="0" borderId="0" xfId="41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3" fillId="0" borderId="0" xfId="0" applyFont="1"/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3" fillId="0" borderId="0" xfId="41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2" fontId="13" fillId="3" borderId="1" xfId="29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Border="1"/>
    <xf numFmtId="0" fontId="23" fillId="0" borderId="0" xfId="6" applyFont="1"/>
    <xf numFmtId="0" fontId="24" fillId="0" borderId="0" xfId="6" applyFont="1"/>
    <xf numFmtId="0" fontId="24" fillId="0" borderId="8" xfId="6" applyFont="1" applyBorder="1"/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1" fillId="4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 wrapText="1"/>
    </xf>
    <xf numFmtId="0" fontId="22" fillId="4" borderId="1" xfId="0" applyFont="1" applyFill="1" applyBorder="1" applyAlignment="1">
      <alignment horizontal="left" wrapText="1"/>
    </xf>
    <xf numFmtId="0" fontId="21" fillId="4" borderId="1" xfId="0" applyFont="1" applyFill="1" applyBorder="1" applyAlignment="1">
      <alignment wrapText="1"/>
    </xf>
    <xf numFmtId="0" fontId="21" fillId="0" borderId="1" xfId="0" applyFont="1" applyBorder="1" applyAlignment="1">
      <alignment horizontal="left" vertical="center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/>
    </xf>
    <xf numFmtId="4" fontId="13" fillId="0" borderId="1" xfId="14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0" xfId="41" applyFont="1" applyAlignment="1">
      <alignment horizontal="left" vertical="center"/>
    </xf>
    <xf numFmtId="0" fontId="22" fillId="0" borderId="0" xfId="0" applyFont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49" fontId="21" fillId="0" borderId="0" xfId="0" applyNumberFormat="1" applyFont="1" applyAlignment="1">
      <alignment horizontal="center" vertical="top" shrinkToFi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21" fillId="0" borderId="8" xfId="0" applyFont="1" applyBorder="1"/>
    <xf numFmtId="0" fontId="24" fillId="0" borderId="9" xfId="6" applyFont="1" applyBorder="1" applyAlignment="1">
      <alignment horizontal="center" vertical="top"/>
    </xf>
    <xf numFmtId="0" fontId="22" fillId="0" borderId="2" xfId="0" applyFont="1" applyBorder="1" applyAlignment="1">
      <alignment horizontal="right"/>
    </xf>
    <xf numFmtId="0" fontId="22" fillId="0" borderId="3" xfId="0" applyFont="1" applyBorder="1" applyAlignment="1">
      <alignment horizontal="right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3" fillId="0" borderId="0" xfId="41" applyFont="1" applyAlignment="1">
      <alignment horizontal="left" vertical="center" wrapText="1"/>
    </xf>
    <xf numFmtId="0" fontId="17" fillId="2" borderId="2" xfId="0" applyFont="1" applyFill="1" applyBorder="1" applyAlignment="1">
      <alignment horizontal="right" vertical="center" wrapText="1"/>
    </xf>
    <xf numFmtId="0" fontId="17" fillId="2" borderId="3" xfId="0" applyFont="1" applyFill="1" applyBorder="1" applyAlignment="1">
      <alignment horizontal="right" vertical="center" wrapText="1"/>
    </xf>
    <xf numFmtId="0" fontId="17" fillId="2" borderId="4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4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left" wrapTex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</cellXfs>
  <cellStyles count="48">
    <cellStyle name="_UNIBANKA 2006_1-4-2 (piezim)_Pils-TAM-22-07-2010_k1_1-4-4_Pils-TAM-23-11-2010_Kop_Marite" xfId="1" xr:uid="{00000000-0005-0000-0000-000000000000}"/>
    <cellStyle name="Comma 2" xfId="2" xr:uid="{00000000-0005-0000-0000-000001000000}"/>
    <cellStyle name="Comma 3" xfId="3" xr:uid="{00000000-0005-0000-0000-000002000000}"/>
    <cellStyle name="Comma 3 2" xfId="4" xr:uid="{00000000-0005-0000-0000-000003000000}"/>
    <cellStyle name="Comma 4" xfId="5" xr:uid="{00000000-0005-0000-0000-000004000000}"/>
    <cellStyle name="Excel Built-in Normal" xfId="6" xr:uid="{00000000-0005-0000-0000-000005000000}"/>
    <cellStyle name="Normal" xfId="0" builtinId="0"/>
    <cellStyle name="Normal 10" xfId="7" xr:uid="{00000000-0005-0000-0000-000007000000}"/>
    <cellStyle name="Normal 10 2" xfId="8" xr:uid="{00000000-0005-0000-0000-000008000000}"/>
    <cellStyle name="Normal 11 2" xfId="9" xr:uid="{00000000-0005-0000-0000-000009000000}"/>
    <cellStyle name="Normal 12" xfId="10" xr:uid="{00000000-0005-0000-0000-00000A000000}"/>
    <cellStyle name="Normal 12 2" xfId="11" xr:uid="{00000000-0005-0000-0000-00000B000000}"/>
    <cellStyle name="Normal 2" xfId="12" xr:uid="{00000000-0005-0000-0000-00000C000000}"/>
    <cellStyle name="Normal 2 2" xfId="13" xr:uid="{00000000-0005-0000-0000-00000D000000}"/>
    <cellStyle name="Normal 2 2 2" xfId="14" xr:uid="{00000000-0005-0000-0000-00000E000000}"/>
    <cellStyle name="Normal 2 2 2 2" xfId="15" xr:uid="{00000000-0005-0000-0000-00000F000000}"/>
    <cellStyle name="Normal 2 2 3" xfId="16" xr:uid="{00000000-0005-0000-0000-000010000000}"/>
    <cellStyle name="Normal 2 3" xfId="17" xr:uid="{00000000-0005-0000-0000-000011000000}"/>
    <cellStyle name="Normal 2 4" xfId="18" xr:uid="{00000000-0005-0000-0000-000012000000}"/>
    <cellStyle name="Normal 2_Tame_Skudrina" xfId="19" xr:uid="{00000000-0005-0000-0000-000013000000}"/>
    <cellStyle name="Normal 3" xfId="20" xr:uid="{00000000-0005-0000-0000-000014000000}"/>
    <cellStyle name="Normal 3 2" xfId="21" xr:uid="{00000000-0005-0000-0000-000015000000}"/>
    <cellStyle name="Normal 3 4" xfId="22" xr:uid="{00000000-0005-0000-0000-000016000000}"/>
    <cellStyle name="Normal 4" xfId="23" xr:uid="{00000000-0005-0000-0000-000017000000}"/>
    <cellStyle name="Normal 4 2" xfId="24" xr:uid="{00000000-0005-0000-0000-000018000000}"/>
    <cellStyle name="Normal 5" xfId="25" xr:uid="{00000000-0005-0000-0000-000019000000}"/>
    <cellStyle name="Normal 6" xfId="26" xr:uid="{00000000-0005-0000-0000-00001A000000}"/>
    <cellStyle name="Normal 6 2" xfId="27" xr:uid="{00000000-0005-0000-0000-00001B000000}"/>
    <cellStyle name="Normal 6 2 2" xfId="28" xr:uid="{00000000-0005-0000-0000-00001C000000}"/>
    <cellStyle name="Normal 7" xfId="29" xr:uid="{00000000-0005-0000-0000-00001D000000}"/>
    <cellStyle name="Normal 8" xfId="30" xr:uid="{00000000-0005-0000-0000-00001E000000}"/>
    <cellStyle name="Normal 9" xfId="31" xr:uid="{00000000-0005-0000-0000-00001F000000}"/>
    <cellStyle name="Normal 99" xfId="32" xr:uid="{00000000-0005-0000-0000-000020000000}"/>
    <cellStyle name="Parastais 10" xfId="33" xr:uid="{00000000-0005-0000-0000-000021000000}"/>
    <cellStyle name="Parastais 2 2" xfId="34" xr:uid="{00000000-0005-0000-0000-000022000000}"/>
    <cellStyle name="Parastais 4" xfId="35" xr:uid="{00000000-0005-0000-0000-000023000000}"/>
    <cellStyle name="Parastais 4 2" xfId="36" xr:uid="{00000000-0005-0000-0000-000024000000}"/>
    <cellStyle name="Parastais 6" xfId="37" xr:uid="{00000000-0005-0000-0000-000025000000}"/>
    <cellStyle name="Parastais 7" xfId="38" xr:uid="{00000000-0005-0000-0000-000026000000}"/>
    <cellStyle name="Parastais 8" xfId="39" xr:uid="{00000000-0005-0000-0000-000027000000}"/>
    <cellStyle name="Parastais_____tames_suves_09" xfId="40" xr:uid="{00000000-0005-0000-0000-000028000000}"/>
    <cellStyle name="Parastais_Forma_ginterm_apstr(2) 2_tame_jumti_sandero" xfId="41" xr:uid="{00000000-0005-0000-0000-000029000000}"/>
    <cellStyle name="Parasts 2" xfId="42" xr:uid="{00000000-0005-0000-0000-00002A000000}"/>
    <cellStyle name="Parasts 3" xfId="43" xr:uid="{00000000-0005-0000-0000-00002B000000}"/>
    <cellStyle name="Percent 2" xfId="44" xr:uid="{00000000-0005-0000-0000-00002C000000}"/>
    <cellStyle name="Stils 1" xfId="45" xr:uid="{00000000-0005-0000-0000-00002D000000}"/>
    <cellStyle name="Style 1" xfId="46" xr:uid="{00000000-0005-0000-0000-00002E000000}"/>
    <cellStyle name="Процентный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0" zoomScaleNormal="90" zoomScaleSheetLayoutView="100" workbookViewId="0">
      <selection activeCell="Q10" sqref="Q10"/>
    </sheetView>
  </sheetViews>
  <sheetFormatPr defaultRowHeight="15.75"/>
  <cols>
    <col min="1" max="1" width="5.140625" style="1" customWidth="1"/>
    <col min="2" max="2" width="14.5703125" style="1" customWidth="1"/>
    <col min="3" max="3" width="66" style="1" customWidth="1"/>
    <col min="4" max="4" width="12.42578125" style="1" customWidth="1"/>
    <col min="5" max="5" width="10.85546875" style="1" customWidth="1"/>
    <col min="6" max="6" width="7.85546875" style="1" customWidth="1"/>
    <col min="7" max="7" width="11.140625" style="1" customWidth="1"/>
    <col min="8" max="8" width="7.5703125" style="1" customWidth="1"/>
    <col min="9" max="9" width="10.7109375" style="1" customWidth="1"/>
    <col min="10" max="10" width="6" style="1" customWidth="1"/>
    <col min="11" max="11" width="10.28515625" style="1" customWidth="1"/>
    <col min="12" max="12" width="8.85546875" style="1" customWidth="1"/>
    <col min="13" max="13" width="10" style="1" customWidth="1"/>
    <col min="14" max="14" width="10.28515625" style="1" customWidth="1"/>
    <col min="15" max="15" width="8.85546875" style="1" customWidth="1"/>
    <col min="16" max="16" width="11.42578125" style="1" customWidth="1"/>
    <col min="17" max="17" width="16.5703125" style="1" customWidth="1"/>
    <col min="18" max="16384" width="9.140625" style="1"/>
  </cols>
  <sheetData>
    <row r="1" spans="1:16">
      <c r="A1" s="57" t="s">
        <v>36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>
      <c r="A2" s="88" t="s">
        <v>37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>
      <c r="A3" s="62" t="s">
        <v>56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6">
      <c r="A4" s="63" t="s">
        <v>10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</row>
    <row r="6" spans="1:16">
      <c r="A6" s="90" t="s">
        <v>11</v>
      </c>
      <c r="B6" s="90"/>
      <c r="C6" s="41" t="s">
        <v>53</v>
      </c>
      <c r="D6" s="28"/>
      <c r="E6" s="28"/>
      <c r="F6" s="28"/>
      <c r="G6" s="29"/>
      <c r="H6" s="28"/>
      <c r="I6" s="28"/>
      <c r="J6" s="28"/>
      <c r="K6" s="28"/>
      <c r="L6" s="28"/>
      <c r="M6" s="29"/>
      <c r="N6" s="28"/>
      <c r="O6" s="28"/>
      <c r="P6" s="28"/>
    </row>
    <row r="7" spans="1:16">
      <c r="A7" s="90" t="s">
        <v>12</v>
      </c>
      <c r="B7" s="90"/>
      <c r="C7" s="41" t="s">
        <v>54</v>
      </c>
      <c r="D7" s="28"/>
      <c r="E7" s="28"/>
      <c r="F7" s="28"/>
      <c r="G7" s="29"/>
      <c r="H7" s="28"/>
      <c r="I7" s="28"/>
      <c r="J7" s="28"/>
      <c r="K7" s="28"/>
      <c r="L7" s="28"/>
      <c r="M7" s="29"/>
      <c r="N7" s="28"/>
      <c r="O7" s="28"/>
      <c r="P7" s="28"/>
    </row>
    <row r="8" spans="1:16" ht="126.75" customHeight="1">
      <c r="A8" s="89" t="s">
        <v>13</v>
      </c>
      <c r="B8" s="89"/>
      <c r="C8" s="49" t="s">
        <v>55</v>
      </c>
      <c r="D8" s="28"/>
      <c r="E8" s="28"/>
      <c r="F8" s="28"/>
      <c r="G8" s="29"/>
      <c r="H8" s="28"/>
      <c r="I8" s="28"/>
      <c r="J8" s="28"/>
      <c r="K8" s="28"/>
      <c r="L8" s="28"/>
      <c r="M8" s="29"/>
      <c r="N8" s="28"/>
      <c r="O8" s="28"/>
      <c r="P8" s="28"/>
    </row>
    <row r="9" spans="1:16">
      <c r="A9" s="27" t="s">
        <v>14</v>
      </c>
      <c r="C9" s="41"/>
      <c r="D9" s="28"/>
      <c r="E9" s="28"/>
      <c r="F9" s="28"/>
      <c r="G9" s="29"/>
      <c r="H9" s="28"/>
      <c r="I9" s="28"/>
      <c r="J9" s="28"/>
      <c r="K9" s="28"/>
      <c r="L9" s="28"/>
      <c r="M9" s="29"/>
      <c r="N9" s="28"/>
      <c r="O9" s="28"/>
      <c r="P9" s="28"/>
    </row>
    <row r="11" spans="1:16" s="3" customFormat="1" ht="15.75" customHeight="1">
      <c r="A11" s="84" t="s">
        <v>35</v>
      </c>
      <c r="B11" s="84"/>
      <c r="C11" s="84"/>
      <c r="D11" s="27"/>
      <c r="E11" s="28"/>
      <c r="F11" s="28"/>
      <c r="G11" s="28"/>
      <c r="H11" s="28"/>
      <c r="I11" s="29"/>
      <c r="J11" s="28"/>
      <c r="K11" s="28"/>
      <c r="L11" s="30"/>
      <c r="M11" s="30"/>
      <c r="N11" s="31"/>
      <c r="O11" s="31"/>
      <c r="P11" s="31"/>
    </row>
    <row r="13" spans="1:16" ht="15.75" customHeight="1">
      <c r="A13" s="60" t="s">
        <v>19</v>
      </c>
      <c r="B13" s="60" t="s">
        <v>0</v>
      </c>
      <c r="C13" s="60" t="s">
        <v>15</v>
      </c>
      <c r="D13" s="58" t="s">
        <v>1</v>
      </c>
      <c r="E13" s="58" t="s">
        <v>2</v>
      </c>
      <c r="F13" s="64" t="s">
        <v>3</v>
      </c>
      <c r="G13" s="65"/>
      <c r="H13" s="65"/>
      <c r="I13" s="65"/>
      <c r="J13" s="65"/>
      <c r="K13" s="66"/>
      <c r="L13" s="64" t="s">
        <v>8</v>
      </c>
      <c r="M13" s="65"/>
      <c r="N13" s="65"/>
      <c r="O13" s="65"/>
      <c r="P13" s="66"/>
    </row>
    <row r="14" spans="1:16" ht="63">
      <c r="A14" s="61"/>
      <c r="B14" s="61"/>
      <c r="C14" s="61"/>
      <c r="D14" s="59"/>
      <c r="E14" s="59"/>
      <c r="F14" s="32" t="s">
        <v>4</v>
      </c>
      <c r="G14" s="32" t="s">
        <v>5</v>
      </c>
      <c r="H14" s="32" t="s">
        <v>6</v>
      </c>
      <c r="I14" s="32" t="s">
        <v>16</v>
      </c>
      <c r="J14" s="32" t="s">
        <v>17</v>
      </c>
      <c r="K14" s="32" t="s">
        <v>7</v>
      </c>
      <c r="L14" s="32" t="s">
        <v>23</v>
      </c>
      <c r="M14" s="32" t="s">
        <v>6</v>
      </c>
      <c r="N14" s="32" t="s">
        <v>16</v>
      </c>
      <c r="O14" s="32" t="s">
        <v>17</v>
      </c>
      <c r="P14" s="32" t="s">
        <v>9</v>
      </c>
    </row>
    <row r="15" spans="1:16" ht="15" customHeight="1">
      <c r="A15" s="42"/>
      <c r="B15" s="43"/>
      <c r="C15" s="44" t="s">
        <v>34</v>
      </c>
      <c r="D15" s="42"/>
      <c r="E15" s="42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</row>
    <row r="16" spans="1:16" ht="36.75" customHeight="1">
      <c r="A16" s="51">
        <v>1</v>
      </c>
      <c r="B16" s="52" t="s">
        <v>24</v>
      </c>
      <c r="C16" s="46" t="s">
        <v>45</v>
      </c>
      <c r="D16" s="53" t="s">
        <v>39</v>
      </c>
      <c r="E16" s="53">
        <v>13</v>
      </c>
      <c r="F16" s="33"/>
      <c r="G16" s="33"/>
      <c r="H16" s="48"/>
      <c r="I16" s="33"/>
      <c r="J16" s="34"/>
      <c r="K16" s="54">
        <f t="shared" ref="K16:K24" si="0">H16+I16+J16</f>
        <v>0</v>
      </c>
      <c r="L16" s="54">
        <v>0</v>
      </c>
      <c r="M16" s="54">
        <f t="shared" ref="M16:M24" si="1">E16*H16</f>
        <v>0</v>
      </c>
      <c r="N16" s="54">
        <f t="shared" ref="N16:N24" si="2">E16*I16</f>
        <v>0</v>
      </c>
      <c r="O16" s="54">
        <f t="shared" ref="O16:O24" si="3">E16*J16</f>
        <v>0</v>
      </c>
      <c r="P16" s="54">
        <f t="shared" ref="P16:P24" si="4">O16+N16+M16</f>
        <v>0</v>
      </c>
    </row>
    <row r="17" spans="1:19" ht="31.5" customHeight="1">
      <c r="A17" s="51">
        <f>A16+1</f>
        <v>2</v>
      </c>
      <c r="B17" s="52" t="s">
        <v>24</v>
      </c>
      <c r="C17" s="46" t="s">
        <v>47</v>
      </c>
      <c r="D17" s="53" t="s">
        <v>39</v>
      </c>
      <c r="E17" s="53">
        <v>6</v>
      </c>
      <c r="F17" s="33"/>
      <c r="G17" s="33"/>
      <c r="H17" s="47"/>
      <c r="I17" s="33"/>
      <c r="J17" s="34"/>
      <c r="K17" s="54">
        <f t="shared" si="0"/>
        <v>0</v>
      </c>
      <c r="L17" s="54">
        <v>0</v>
      </c>
      <c r="M17" s="54">
        <f t="shared" si="1"/>
        <v>0</v>
      </c>
      <c r="N17" s="54">
        <f t="shared" si="2"/>
        <v>0</v>
      </c>
      <c r="O17" s="54">
        <f t="shared" si="3"/>
        <v>0</v>
      </c>
      <c r="P17" s="54">
        <f t="shared" si="4"/>
        <v>0</v>
      </c>
    </row>
    <row r="18" spans="1:19" s="2" customFormat="1" ht="38.25" customHeight="1">
      <c r="A18" s="51">
        <f t="shared" ref="A18:A24" si="5">A17+1</f>
        <v>3</v>
      </c>
      <c r="B18" s="52" t="s">
        <v>24</v>
      </c>
      <c r="C18" s="46" t="s">
        <v>48</v>
      </c>
      <c r="D18" s="53" t="s">
        <v>39</v>
      </c>
      <c r="E18" s="53">
        <v>1</v>
      </c>
      <c r="F18" s="33"/>
      <c r="G18" s="33"/>
      <c r="H18" s="47"/>
      <c r="I18" s="33"/>
      <c r="J18" s="34"/>
      <c r="K18" s="54">
        <f t="shared" si="0"/>
        <v>0</v>
      </c>
      <c r="L18" s="54">
        <v>0</v>
      </c>
      <c r="M18" s="54">
        <f t="shared" si="1"/>
        <v>0</v>
      </c>
      <c r="N18" s="54">
        <f t="shared" si="2"/>
        <v>0</v>
      </c>
      <c r="O18" s="54">
        <f t="shared" si="3"/>
        <v>0</v>
      </c>
      <c r="P18" s="54">
        <f t="shared" si="4"/>
        <v>0</v>
      </c>
      <c r="Q18" s="1"/>
      <c r="R18" s="1"/>
    </row>
    <row r="19" spans="1:19" s="2" customFormat="1" ht="38.25" customHeight="1">
      <c r="A19" s="51">
        <f t="shared" si="5"/>
        <v>4</v>
      </c>
      <c r="B19" s="52" t="s">
        <v>24</v>
      </c>
      <c r="C19" s="46" t="s">
        <v>49</v>
      </c>
      <c r="D19" s="53" t="s">
        <v>39</v>
      </c>
      <c r="E19" s="53">
        <v>1</v>
      </c>
      <c r="F19" s="33"/>
      <c r="G19" s="33"/>
      <c r="H19" s="35"/>
      <c r="I19" s="33"/>
      <c r="J19" s="34"/>
      <c r="K19" s="54">
        <f t="shared" si="0"/>
        <v>0</v>
      </c>
      <c r="L19" s="54">
        <v>0</v>
      </c>
      <c r="M19" s="54">
        <f t="shared" si="1"/>
        <v>0</v>
      </c>
      <c r="N19" s="54">
        <f t="shared" si="2"/>
        <v>0</v>
      </c>
      <c r="O19" s="54">
        <f t="shared" si="3"/>
        <v>0</v>
      </c>
      <c r="P19" s="54">
        <f t="shared" si="4"/>
        <v>0</v>
      </c>
    </row>
    <row r="20" spans="1:19" s="2" customFormat="1" ht="38.25" customHeight="1">
      <c r="A20" s="51">
        <f t="shared" si="5"/>
        <v>5</v>
      </c>
      <c r="B20" s="52" t="s">
        <v>24</v>
      </c>
      <c r="C20" s="46" t="s">
        <v>50</v>
      </c>
      <c r="D20" s="53" t="s">
        <v>39</v>
      </c>
      <c r="E20" s="53">
        <v>3</v>
      </c>
      <c r="F20" s="33"/>
      <c r="G20" s="33"/>
      <c r="H20" s="47"/>
      <c r="I20" s="33"/>
      <c r="J20" s="34"/>
      <c r="K20" s="54">
        <f t="shared" si="0"/>
        <v>0</v>
      </c>
      <c r="L20" s="54">
        <v>0</v>
      </c>
      <c r="M20" s="54">
        <f t="shared" si="1"/>
        <v>0</v>
      </c>
      <c r="N20" s="54">
        <f t="shared" si="2"/>
        <v>0</v>
      </c>
      <c r="O20" s="54">
        <f t="shared" si="3"/>
        <v>0</v>
      </c>
      <c r="P20" s="54">
        <f t="shared" si="4"/>
        <v>0</v>
      </c>
    </row>
    <row r="21" spans="1:19" s="2" customFormat="1" ht="41.25" customHeight="1">
      <c r="A21" s="51">
        <f t="shared" si="5"/>
        <v>6</v>
      </c>
      <c r="B21" s="52" t="s">
        <v>24</v>
      </c>
      <c r="C21" s="46" t="s">
        <v>51</v>
      </c>
      <c r="D21" s="53" t="s">
        <v>39</v>
      </c>
      <c r="E21" s="53">
        <v>2</v>
      </c>
      <c r="F21" s="33"/>
      <c r="G21" s="33"/>
      <c r="H21" s="47"/>
      <c r="I21" s="33"/>
      <c r="J21" s="34"/>
      <c r="K21" s="54">
        <f t="shared" si="0"/>
        <v>0</v>
      </c>
      <c r="L21" s="54">
        <v>0</v>
      </c>
      <c r="M21" s="54">
        <f t="shared" si="1"/>
        <v>0</v>
      </c>
      <c r="N21" s="54">
        <f t="shared" si="2"/>
        <v>0</v>
      </c>
      <c r="O21" s="54">
        <f t="shared" si="3"/>
        <v>0</v>
      </c>
      <c r="P21" s="54">
        <f t="shared" si="4"/>
        <v>0</v>
      </c>
    </row>
    <row r="22" spans="1:19" s="2" customFormat="1" ht="30" customHeight="1">
      <c r="A22" s="51">
        <f t="shared" si="5"/>
        <v>7</v>
      </c>
      <c r="B22" s="52" t="s">
        <v>24</v>
      </c>
      <c r="C22" s="46" t="s">
        <v>42</v>
      </c>
      <c r="D22" s="53" t="s">
        <v>40</v>
      </c>
      <c r="E22" s="53">
        <v>13</v>
      </c>
      <c r="F22" s="33"/>
      <c r="G22" s="33"/>
      <c r="H22" s="47"/>
      <c r="I22" s="33"/>
      <c r="J22" s="34"/>
      <c r="K22" s="54">
        <f>H22+I22+J22</f>
        <v>0</v>
      </c>
      <c r="L22" s="54">
        <v>0</v>
      </c>
      <c r="M22" s="54">
        <f>E22*H22</f>
        <v>0</v>
      </c>
      <c r="N22" s="54">
        <f>E22*I22</f>
        <v>0</v>
      </c>
      <c r="O22" s="54">
        <f>E22*J22</f>
        <v>0</v>
      </c>
      <c r="P22" s="54">
        <f>O22+N22+M22</f>
        <v>0</v>
      </c>
    </row>
    <row r="23" spans="1:19" s="2" customFormat="1" ht="47.25" customHeight="1">
      <c r="A23" s="51">
        <f t="shared" si="5"/>
        <v>8</v>
      </c>
      <c r="B23" s="52" t="s">
        <v>24</v>
      </c>
      <c r="C23" s="55" t="s">
        <v>43</v>
      </c>
      <c r="D23" s="53" t="s">
        <v>40</v>
      </c>
      <c r="E23" s="53">
        <v>13</v>
      </c>
      <c r="F23" s="33"/>
      <c r="G23" s="33"/>
      <c r="H23" s="48"/>
      <c r="I23" s="33"/>
      <c r="J23" s="34"/>
      <c r="K23" s="54">
        <f t="shared" si="0"/>
        <v>0</v>
      </c>
      <c r="L23" s="54">
        <f>E23*F23</f>
        <v>0</v>
      </c>
      <c r="M23" s="54">
        <f t="shared" si="1"/>
        <v>0</v>
      </c>
      <c r="N23" s="54">
        <f t="shared" si="2"/>
        <v>0</v>
      </c>
      <c r="O23" s="54">
        <f t="shared" si="3"/>
        <v>0</v>
      </c>
      <c r="P23" s="54">
        <f t="shared" si="4"/>
        <v>0</v>
      </c>
    </row>
    <row r="24" spans="1:19" s="2" customFormat="1" ht="57" customHeight="1">
      <c r="A24" s="51">
        <f t="shared" si="5"/>
        <v>9</v>
      </c>
      <c r="B24" s="52" t="s">
        <v>24</v>
      </c>
      <c r="C24" s="50" t="s">
        <v>44</v>
      </c>
      <c r="D24" s="53" t="s">
        <v>40</v>
      </c>
      <c r="E24" s="53">
        <v>1</v>
      </c>
      <c r="F24" s="33"/>
      <c r="G24" s="33"/>
      <c r="H24" s="48"/>
      <c r="I24" s="33"/>
      <c r="J24" s="34"/>
      <c r="K24" s="54">
        <f t="shared" si="0"/>
        <v>0</v>
      </c>
      <c r="L24" s="54">
        <f>E24*F24</f>
        <v>0</v>
      </c>
      <c r="M24" s="54">
        <f t="shared" si="1"/>
        <v>0</v>
      </c>
      <c r="N24" s="54">
        <f t="shared" si="2"/>
        <v>0</v>
      </c>
      <c r="O24" s="54">
        <f t="shared" si="3"/>
        <v>0</v>
      </c>
      <c r="P24" s="54">
        <f t="shared" si="4"/>
        <v>0</v>
      </c>
    </row>
    <row r="25" spans="1:19" ht="20.25" customHeight="1">
      <c r="A25" s="72" t="s">
        <v>25</v>
      </c>
      <c r="B25" s="73"/>
      <c r="C25" s="73"/>
      <c r="D25" s="85"/>
      <c r="E25" s="86"/>
      <c r="F25" s="86"/>
      <c r="G25" s="86"/>
      <c r="H25" s="86"/>
      <c r="I25" s="86"/>
      <c r="J25" s="86"/>
      <c r="K25" s="87"/>
      <c r="L25" s="35">
        <v>0</v>
      </c>
      <c r="M25" s="35">
        <f>SUM(M16:M24)</f>
        <v>0</v>
      </c>
      <c r="N25" s="35">
        <f>SUM(N16:N24)</f>
        <v>0</v>
      </c>
      <c r="O25" s="35">
        <f>SUM(O16:O24)</f>
        <v>0</v>
      </c>
      <c r="P25" s="35">
        <f>SUM(P16:P24)</f>
        <v>0</v>
      </c>
      <c r="Q25" s="2"/>
      <c r="R25" s="2"/>
      <c r="S25" s="2"/>
    </row>
    <row r="26" spans="1:19" ht="15.75" customHeight="1">
      <c r="A26" s="67" t="s">
        <v>27</v>
      </c>
      <c r="B26" s="68"/>
      <c r="C26" s="69"/>
      <c r="D26" s="5" t="s">
        <v>28</v>
      </c>
      <c r="E26" s="6"/>
      <c r="F26" s="7"/>
      <c r="G26" s="8"/>
      <c r="H26" s="8"/>
      <c r="I26" s="8"/>
      <c r="J26" s="8"/>
      <c r="K26" s="8"/>
      <c r="L26" s="8"/>
      <c r="M26" s="8"/>
      <c r="N26" s="8"/>
      <c r="O26" s="9"/>
      <c r="P26" s="10">
        <f>P25*15%</f>
        <v>0</v>
      </c>
    </row>
    <row r="27" spans="1:19" ht="15.75" customHeight="1">
      <c r="A27" s="67" t="s">
        <v>29</v>
      </c>
      <c r="B27" s="68"/>
      <c r="C27" s="69"/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3"/>
      <c r="P27" s="10"/>
    </row>
    <row r="28" spans="1:19" ht="15.75" customHeight="1">
      <c r="A28" s="67" t="s">
        <v>30</v>
      </c>
      <c r="B28" s="68"/>
      <c r="C28" s="69"/>
      <c r="D28" s="5" t="s">
        <v>28</v>
      </c>
      <c r="E28" s="6"/>
      <c r="F28" s="7"/>
      <c r="G28" s="8"/>
      <c r="H28" s="8"/>
      <c r="I28" s="8"/>
      <c r="J28" s="8"/>
      <c r="K28" s="8"/>
      <c r="L28" s="8"/>
      <c r="M28" s="8"/>
      <c r="N28" s="8"/>
      <c r="O28" s="9"/>
      <c r="P28" s="10">
        <f>P25*4%</f>
        <v>0</v>
      </c>
    </row>
    <row r="29" spans="1:19" ht="15.75" customHeight="1">
      <c r="A29" s="78" t="s">
        <v>31</v>
      </c>
      <c r="B29" s="79"/>
      <c r="C29" s="80"/>
      <c r="D29" s="14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  <c r="P29" s="17">
        <f>P25+P26+P28</f>
        <v>0</v>
      </c>
    </row>
    <row r="30" spans="1:19" ht="15.75" customHeight="1">
      <c r="A30" s="74" t="s">
        <v>32</v>
      </c>
      <c r="B30" s="75"/>
      <c r="C30" s="76"/>
      <c r="D30" s="18" t="s">
        <v>28</v>
      </c>
      <c r="E30" s="18">
        <v>21</v>
      </c>
      <c r="F30" s="7"/>
      <c r="G30" s="8"/>
      <c r="H30" s="8"/>
      <c r="I30" s="8"/>
      <c r="J30" s="8"/>
      <c r="K30" s="8"/>
      <c r="L30" s="8"/>
      <c r="M30" s="8"/>
      <c r="N30" s="8"/>
      <c r="O30" s="9"/>
      <c r="P30" s="19">
        <f>P29*21%</f>
        <v>0</v>
      </c>
    </row>
    <row r="31" spans="1:19" s="24" customFormat="1" ht="15.75" customHeight="1">
      <c r="A31" s="81" t="s">
        <v>33</v>
      </c>
      <c r="B31" s="82"/>
      <c r="C31" s="83"/>
      <c r="D31" s="20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2"/>
      <c r="P31" s="23">
        <f>P29+P30</f>
        <v>0</v>
      </c>
    </row>
    <row r="32" spans="1:19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6"/>
      <c r="M32" s="26"/>
      <c r="N32" s="26"/>
      <c r="O32" s="26"/>
      <c r="P32" s="26"/>
    </row>
    <row r="33" spans="1:18" ht="15.75" customHeight="1">
      <c r="A33" s="25"/>
      <c r="B33" s="77" t="s">
        <v>52</v>
      </c>
      <c r="C33" s="56"/>
      <c r="D33" s="56"/>
      <c r="E33" s="56"/>
      <c r="F33" s="56"/>
      <c r="G33" s="56"/>
      <c r="H33" s="56"/>
      <c r="I33" s="56"/>
      <c r="J33" s="56"/>
      <c r="K33" s="25"/>
      <c r="L33" s="26"/>
      <c r="M33" s="26"/>
      <c r="N33" s="26"/>
      <c r="O33" s="26"/>
      <c r="P33" s="26"/>
    </row>
    <row r="34" spans="1:18">
      <c r="A34" s="25"/>
      <c r="B34" s="56"/>
      <c r="C34" s="56"/>
      <c r="D34" s="56"/>
      <c r="E34" s="56"/>
      <c r="F34" s="56"/>
      <c r="G34" s="56"/>
      <c r="H34" s="56"/>
      <c r="I34" s="56"/>
      <c r="J34" s="56"/>
      <c r="K34" s="25"/>
      <c r="L34" s="26"/>
      <c r="M34" s="26"/>
      <c r="N34" s="26"/>
      <c r="O34" s="26"/>
      <c r="P34" s="26"/>
    </row>
    <row r="35" spans="1:18">
      <c r="A35" s="25"/>
      <c r="B35" s="56" t="s">
        <v>38</v>
      </c>
      <c r="C35" s="56"/>
      <c r="D35" s="56"/>
      <c r="E35" s="56"/>
      <c r="F35" s="56"/>
      <c r="G35" s="56"/>
      <c r="H35" s="56"/>
      <c r="I35" s="56"/>
      <c r="J35" s="56"/>
      <c r="K35" s="25"/>
      <c r="L35" s="26"/>
      <c r="M35" s="26"/>
      <c r="N35" s="26"/>
      <c r="O35" s="26"/>
      <c r="P35" s="26"/>
    </row>
    <row r="36" spans="1:18">
      <c r="A36" s="25"/>
      <c r="B36" s="4" t="s">
        <v>41</v>
      </c>
      <c r="D36" s="39"/>
      <c r="E36" s="39"/>
      <c r="F36" s="39"/>
      <c r="G36" s="39"/>
      <c r="H36" s="39"/>
      <c r="I36" s="39"/>
      <c r="J36" s="40"/>
      <c r="K36" s="25"/>
      <c r="L36" s="26"/>
      <c r="M36" s="26"/>
      <c r="N36" s="26"/>
      <c r="O36" s="26"/>
      <c r="P36" s="26"/>
    </row>
    <row r="37" spans="1:18" ht="15.75" customHeight="1">
      <c r="B37" s="1" t="s">
        <v>46</v>
      </c>
    </row>
    <row r="38" spans="1:18" ht="15.75" customHeight="1"/>
    <row r="39" spans="1:18" s="3" customFormat="1" ht="15.75" customHeight="1">
      <c r="A39" s="36" t="s">
        <v>18</v>
      </c>
      <c r="B39" s="37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4"/>
      <c r="R39" s="4"/>
    </row>
    <row r="40" spans="1:18" s="3" customFormat="1" ht="15.75" customHeight="1">
      <c r="A40" s="37"/>
      <c r="B40" s="37"/>
      <c r="C40" s="71" t="s">
        <v>20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4"/>
      <c r="R40" s="4"/>
    </row>
    <row r="41" spans="1:18" s="3" customFormat="1" ht="15.75" customHeight="1">
      <c r="A41" s="37" t="s">
        <v>26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4"/>
      <c r="R41" s="4"/>
    </row>
    <row r="42" spans="1:18" s="3" customFormat="1" ht="15.7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1:18" s="3" customFormat="1">
      <c r="A43" s="37" t="s">
        <v>21</v>
      </c>
      <c r="B43" s="37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</row>
    <row r="44" spans="1:18" s="3" customFormat="1">
      <c r="A44" s="37"/>
      <c r="B44" s="37"/>
      <c r="C44" s="71" t="s">
        <v>20</v>
      </c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</row>
    <row r="45" spans="1:18" s="3" customFormat="1">
      <c r="A45" s="37" t="s">
        <v>22</v>
      </c>
      <c r="B45" s="37"/>
      <c r="C45" s="38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</row>
  </sheetData>
  <mergeCells count="29">
    <mergeCell ref="C43:P43"/>
    <mergeCell ref="C44:P44"/>
    <mergeCell ref="A13:A14"/>
    <mergeCell ref="A25:C25"/>
    <mergeCell ref="C39:P39"/>
    <mergeCell ref="C40:P40"/>
    <mergeCell ref="A30:C30"/>
    <mergeCell ref="A26:C26"/>
    <mergeCell ref="A27:C27"/>
    <mergeCell ref="B33:J34"/>
    <mergeCell ref="A29:C29"/>
    <mergeCell ref="A31:C31"/>
    <mergeCell ref="F13:K13"/>
    <mergeCell ref="D25:K25"/>
    <mergeCell ref="B35:J35"/>
    <mergeCell ref="A1:P1"/>
    <mergeCell ref="E13:E14"/>
    <mergeCell ref="D13:D14"/>
    <mergeCell ref="C13:C14"/>
    <mergeCell ref="B13:B14"/>
    <mergeCell ref="A3:P3"/>
    <mergeCell ref="A4:P4"/>
    <mergeCell ref="L13:P13"/>
    <mergeCell ref="A28:C28"/>
    <mergeCell ref="A11:C11"/>
    <mergeCell ref="A2:P2"/>
    <mergeCell ref="A8:B8"/>
    <mergeCell ref="A7:B7"/>
    <mergeCell ref="A6:B6"/>
  </mergeCells>
  <phoneticPr fontId="14" type="noConversion"/>
  <pageMargins left="1" right="1" top="1" bottom="1" header="0.5" footer="0.5"/>
  <pageSetup paperSize="9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99682F1AE72FD41AC9DC559A02B9CB1" ma:contentTypeVersion="14" ma:contentTypeDescription="Izveidot jaunu dokumentu." ma:contentTypeScope="" ma:versionID="cbff1cfae1998ed129a935d665936a95">
  <xsd:schema xmlns:xsd="http://www.w3.org/2001/XMLSchema" xmlns:xs="http://www.w3.org/2001/XMLSchema" xmlns:p="http://schemas.microsoft.com/office/2006/metadata/properties" xmlns:ns3="d9579869-82f1-4f80-8f24-9589b63f6bab" xmlns:ns4="d2efd33a-ec35-444a-b013-df773ebf2477" targetNamespace="http://schemas.microsoft.com/office/2006/metadata/properties" ma:root="true" ma:fieldsID="48376433bb95e48d00b2860b7431fc4e" ns3:_="" ns4:_="">
    <xsd:import namespace="d9579869-82f1-4f80-8f24-9589b63f6bab"/>
    <xsd:import namespace="d2efd33a-ec35-444a-b013-df773ebf247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9869-82f1-4f80-8f24-9589b63f6b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efd33a-ec35-444a-b013-df773ebf247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D742DD-3086-4BFB-BA97-E4A5334B03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2FEE53-7718-4858-AF57-BFC1489C4C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79869-82f1-4f80-8f24-9589b63f6bab"/>
    <ds:schemaRef ds:uri="d2efd33a-ec35-444a-b013-df773ebf2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874689-5231-47F8-ACF9-ED41625409F5}">
  <ds:schemaRefs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2efd33a-ec35-444a-b013-df773ebf2477"/>
    <ds:schemaRef ds:uri="d9579869-82f1-4f80-8f24-9589b63f6ba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Tāme pielikums Nr.1</vt:lpstr>
      <vt:lpstr>'Tāme pielikums Nr.1'!Print_Area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"Sia ''Logi24'' Logu ražošana un tirdzniecība Anastasija Mafiena" &lt;info@logi24.lv&gt;</dc:creator>
  <cp:lastModifiedBy>Artūrs Kurbatovs</cp:lastModifiedBy>
  <cp:lastPrinted>2020-12-01T11:49:03Z</cp:lastPrinted>
  <dcterms:created xsi:type="dcterms:W3CDTF">2020-09-02T05:02:03Z</dcterms:created>
  <dcterms:modified xsi:type="dcterms:W3CDTF">2022-02-08T07:59:00Z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0x010100A99682F1AE72FD41AC9DC559A02B9CB1</vt:lpwstr>
  </property>
</Properties>
</file>