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2\UATS montaza\tirgus izpete\"/>
    </mc:Choice>
  </mc:AlternateContent>
  <xr:revisionPtr revIDLastSave="46" documentId="13_ncr:1_{565711C8-F58E-4D85-80C3-CDEBD64452A3}" xr6:coauthVersionLast="44" xr6:coauthVersionMax="47" xr10:uidLastSave="{FAAACC07-766F-4317-B32C-7F5F8E61CD4F}"/>
  <bookViews>
    <workbookView xWindow="-120" yWindow="-120" windowWidth="29040" windowHeight="15840" xr2:uid="{D3360229-0500-4227-91E7-E0C0580F17A6}"/>
  </bookViews>
  <sheets>
    <sheet name="Sheet1" sheetId="1" r:id="rId1"/>
  </sheets>
  <definedNames>
    <definedName name="_xlnm.Print_Area" localSheetId="0">Sheet1!$A$1:$R$328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90" i="1" l="1"/>
  <c r="A290" i="1"/>
  <c r="A291" i="1" s="1"/>
  <c r="A292" i="1" s="1"/>
  <c r="A293" i="1" s="1"/>
  <c r="A294" i="1" s="1"/>
  <c r="J290" i="1"/>
  <c r="O290" i="1" s="1"/>
  <c r="N290" i="1"/>
  <c r="P290" i="1"/>
  <c r="A281" i="1"/>
  <c r="A282" i="1" s="1"/>
  <c r="A283" i="1" s="1"/>
  <c r="A284" i="1" s="1"/>
  <c r="A285" i="1" s="1"/>
  <c r="A286" i="1" s="1"/>
  <c r="A287" i="1" s="1"/>
  <c r="J281" i="1"/>
  <c r="M281" i="1" s="1"/>
  <c r="N281" i="1"/>
  <c r="P281" i="1"/>
  <c r="Q281" i="1"/>
  <c r="J282" i="1"/>
  <c r="M282" i="1" s="1"/>
  <c r="N282" i="1"/>
  <c r="P282" i="1"/>
  <c r="Q282" i="1"/>
  <c r="J283" i="1"/>
  <c r="O283" i="1" s="1"/>
  <c r="N283" i="1"/>
  <c r="P283" i="1"/>
  <c r="Q283" i="1"/>
  <c r="J284" i="1"/>
  <c r="M284" i="1" s="1"/>
  <c r="N284" i="1"/>
  <c r="P284" i="1"/>
  <c r="Q284" i="1"/>
  <c r="J285" i="1"/>
  <c r="M285" i="1" s="1"/>
  <c r="N285" i="1"/>
  <c r="P285" i="1"/>
  <c r="Q285" i="1"/>
  <c r="J286" i="1"/>
  <c r="M286" i="1" s="1"/>
  <c r="N286" i="1"/>
  <c r="P286" i="1"/>
  <c r="Q286" i="1"/>
  <c r="Q280" i="1"/>
  <c r="P280" i="1"/>
  <c r="N280" i="1"/>
  <c r="J280" i="1"/>
  <c r="M280" i="1" s="1"/>
  <c r="Q278" i="1"/>
  <c r="P278" i="1"/>
  <c r="N278" i="1"/>
  <c r="J278" i="1"/>
  <c r="O278" i="1" s="1"/>
  <c r="G276" i="1"/>
  <c r="G272" i="1"/>
  <c r="N272" i="1" s="1"/>
  <c r="G268" i="1"/>
  <c r="N268" i="1" s="1"/>
  <c r="G265" i="1"/>
  <c r="Q265" i="1" s="1"/>
  <c r="G263" i="1"/>
  <c r="N263" i="1" s="1"/>
  <c r="J262" i="1"/>
  <c r="O262" i="1" s="1"/>
  <c r="N262" i="1"/>
  <c r="P262" i="1"/>
  <c r="Q262" i="1"/>
  <c r="J263" i="1"/>
  <c r="M263" i="1" s="1"/>
  <c r="J264" i="1"/>
  <c r="O264" i="1" s="1"/>
  <c r="N264" i="1"/>
  <c r="P264" i="1"/>
  <c r="Q264" i="1"/>
  <c r="J265" i="1"/>
  <c r="M265" i="1" s="1"/>
  <c r="J266" i="1"/>
  <c r="M266" i="1" s="1"/>
  <c r="N266" i="1"/>
  <c r="P266" i="1"/>
  <c r="Q266" i="1"/>
  <c r="J267" i="1"/>
  <c r="M267" i="1" s="1"/>
  <c r="N267" i="1"/>
  <c r="P267" i="1"/>
  <c r="Q267" i="1"/>
  <c r="J268" i="1"/>
  <c r="M268" i="1" s="1"/>
  <c r="J269" i="1"/>
  <c r="O269" i="1" s="1"/>
  <c r="N269" i="1"/>
  <c r="P269" i="1"/>
  <c r="Q269" i="1"/>
  <c r="J270" i="1"/>
  <c r="O270" i="1" s="1"/>
  <c r="N270" i="1"/>
  <c r="P270" i="1"/>
  <c r="Q270" i="1"/>
  <c r="N257" i="1"/>
  <c r="G254" i="1"/>
  <c r="N254" i="1" s="1"/>
  <c r="G248" i="1"/>
  <c r="N248" i="1" s="1"/>
  <c r="G244" i="1"/>
  <c r="N244" i="1" s="1"/>
  <c r="G242" i="1"/>
  <c r="Q242" i="1" s="1"/>
  <c r="J241" i="1"/>
  <c r="M241" i="1" s="1"/>
  <c r="N241" i="1"/>
  <c r="P241" i="1"/>
  <c r="Q241" i="1"/>
  <c r="J242" i="1"/>
  <c r="M242" i="1" s="1"/>
  <c r="J243" i="1"/>
  <c r="O243" i="1" s="1"/>
  <c r="N243" i="1"/>
  <c r="P243" i="1"/>
  <c r="Q243" i="1"/>
  <c r="J244" i="1"/>
  <c r="M244" i="1" s="1"/>
  <c r="J245" i="1"/>
  <c r="M245" i="1" s="1"/>
  <c r="N245" i="1"/>
  <c r="P245" i="1"/>
  <c r="Q245" i="1"/>
  <c r="J246" i="1"/>
  <c r="M246" i="1" s="1"/>
  <c r="N246" i="1"/>
  <c r="P246" i="1"/>
  <c r="Q246" i="1"/>
  <c r="J247" i="1"/>
  <c r="O247" i="1" s="1"/>
  <c r="N247" i="1"/>
  <c r="P247" i="1"/>
  <c r="Q247" i="1"/>
  <c r="J248" i="1"/>
  <c r="M248" i="1" s="1"/>
  <c r="J249" i="1"/>
  <c r="M249" i="1" s="1"/>
  <c r="N249" i="1"/>
  <c r="P249" i="1"/>
  <c r="Q249" i="1"/>
  <c r="J250" i="1"/>
  <c r="M250" i="1" s="1"/>
  <c r="N250" i="1"/>
  <c r="P250" i="1"/>
  <c r="Q250" i="1"/>
  <c r="J251" i="1"/>
  <c r="O251" i="1" s="1"/>
  <c r="N251" i="1"/>
  <c r="P251" i="1"/>
  <c r="Q251" i="1"/>
  <c r="J252" i="1"/>
  <c r="O252" i="1" s="1"/>
  <c r="N252" i="1"/>
  <c r="P252" i="1"/>
  <c r="Q252" i="1"/>
  <c r="J254" i="1"/>
  <c r="M254" i="1" s="1"/>
  <c r="J255" i="1"/>
  <c r="M255" i="1" s="1"/>
  <c r="N255" i="1"/>
  <c r="P255" i="1"/>
  <c r="Q255" i="1"/>
  <c r="J256" i="1"/>
  <c r="M256" i="1" s="1"/>
  <c r="N256" i="1"/>
  <c r="P256" i="1"/>
  <c r="Q256" i="1"/>
  <c r="J257" i="1"/>
  <c r="M257" i="1" s="1"/>
  <c r="J258" i="1"/>
  <c r="M258" i="1" s="1"/>
  <c r="J259" i="1"/>
  <c r="O259" i="1" s="1"/>
  <c r="N259" i="1"/>
  <c r="P259" i="1"/>
  <c r="Q259" i="1"/>
  <c r="J260" i="1"/>
  <c r="O260" i="1" s="1"/>
  <c r="N260" i="1"/>
  <c r="P260" i="1"/>
  <c r="Q260" i="1"/>
  <c r="G237" i="1"/>
  <c r="G234" i="1"/>
  <c r="N234" i="1" s="1"/>
  <c r="G230" i="1"/>
  <c r="N230" i="1" s="1"/>
  <c r="G227" i="1"/>
  <c r="N227" i="1" s="1"/>
  <c r="G222" i="1"/>
  <c r="G219" i="1"/>
  <c r="N219" i="1" s="1"/>
  <c r="G214" i="1"/>
  <c r="Q214" i="1" s="1"/>
  <c r="G207" i="1"/>
  <c r="N207" i="1" s="1"/>
  <c r="G205" i="1"/>
  <c r="N205" i="1" s="1"/>
  <c r="N216" i="1"/>
  <c r="Q202" i="1"/>
  <c r="J201" i="1"/>
  <c r="M201" i="1" s="1"/>
  <c r="N201" i="1"/>
  <c r="P201" i="1"/>
  <c r="Q201" i="1"/>
  <c r="J202" i="1"/>
  <c r="M202" i="1" s="1"/>
  <c r="N202" i="1"/>
  <c r="P202" i="1"/>
  <c r="J203" i="1"/>
  <c r="O203" i="1" s="1"/>
  <c r="N203" i="1"/>
  <c r="P203" i="1"/>
  <c r="Q203" i="1"/>
  <c r="J204" i="1"/>
  <c r="O204" i="1" s="1"/>
  <c r="N204" i="1"/>
  <c r="P204" i="1"/>
  <c r="Q204" i="1"/>
  <c r="J205" i="1"/>
  <c r="M205" i="1" s="1"/>
  <c r="J206" i="1"/>
  <c r="M206" i="1" s="1"/>
  <c r="N206" i="1"/>
  <c r="P206" i="1"/>
  <c r="Q206" i="1"/>
  <c r="J207" i="1"/>
  <c r="M207" i="1" s="1"/>
  <c r="J208" i="1"/>
  <c r="O208" i="1" s="1"/>
  <c r="N208" i="1"/>
  <c r="P208" i="1"/>
  <c r="Q208" i="1"/>
  <c r="J209" i="1"/>
  <c r="M209" i="1" s="1"/>
  <c r="N209" i="1"/>
  <c r="P209" i="1"/>
  <c r="Q209" i="1"/>
  <c r="J210" i="1"/>
  <c r="M210" i="1" s="1"/>
  <c r="N210" i="1"/>
  <c r="P210" i="1"/>
  <c r="Q210" i="1"/>
  <c r="J211" i="1"/>
  <c r="O211" i="1" s="1"/>
  <c r="N211" i="1"/>
  <c r="P211" i="1"/>
  <c r="Q211" i="1"/>
  <c r="J212" i="1"/>
  <c r="O212" i="1" s="1"/>
  <c r="N212" i="1"/>
  <c r="P212" i="1"/>
  <c r="Q212" i="1"/>
  <c r="J213" i="1"/>
  <c r="M213" i="1" s="1"/>
  <c r="N213" i="1"/>
  <c r="P213" i="1"/>
  <c r="Q213" i="1"/>
  <c r="J214" i="1"/>
  <c r="M214" i="1" s="1"/>
  <c r="J215" i="1"/>
  <c r="M215" i="1" s="1"/>
  <c r="N215" i="1"/>
  <c r="P215" i="1"/>
  <c r="Q215" i="1"/>
  <c r="J216" i="1"/>
  <c r="M216" i="1" s="1"/>
  <c r="J217" i="1"/>
  <c r="M217" i="1" s="1"/>
  <c r="J219" i="1"/>
  <c r="M219" i="1" s="1"/>
  <c r="J220" i="1"/>
  <c r="O220" i="1" s="1"/>
  <c r="N220" i="1"/>
  <c r="P220" i="1"/>
  <c r="Q220" i="1"/>
  <c r="J221" i="1"/>
  <c r="M221" i="1" s="1"/>
  <c r="N221" i="1"/>
  <c r="J222" i="1"/>
  <c r="M222" i="1" s="1"/>
  <c r="J223" i="1"/>
  <c r="M223" i="1" s="1"/>
  <c r="N223" i="1"/>
  <c r="P223" i="1"/>
  <c r="Q223" i="1"/>
  <c r="J224" i="1"/>
  <c r="M224" i="1" s="1"/>
  <c r="N224" i="1"/>
  <c r="P224" i="1"/>
  <c r="Q224" i="1"/>
  <c r="J226" i="1"/>
  <c r="O226" i="1" s="1"/>
  <c r="N226" i="1"/>
  <c r="P226" i="1"/>
  <c r="Q226" i="1"/>
  <c r="J227" i="1"/>
  <c r="M227" i="1" s="1"/>
  <c r="J228" i="1"/>
  <c r="O228" i="1" s="1"/>
  <c r="N228" i="1"/>
  <c r="P228" i="1"/>
  <c r="Q228" i="1"/>
  <c r="J229" i="1"/>
  <c r="O229" i="1" s="1"/>
  <c r="N229" i="1"/>
  <c r="P229" i="1"/>
  <c r="Q229" i="1"/>
  <c r="J230" i="1"/>
  <c r="M230" i="1" s="1"/>
  <c r="J231" i="1"/>
  <c r="O231" i="1" s="1"/>
  <c r="N231" i="1"/>
  <c r="P231" i="1"/>
  <c r="Q231" i="1"/>
  <c r="J232" i="1"/>
  <c r="M232" i="1" s="1"/>
  <c r="N232" i="1"/>
  <c r="P232" i="1"/>
  <c r="Q232" i="1"/>
  <c r="J234" i="1"/>
  <c r="J235" i="1"/>
  <c r="M235" i="1" s="1"/>
  <c r="N235" i="1"/>
  <c r="P235" i="1"/>
  <c r="Q235" i="1"/>
  <c r="J236" i="1"/>
  <c r="O236" i="1" s="1"/>
  <c r="J237" i="1"/>
  <c r="J238" i="1"/>
  <c r="M238" i="1" s="1"/>
  <c r="N238" i="1"/>
  <c r="P238" i="1"/>
  <c r="Q238" i="1"/>
  <c r="J239" i="1"/>
  <c r="M239" i="1" s="1"/>
  <c r="N239" i="1"/>
  <c r="P239" i="1"/>
  <c r="Q239" i="1"/>
  <c r="J272" i="1"/>
  <c r="M272" i="1" s="1"/>
  <c r="J273" i="1"/>
  <c r="O273" i="1" s="1"/>
  <c r="N273" i="1"/>
  <c r="P273" i="1"/>
  <c r="Q273" i="1"/>
  <c r="J274" i="1"/>
  <c r="M274" i="1" s="1"/>
  <c r="N274" i="1"/>
  <c r="P274" i="1"/>
  <c r="Q274" i="1"/>
  <c r="J275" i="1"/>
  <c r="O275" i="1" s="1"/>
  <c r="P275" i="1"/>
  <c r="Q275" i="1"/>
  <c r="J276" i="1"/>
  <c r="G196" i="1"/>
  <c r="G191" i="1"/>
  <c r="N191" i="1" s="1"/>
  <c r="G183" i="1"/>
  <c r="N183" i="1" s="1"/>
  <c r="G177" i="1"/>
  <c r="N177" i="1" s="1"/>
  <c r="G174" i="1"/>
  <c r="N174" i="1" s="1"/>
  <c r="G159" i="1"/>
  <c r="G155" i="1"/>
  <c r="P155" i="1" s="1"/>
  <c r="G150" i="1"/>
  <c r="N150" i="1" s="1"/>
  <c r="G145" i="1"/>
  <c r="Q145" i="1" s="1"/>
  <c r="G143" i="1"/>
  <c r="P143" i="1" s="1"/>
  <c r="J142" i="1"/>
  <c r="O142" i="1" s="1"/>
  <c r="N142" i="1"/>
  <c r="P142" i="1"/>
  <c r="Q142" i="1"/>
  <c r="J143" i="1"/>
  <c r="J144" i="1"/>
  <c r="O144" i="1" s="1"/>
  <c r="N144" i="1"/>
  <c r="P144" i="1"/>
  <c r="Q144" i="1"/>
  <c r="J145" i="1"/>
  <c r="M145" i="1" s="1"/>
  <c r="J146" i="1"/>
  <c r="O146" i="1" s="1"/>
  <c r="N146" i="1"/>
  <c r="P146" i="1"/>
  <c r="Q146" i="1"/>
  <c r="J147" i="1"/>
  <c r="O147" i="1" s="1"/>
  <c r="N147" i="1"/>
  <c r="P147" i="1"/>
  <c r="Q147" i="1"/>
  <c r="J148" i="1"/>
  <c r="M148" i="1" s="1"/>
  <c r="N148" i="1"/>
  <c r="P148" i="1"/>
  <c r="Q148" i="1"/>
  <c r="J149" i="1"/>
  <c r="O149" i="1" s="1"/>
  <c r="N149" i="1"/>
  <c r="P149" i="1"/>
  <c r="Q149" i="1"/>
  <c r="J150" i="1"/>
  <c r="J151" i="1"/>
  <c r="M151" i="1" s="1"/>
  <c r="N151" i="1"/>
  <c r="P151" i="1"/>
  <c r="Q151" i="1"/>
  <c r="J152" i="1"/>
  <c r="M152" i="1" s="1"/>
  <c r="N152" i="1"/>
  <c r="P152" i="1"/>
  <c r="Q152" i="1"/>
  <c r="J153" i="1"/>
  <c r="M153" i="1" s="1"/>
  <c r="N153" i="1"/>
  <c r="P153" i="1"/>
  <c r="Q153" i="1"/>
  <c r="J155" i="1"/>
  <c r="M155" i="1" s="1"/>
  <c r="J156" i="1"/>
  <c r="M156" i="1" s="1"/>
  <c r="N156" i="1"/>
  <c r="P156" i="1"/>
  <c r="Q156" i="1"/>
  <c r="J157" i="1"/>
  <c r="O157" i="1" s="1"/>
  <c r="N157" i="1"/>
  <c r="P157" i="1"/>
  <c r="Q157" i="1"/>
  <c r="J158" i="1"/>
  <c r="M158" i="1" s="1"/>
  <c r="P158" i="1"/>
  <c r="Q158" i="1"/>
  <c r="J159" i="1"/>
  <c r="M159" i="1" s="1"/>
  <c r="J160" i="1"/>
  <c r="O160" i="1" s="1"/>
  <c r="N160" i="1"/>
  <c r="P160" i="1"/>
  <c r="Q160" i="1"/>
  <c r="J161" i="1"/>
  <c r="M161" i="1" s="1"/>
  <c r="N161" i="1"/>
  <c r="P161" i="1"/>
  <c r="Q161" i="1"/>
  <c r="J163" i="1"/>
  <c r="O163" i="1" s="1"/>
  <c r="N163" i="1"/>
  <c r="P163" i="1"/>
  <c r="Q163" i="1"/>
  <c r="J164" i="1"/>
  <c r="M164" i="1" s="1"/>
  <c r="N164" i="1"/>
  <c r="P164" i="1"/>
  <c r="Q164" i="1"/>
  <c r="J165" i="1"/>
  <c r="M165" i="1" s="1"/>
  <c r="N165" i="1"/>
  <c r="P165" i="1"/>
  <c r="Q165" i="1"/>
  <c r="J166" i="1"/>
  <c r="O166" i="1" s="1"/>
  <c r="N166" i="1"/>
  <c r="P166" i="1"/>
  <c r="Q166" i="1"/>
  <c r="J167" i="1"/>
  <c r="O167" i="1" s="1"/>
  <c r="N167" i="1"/>
  <c r="P167" i="1"/>
  <c r="Q167" i="1"/>
  <c r="J168" i="1"/>
  <c r="O168" i="1" s="1"/>
  <c r="N168" i="1"/>
  <c r="P168" i="1"/>
  <c r="Q168" i="1"/>
  <c r="J169" i="1"/>
  <c r="M169" i="1" s="1"/>
  <c r="N169" i="1"/>
  <c r="P169" i="1"/>
  <c r="Q169" i="1"/>
  <c r="J170" i="1"/>
  <c r="M170" i="1" s="1"/>
  <c r="N170" i="1"/>
  <c r="P170" i="1"/>
  <c r="Q170" i="1"/>
  <c r="J171" i="1"/>
  <c r="O171" i="1" s="1"/>
  <c r="N171" i="1"/>
  <c r="P171" i="1"/>
  <c r="Q171" i="1"/>
  <c r="J172" i="1"/>
  <c r="M172" i="1" s="1"/>
  <c r="N172" i="1"/>
  <c r="P172" i="1"/>
  <c r="Q172" i="1"/>
  <c r="J173" i="1"/>
  <c r="M173" i="1" s="1"/>
  <c r="N173" i="1"/>
  <c r="P173" i="1"/>
  <c r="Q173" i="1"/>
  <c r="J174" i="1"/>
  <c r="J175" i="1"/>
  <c r="O175" i="1" s="1"/>
  <c r="N175" i="1"/>
  <c r="P175" i="1"/>
  <c r="Q175" i="1"/>
  <c r="J176" i="1"/>
  <c r="M176" i="1" s="1"/>
  <c r="N176" i="1"/>
  <c r="P176" i="1"/>
  <c r="Q176" i="1"/>
  <c r="J177" i="1"/>
  <c r="M177" i="1" s="1"/>
  <c r="J178" i="1"/>
  <c r="M178" i="1" s="1"/>
  <c r="N178" i="1"/>
  <c r="P178" i="1"/>
  <c r="Q178" i="1"/>
  <c r="J179" i="1"/>
  <c r="M179" i="1" s="1"/>
  <c r="N179" i="1"/>
  <c r="P179" i="1"/>
  <c r="Q179" i="1"/>
  <c r="J180" i="1"/>
  <c r="M180" i="1" s="1"/>
  <c r="N180" i="1"/>
  <c r="P180" i="1"/>
  <c r="Q180" i="1"/>
  <c r="J181" i="1"/>
  <c r="M181" i="1" s="1"/>
  <c r="N181" i="1"/>
  <c r="P181" i="1"/>
  <c r="Q181" i="1"/>
  <c r="J182" i="1"/>
  <c r="O182" i="1" s="1"/>
  <c r="N182" i="1"/>
  <c r="P182" i="1"/>
  <c r="Q182" i="1"/>
  <c r="G138" i="1"/>
  <c r="Q138" i="1" s="1"/>
  <c r="G133" i="1"/>
  <c r="N133" i="1" s="1"/>
  <c r="G125" i="1"/>
  <c r="N125" i="1" s="1"/>
  <c r="G121" i="1"/>
  <c r="P121" i="1" s="1"/>
  <c r="G118" i="1"/>
  <c r="N118" i="1" s="1"/>
  <c r="G106" i="1"/>
  <c r="G102" i="1"/>
  <c r="N102" i="1" s="1"/>
  <c r="G97" i="1"/>
  <c r="Q97" i="1" s="1"/>
  <c r="G93" i="1"/>
  <c r="N93" i="1" s="1"/>
  <c r="G91" i="1"/>
  <c r="P91" i="1" s="1"/>
  <c r="N104" i="1"/>
  <c r="N90" i="1"/>
  <c r="J89" i="1"/>
  <c r="O89" i="1" s="1"/>
  <c r="N89" i="1"/>
  <c r="P89" i="1"/>
  <c r="Q89" i="1"/>
  <c r="J90" i="1"/>
  <c r="M90" i="1" s="1"/>
  <c r="Q90" i="1"/>
  <c r="J91" i="1"/>
  <c r="M91" i="1" s="1"/>
  <c r="J92" i="1"/>
  <c r="M92" i="1" s="1"/>
  <c r="N92" i="1"/>
  <c r="P92" i="1"/>
  <c r="Q92" i="1"/>
  <c r="J93" i="1"/>
  <c r="M93" i="1" s="1"/>
  <c r="J94" i="1"/>
  <c r="O94" i="1" s="1"/>
  <c r="N94" i="1"/>
  <c r="P94" i="1"/>
  <c r="Q94" i="1"/>
  <c r="J95" i="1"/>
  <c r="M95" i="1" s="1"/>
  <c r="N95" i="1"/>
  <c r="P95" i="1"/>
  <c r="Q95" i="1"/>
  <c r="J96" i="1"/>
  <c r="M96" i="1" s="1"/>
  <c r="N96" i="1"/>
  <c r="P96" i="1"/>
  <c r="Q96" i="1"/>
  <c r="J97" i="1"/>
  <c r="M97" i="1" s="1"/>
  <c r="J98" i="1"/>
  <c r="M98" i="1" s="1"/>
  <c r="N98" i="1"/>
  <c r="P98" i="1"/>
  <c r="Q98" i="1"/>
  <c r="J99" i="1"/>
  <c r="O99" i="1" s="1"/>
  <c r="N99" i="1"/>
  <c r="P99" i="1"/>
  <c r="Q99" i="1"/>
  <c r="J100" i="1"/>
  <c r="M100" i="1" s="1"/>
  <c r="N100" i="1"/>
  <c r="P100" i="1"/>
  <c r="Q100" i="1"/>
  <c r="J102" i="1"/>
  <c r="M102" i="1" s="1"/>
  <c r="J103" i="1"/>
  <c r="M103" i="1" s="1"/>
  <c r="N103" i="1"/>
  <c r="P103" i="1"/>
  <c r="Q103" i="1"/>
  <c r="J104" i="1"/>
  <c r="M104" i="1" s="1"/>
  <c r="J105" i="1"/>
  <c r="M105" i="1" s="1"/>
  <c r="J106" i="1"/>
  <c r="M106" i="1" s="1"/>
  <c r="J107" i="1"/>
  <c r="M107" i="1" s="1"/>
  <c r="N107" i="1"/>
  <c r="P107" i="1"/>
  <c r="Q107" i="1"/>
  <c r="J108" i="1"/>
  <c r="M108" i="1" s="1"/>
  <c r="N108" i="1"/>
  <c r="P108" i="1"/>
  <c r="Q108" i="1"/>
  <c r="J110" i="1"/>
  <c r="M110" i="1" s="1"/>
  <c r="N110" i="1"/>
  <c r="P110" i="1"/>
  <c r="Q110" i="1"/>
  <c r="J111" i="1"/>
  <c r="O111" i="1" s="1"/>
  <c r="N111" i="1"/>
  <c r="P111" i="1"/>
  <c r="Q111" i="1"/>
  <c r="J112" i="1"/>
  <c r="M112" i="1" s="1"/>
  <c r="N112" i="1"/>
  <c r="P112" i="1"/>
  <c r="Q112" i="1"/>
  <c r="J113" i="1"/>
  <c r="M113" i="1" s="1"/>
  <c r="N113" i="1"/>
  <c r="P113" i="1"/>
  <c r="Q113" i="1"/>
  <c r="J114" i="1"/>
  <c r="O114" i="1" s="1"/>
  <c r="N114" i="1"/>
  <c r="P114" i="1"/>
  <c r="Q114" i="1"/>
  <c r="J115" i="1"/>
  <c r="M115" i="1" s="1"/>
  <c r="N115" i="1"/>
  <c r="P115" i="1"/>
  <c r="Q115" i="1"/>
  <c r="J116" i="1"/>
  <c r="M116" i="1" s="1"/>
  <c r="N116" i="1"/>
  <c r="P116" i="1"/>
  <c r="Q116" i="1"/>
  <c r="J117" i="1"/>
  <c r="M117" i="1" s="1"/>
  <c r="N117" i="1"/>
  <c r="P117" i="1"/>
  <c r="Q117" i="1"/>
  <c r="J118" i="1"/>
  <c r="M118" i="1" s="1"/>
  <c r="J119" i="1"/>
  <c r="O119" i="1" s="1"/>
  <c r="N119" i="1"/>
  <c r="P119" i="1"/>
  <c r="Q119" i="1"/>
  <c r="J120" i="1"/>
  <c r="M120" i="1" s="1"/>
  <c r="N120" i="1"/>
  <c r="P120" i="1"/>
  <c r="Q120" i="1"/>
  <c r="J121" i="1"/>
  <c r="M121" i="1" s="1"/>
  <c r="J122" i="1"/>
  <c r="O122" i="1" s="1"/>
  <c r="N122" i="1"/>
  <c r="P122" i="1"/>
  <c r="Q122" i="1"/>
  <c r="J123" i="1"/>
  <c r="M123" i="1" s="1"/>
  <c r="N123" i="1"/>
  <c r="P123" i="1"/>
  <c r="Q123" i="1"/>
  <c r="J124" i="1"/>
  <c r="M124" i="1" s="1"/>
  <c r="N124" i="1"/>
  <c r="P124" i="1"/>
  <c r="Q124" i="1"/>
  <c r="J125" i="1"/>
  <c r="M125" i="1" s="1"/>
  <c r="J126" i="1"/>
  <c r="M126" i="1" s="1"/>
  <c r="N126" i="1"/>
  <c r="P126" i="1"/>
  <c r="Q126" i="1"/>
  <c r="J127" i="1"/>
  <c r="O127" i="1" s="1"/>
  <c r="N127" i="1"/>
  <c r="P127" i="1"/>
  <c r="Q127" i="1"/>
  <c r="J128" i="1"/>
  <c r="M128" i="1" s="1"/>
  <c r="N128" i="1"/>
  <c r="P128" i="1"/>
  <c r="Q128" i="1"/>
  <c r="J129" i="1"/>
  <c r="M129" i="1" s="1"/>
  <c r="N129" i="1"/>
  <c r="P129" i="1"/>
  <c r="Q129" i="1"/>
  <c r="J130" i="1"/>
  <c r="O130" i="1" s="1"/>
  <c r="N130" i="1"/>
  <c r="P130" i="1"/>
  <c r="Q130" i="1"/>
  <c r="J131" i="1"/>
  <c r="M131" i="1" s="1"/>
  <c r="N131" i="1"/>
  <c r="P131" i="1"/>
  <c r="Q131" i="1"/>
  <c r="J133" i="1"/>
  <c r="M133" i="1" s="1"/>
  <c r="J134" i="1"/>
  <c r="M134" i="1" s="1"/>
  <c r="N134" i="1"/>
  <c r="P134" i="1"/>
  <c r="Q134" i="1"/>
  <c r="J135" i="1"/>
  <c r="M135" i="1" s="1"/>
  <c r="N135" i="1"/>
  <c r="P135" i="1"/>
  <c r="Q135" i="1"/>
  <c r="J136" i="1"/>
  <c r="M136" i="1" s="1"/>
  <c r="N136" i="1"/>
  <c r="P136" i="1"/>
  <c r="Q136" i="1"/>
  <c r="J137" i="1"/>
  <c r="O137" i="1" s="1"/>
  <c r="N137" i="1"/>
  <c r="P137" i="1"/>
  <c r="Q137" i="1"/>
  <c r="J138" i="1"/>
  <c r="J139" i="1"/>
  <c r="M139" i="1" s="1"/>
  <c r="N139" i="1"/>
  <c r="P139" i="1"/>
  <c r="Q139" i="1"/>
  <c r="J140" i="1"/>
  <c r="O140" i="1" s="1"/>
  <c r="N140" i="1"/>
  <c r="P140" i="1"/>
  <c r="Q140" i="1"/>
  <c r="J183" i="1"/>
  <c r="M183" i="1" s="1"/>
  <c r="J184" i="1"/>
  <c r="M184" i="1" s="1"/>
  <c r="N184" i="1"/>
  <c r="P184" i="1"/>
  <c r="Q184" i="1"/>
  <c r="J185" i="1"/>
  <c r="M185" i="1" s="1"/>
  <c r="N185" i="1"/>
  <c r="P185" i="1"/>
  <c r="Q185" i="1"/>
  <c r="J186" i="1"/>
  <c r="O186" i="1" s="1"/>
  <c r="N186" i="1"/>
  <c r="P186" i="1"/>
  <c r="Q186" i="1"/>
  <c r="J187" i="1"/>
  <c r="O187" i="1" s="1"/>
  <c r="N187" i="1"/>
  <c r="P187" i="1"/>
  <c r="Q187" i="1"/>
  <c r="J188" i="1"/>
  <c r="M188" i="1" s="1"/>
  <c r="N188" i="1"/>
  <c r="P188" i="1"/>
  <c r="Q188" i="1"/>
  <c r="J189" i="1"/>
  <c r="O189" i="1" s="1"/>
  <c r="N189" i="1"/>
  <c r="P189" i="1"/>
  <c r="Q189" i="1"/>
  <c r="J191" i="1"/>
  <c r="J192" i="1"/>
  <c r="O192" i="1" s="1"/>
  <c r="N192" i="1"/>
  <c r="P192" i="1"/>
  <c r="Q192" i="1"/>
  <c r="J193" i="1"/>
  <c r="M193" i="1" s="1"/>
  <c r="N193" i="1"/>
  <c r="P193" i="1"/>
  <c r="Q193" i="1"/>
  <c r="J194" i="1"/>
  <c r="O194" i="1" s="1"/>
  <c r="N194" i="1"/>
  <c r="P194" i="1"/>
  <c r="Q194" i="1"/>
  <c r="J195" i="1"/>
  <c r="N195" i="1"/>
  <c r="Q195" i="1"/>
  <c r="J196" i="1"/>
  <c r="M196" i="1" s="1"/>
  <c r="J197" i="1"/>
  <c r="M197" i="1" s="1"/>
  <c r="N197" i="1"/>
  <c r="P197" i="1"/>
  <c r="Q197" i="1"/>
  <c r="J198" i="1"/>
  <c r="M198" i="1" s="1"/>
  <c r="N198" i="1"/>
  <c r="P198" i="1"/>
  <c r="Q198" i="1"/>
  <c r="J200" i="1"/>
  <c r="M200" i="1" s="1"/>
  <c r="N200" i="1"/>
  <c r="P200" i="1"/>
  <c r="Q200" i="1"/>
  <c r="J277" i="1"/>
  <c r="O277" i="1" s="1"/>
  <c r="N277" i="1"/>
  <c r="P277" i="1"/>
  <c r="Q277" i="1"/>
  <c r="J287" i="1"/>
  <c r="M287" i="1" s="1"/>
  <c r="N287" i="1"/>
  <c r="P287" i="1"/>
  <c r="Q287" i="1"/>
  <c r="J289" i="1"/>
  <c r="O289" i="1" s="1"/>
  <c r="N289" i="1"/>
  <c r="P289" i="1"/>
  <c r="Q289" i="1"/>
  <c r="J291" i="1"/>
  <c r="M291" i="1" s="1"/>
  <c r="N291" i="1"/>
  <c r="P291" i="1"/>
  <c r="Q291" i="1"/>
  <c r="G85" i="1"/>
  <c r="G80" i="1"/>
  <c r="G72" i="1"/>
  <c r="Q72" i="1" s="1"/>
  <c r="G67" i="1"/>
  <c r="N67" i="1" s="1"/>
  <c r="G64" i="1"/>
  <c r="N64" i="1" s="1"/>
  <c r="J55" i="1"/>
  <c r="O55" i="1" s="1"/>
  <c r="J56" i="1"/>
  <c r="O56" i="1" s="1"/>
  <c r="J57" i="1"/>
  <c r="M57" i="1" s="1"/>
  <c r="J58" i="1"/>
  <c r="M58" i="1" s="1"/>
  <c r="J59" i="1"/>
  <c r="M59" i="1" s="1"/>
  <c r="J60" i="1"/>
  <c r="O60" i="1" s="1"/>
  <c r="J61" i="1"/>
  <c r="M61" i="1" s="1"/>
  <c r="J62" i="1"/>
  <c r="M62" i="1" s="1"/>
  <c r="J63" i="1"/>
  <c r="M63" i="1" s="1"/>
  <c r="J64" i="1"/>
  <c r="M64" i="1" s="1"/>
  <c r="J65" i="1"/>
  <c r="O65" i="1" s="1"/>
  <c r="J66" i="1"/>
  <c r="O66" i="1" s="1"/>
  <c r="J67" i="1"/>
  <c r="J68" i="1"/>
  <c r="M68" i="1" s="1"/>
  <c r="J69" i="1"/>
  <c r="M69" i="1" s="1"/>
  <c r="J70" i="1"/>
  <c r="M70" i="1" s="1"/>
  <c r="J71" i="1"/>
  <c r="O71" i="1" s="1"/>
  <c r="J72" i="1"/>
  <c r="M72" i="1" s="1"/>
  <c r="J73" i="1"/>
  <c r="O73" i="1" s="1"/>
  <c r="J74" i="1"/>
  <c r="M74" i="1" s="1"/>
  <c r="J75" i="1"/>
  <c r="M75" i="1" s="1"/>
  <c r="J76" i="1"/>
  <c r="M76" i="1" s="1"/>
  <c r="J77" i="1"/>
  <c r="M77" i="1" s="1"/>
  <c r="J78" i="1"/>
  <c r="J80" i="1"/>
  <c r="J81" i="1"/>
  <c r="J82" i="1"/>
  <c r="J83" i="1"/>
  <c r="J84" i="1"/>
  <c r="J85" i="1"/>
  <c r="J86" i="1"/>
  <c r="J87" i="1"/>
  <c r="N55" i="1"/>
  <c r="P55" i="1"/>
  <c r="Q55" i="1"/>
  <c r="N56" i="1"/>
  <c r="P56" i="1"/>
  <c r="Q56" i="1"/>
  <c r="N57" i="1"/>
  <c r="P57" i="1"/>
  <c r="Q57" i="1"/>
  <c r="N58" i="1"/>
  <c r="P58" i="1"/>
  <c r="Q58" i="1"/>
  <c r="N59" i="1"/>
  <c r="P59" i="1"/>
  <c r="Q59" i="1"/>
  <c r="N60" i="1"/>
  <c r="P60" i="1"/>
  <c r="Q60" i="1"/>
  <c r="N61" i="1"/>
  <c r="P61" i="1"/>
  <c r="Q61" i="1"/>
  <c r="N62" i="1"/>
  <c r="P62" i="1"/>
  <c r="Q62" i="1"/>
  <c r="N63" i="1"/>
  <c r="P63" i="1"/>
  <c r="Q63" i="1"/>
  <c r="N65" i="1"/>
  <c r="P65" i="1"/>
  <c r="Q65" i="1"/>
  <c r="N66" i="1"/>
  <c r="P66" i="1"/>
  <c r="Q66" i="1"/>
  <c r="N68" i="1"/>
  <c r="P68" i="1"/>
  <c r="Q68" i="1"/>
  <c r="N69" i="1"/>
  <c r="P69" i="1"/>
  <c r="Q69" i="1"/>
  <c r="N70" i="1"/>
  <c r="P70" i="1"/>
  <c r="Q70" i="1"/>
  <c r="N71" i="1"/>
  <c r="P71" i="1"/>
  <c r="Q71" i="1"/>
  <c r="N73" i="1"/>
  <c r="P73" i="1"/>
  <c r="Q73" i="1"/>
  <c r="N74" i="1"/>
  <c r="P74" i="1"/>
  <c r="Q74" i="1"/>
  <c r="N75" i="1"/>
  <c r="P75" i="1"/>
  <c r="Q75" i="1"/>
  <c r="N76" i="1"/>
  <c r="P76" i="1"/>
  <c r="Q76" i="1"/>
  <c r="N77" i="1"/>
  <c r="P77" i="1"/>
  <c r="Q77" i="1"/>
  <c r="G48" i="1"/>
  <c r="G49" i="1" s="1"/>
  <c r="G47" i="1"/>
  <c r="G51" i="1"/>
  <c r="G46" i="1"/>
  <c r="G37" i="1"/>
  <c r="G32" i="1"/>
  <c r="G29" i="1"/>
  <c r="P67" i="1" l="1"/>
  <c r="Q207" i="1"/>
  <c r="P214" i="1"/>
  <c r="N145" i="1"/>
  <c r="Q230" i="1"/>
  <c r="Q268" i="1"/>
  <c r="P230" i="1"/>
  <c r="M290" i="1"/>
  <c r="R290" i="1"/>
  <c r="M283" i="1"/>
  <c r="O281" i="1"/>
  <c r="R281" i="1" s="1"/>
  <c r="O285" i="1"/>
  <c r="R285" i="1" s="1"/>
  <c r="O174" i="1"/>
  <c r="O284" i="1"/>
  <c r="R284" i="1" s="1"/>
  <c r="P97" i="1"/>
  <c r="R278" i="1"/>
  <c r="R283" i="1"/>
  <c r="O286" i="1"/>
  <c r="R286" i="1" s="1"/>
  <c r="O282" i="1"/>
  <c r="R282" i="1" s="1"/>
  <c r="P205" i="1"/>
  <c r="P268" i="1"/>
  <c r="O280" i="1"/>
  <c r="R280" i="1" s="1"/>
  <c r="P118" i="1"/>
  <c r="Q177" i="1"/>
  <c r="M278" i="1"/>
  <c r="P177" i="1"/>
  <c r="N97" i="1"/>
  <c r="Q125" i="1"/>
  <c r="P125" i="1"/>
  <c r="P207" i="1"/>
  <c r="P242" i="1"/>
  <c r="P265" i="1"/>
  <c r="Q263" i="1"/>
  <c r="N91" i="1"/>
  <c r="N242" i="1"/>
  <c r="O265" i="1"/>
  <c r="Q183" i="1"/>
  <c r="N265" i="1"/>
  <c r="Q118" i="1"/>
  <c r="M264" i="1"/>
  <c r="M262" i="1"/>
  <c r="O234" i="1"/>
  <c r="O138" i="1"/>
  <c r="P102" i="1"/>
  <c r="Q227" i="1"/>
  <c r="Q244" i="1"/>
  <c r="P263" i="1"/>
  <c r="P227" i="1"/>
  <c r="Q143" i="1"/>
  <c r="P145" i="1"/>
  <c r="N143" i="1"/>
  <c r="O143" i="1"/>
  <c r="Q67" i="1"/>
  <c r="O67" i="1"/>
  <c r="M270" i="1"/>
  <c r="O266" i="1"/>
  <c r="R266" i="1" s="1"/>
  <c r="O263" i="1"/>
  <c r="M269" i="1"/>
  <c r="O267" i="1"/>
  <c r="R267" i="1" s="1"/>
  <c r="N276" i="1"/>
  <c r="P276" i="1"/>
  <c r="Q276" i="1"/>
  <c r="Q272" i="1"/>
  <c r="R269" i="1"/>
  <c r="R262" i="1"/>
  <c r="P272" i="1"/>
  <c r="R264" i="1"/>
  <c r="O276" i="1"/>
  <c r="R270" i="1"/>
  <c r="N275" i="1"/>
  <c r="O268" i="1"/>
  <c r="M251" i="1"/>
  <c r="R260" i="1"/>
  <c r="M247" i="1"/>
  <c r="O249" i="1"/>
  <c r="R249" i="1" s="1"/>
  <c r="R251" i="1"/>
  <c r="O245" i="1"/>
  <c r="R245" i="1" s="1"/>
  <c r="M260" i="1"/>
  <c r="M252" i="1"/>
  <c r="O246" i="1"/>
  <c r="R246" i="1" s="1"/>
  <c r="O254" i="1"/>
  <c r="O255" i="1"/>
  <c r="R255" i="1" s="1"/>
  <c r="M243" i="1"/>
  <c r="O241" i="1"/>
  <c r="R241" i="1" s="1"/>
  <c r="O256" i="1"/>
  <c r="R256" i="1" s="1"/>
  <c r="M259" i="1"/>
  <c r="R247" i="1"/>
  <c r="P244" i="1"/>
  <c r="G258" i="1"/>
  <c r="O258" i="1" s="1"/>
  <c r="Q257" i="1"/>
  <c r="R252" i="1"/>
  <c r="R243" i="1"/>
  <c r="P257" i="1"/>
  <c r="Q254" i="1"/>
  <c r="Q248" i="1"/>
  <c r="R259" i="1"/>
  <c r="O257" i="1"/>
  <c r="P254" i="1"/>
  <c r="P248" i="1"/>
  <c r="O244" i="1"/>
  <c r="O248" i="1"/>
  <c r="O250" i="1"/>
  <c r="R250" i="1" s="1"/>
  <c r="O242" i="1"/>
  <c r="O206" i="1"/>
  <c r="R206" i="1" s="1"/>
  <c r="O224" i="1"/>
  <c r="R224" i="1" s="1"/>
  <c r="M211" i="1"/>
  <c r="M236" i="1"/>
  <c r="M220" i="1"/>
  <c r="R208" i="1"/>
  <c r="R229" i="1"/>
  <c r="O214" i="1"/>
  <c r="R214" i="1" s="1"/>
  <c r="M226" i="1"/>
  <c r="M231" i="1"/>
  <c r="M208" i="1"/>
  <c r="M275" i="1"/>
  <c r="M273" i="1"/>
  <c r="O238" i="1"/>
  <c r="R238" i="1" s="1"/>
  <c r="M276" i="1"/>
  <c r="M229" i="1"/>
  <c r="O272" i="1"/>
  <c r="O230" i="1"/>
  <c r="M204" i="1"/>
  <c r="N237" i="1"/>
  <c r="P237" i="1"/>
  <c r="Q237" i="1"/>
  <c r="O237" i="1"/>
  <c r="Q236" i="1"/>
  <c r="Q234" i="1"/>
  <c r="N236" i="1"/>
  <c r="P234" i="1"/>
  <c r="R231" i="1"/>
  <c r="P236" i="1"/>
  <c r="O239" i="1"/>
  <c r="R239" i="1" s="1"/>
  <c r="R275" i="1"/>
  <c r="O221" i="1"/>
  <c r="O207" i="1"/>
  <c r="R273" i="1"/>
  <c r="M234" i="1"/>
  <c r="M228" i="1"/>
  <c r="M212" i="1"/>
  <c r="R228" i="1"/>
  <c r="O215" i="1"/>
  <c r="R215" i="1" s="1"/>
  <c r="M237" i="1"/>
  <c r="O232" i="1"/>
  <c r="R232" i="1" s="1"/>
  <c r="R226" i="1"/>
  <c r="O223" i="1"/>
  <c r="R223" i="1" s="1"/>
  <c r="O213" i="1"/>
  <c r="R213" i="1" s="1"/>
  <c r="M203" i="1"/>
  <c r="O222" i="1"/>
  <c r="P222" i="1"/>
  <c r="Q222" i="1"/>
  <c r="N222" i="1"/>
  <c r="O219" i="1"/>
  <c r="Q205" i="1"/>
  <c r="Q219" i="1"/>
  <c r="P219" i="1"/>
  <c r="Q221" i="1"/>
  <c r="O205" i="1"/>
  <c r="R204" i="1"/>
  <c r="P221" i="1"/>
  <c r="R220" i="1"/>
  <c r="N214" i="1"/>
  <c r="R211" i="1"/>
  <c r="R203" i="1"/>
  <c r="Q216" i="1"/>
  <c r="P216" i="1"/>
  <c r="R212" i="1"/>
  <c r="O216" i="1"/>
  <c r="O217" i="1"/>
  <c r="O209" i="1"/>
  <c r="R209" i="1" s="1"/>
  <c r="O201" i="1"/>
  <c r="R201" i="1" s="1"/>
  <c r="O274" i="1"/>
  <c r="R274" i="1" s="1"/>
  <c r="O235" i="1"/>
  <c r="R235" i="1" s="1"/>
  <c r="O227" i="1"/>
  <c r="O210" i="1"/>
  <c r="R210" i="1" s="1"/>
  <c r="O202" i="1"/>
  <c r="R202" i="1" s="1"/>
  <c r="Q150" i="1"/>
  <c r="P150" i="1"/>
  <c r="P183" i="1"/>
  <c r="N121" i="1"/>
  <c r="Q174" i="1"/>
  <c r="O150" i="1"/>
  <c r="P174" i="1"/>
  <c r="M143" i="1"/>
  <c r="M144" i="1"/>
  <c r="O197" i="1"/>
  <c r="R197" i="1" s="1"/>
  <c r="M277" i="1"/>
  <c r="O161" i="1"/>
  <c r="R161" i="1" s="1"/>
  <c r="M182" i="1"/>
  <c r="O169" i="1"/>
  <c r="R169" i="1" s="1"/>
  <c r="O291" i="1"/>
  <c r="R291" i="1" s="1"/>
  <c r="M149" i="1"/>
  <c r="O172" i="1"/>
  <c r="R172" i="1" s="1"/>
  <c r="O151" i="1"/>
  <c r="R151" i="1" s="1"/>
  <c r="R146" i="1"/>
  <c r="M289" i="1"/>
  <c r="R160" i="1"/>
  <c r="M168" i="1"/>
  <c r="M146" i="1"/>
  <c r="O155" i="1"/>
  <c r="O179" i="1"/>
  <c r="R179" i="1" s="1"/>
  <c r="O152" i="1"/>
  <c r="R152" i="1" s="1"/>
  <c r="O198" i="1"/>
  <c r="R198" i="1" s="1"/>
  <c r="R144" i="1"/>
  <c r="R277" i="1"/>
  <c r="M163" i="1"/>
  <c r="O145" i="1"/>
  <c r="M175" i="1"/>
  <c r="R171" i="1"/>
  <c r="M166" i="1"/>
  <c r="M157" i="1"/>
  <c r="P196" i="1"/>
  <c r="N196" i="1"/>
  <c r="Q196" i="1"/>
  <c r="P195" i="1"/>
  <c r="P191" i="1"/>
  <c r="R167" i="1"/>
  <c r="Q191" i="1"/>
  <c r="O195" i="1"/>
  <c r="O191" i="1"/>
  <c r="R163" i="1"/>
  <c r="O196" i="1"/>
  <c r="O178" i="1"/>
  <c r="R178" i="1" s="1"/>
  <c r="R168" i="1"/>
  <c r="M171" i="1"/>
  <c r="M160" i="1"/>
  <c r="M142" i="1"/>
  <c r="O180" i="1"/>
  <c r="R180" i="1" s="1"/>
  <c r="O176" i="1"/>
  <c r="R176" i="1" s="1"/>
  <c r="R175" i="1"/>
  <c r="R182" i="1"/>
  <c r="O177" i="1"/>
  <c r="O170" i="1"/>
  <c r="R170" i="1" s="1"/>
  <c r="R166" i="1"/>
  <c r="O164" i="1"/>
  <c r="R164" i="1" s="1"/>
  <c r="R157" i="1"/>
  <c r="O153" i="1"/>
  <c r="R153" i="1" s="1"/>
  <c r="M147" i="1"/>
  <c r="M174" i="1"/>
  <c r="M167" i="1"/>
  <c r="M150" i="1"/>
  <c r="Q159" i="1"/>
  <c r="N159" i="1"/>
  <c r="O159" i="1"/>
  <c r="P159" i="1"/>
  <c r="N158" i="1"/>
  <c r="N155" i="1"/>
  <c r="O158" i="1"/>
  <c r="R158" i="1" s="1"/>
  <c r="R142" i="1"/>
  <c r="R149" i="1"/>
  <c r="Q155" i="1"/>
  <c r="R147" i="1"/>
  <c r="O181" i="1"/>
  <c r="R181" i="1" s="1"/>
  <c r="O156" i="1"/>
  <c r="R156" i="1" s="1"/>
  <c r="O148" i="1"/>
  <c r="R148" i="1" s="1"/>
  <c r="O173" i="1"/>
  <c r="R173" i="1" s="1"/>
  <c r="O165" i="1"/>
  <c r="R165" i="1" s="1"/>
  <c r="Q64" i="1"/>
  <c r="O200" i="1"/>
  <c r="R200" i="1" s="1"/>
  <c r="M195" i="1"/>
  <c r="P64" i="1"/>
  <c r="Q91" i="1"/>
  <c r="R289" i="1"/>
  <c r="P72" i="1"/>
  <c r="Q121" i="1"/>
  <c r="O139" i="1"/>
  <c r="R139" i="1" s="1"/>
  <c r="O91" i="1"/>
  <c r="M186" i="1"/>
  <c r="O184" i="1"/>
  <c r="R184" i="1" s="1"/>
  <c r="M191" i="1"/>
  <c r="M189" i="1"/>
  <c r="R111" i="1"/>
  <c r="M140" i="1"/>
  <c r="M127" i="1"/>
  <c r="O125" i="1"/>
  <c r="M119" i="1"/>
  <c r="O117" i="1"/>
  <c r="R117" i="1" s="1"/>
  <c r="R186" i="1"/>
  <c r="O107" i="1"/>
  <c r="R107" i="1" s="1"/>
  <c r="O116" i="1"/>
  <c r="R116" i="1" s="1"/>
  <c r="O98" i="1"/>
  <c r="R98" i="1" s="1"/>
  <c r="M194" i="1"/>
  <c r="O183" i="1"/>
  <c r="M99" i="1"/>
  <c r="R192" i="1"/>
  <c r="R189" i="1"/>
  <c r="O124" i="1"/>
  <c r="R124" i="1" s="1"/>
  <c r="M111" i="1"/>
  <c r="O108" i="1"/>
  <c r="R108" i="1" s="1"/>
  <c r="O92" i="1"/>
  <c r="R92" i="1" s="1"/>
  <c r="O133" i="1"/>
  <c r="P138" i="1"/>
  <c r="N138" i="1"/>
  <c r="R127" i="1"/>
  <c r="Q133" i="1"/>
  <c r="P133" i="1"/>
  <c r="R119" i="1"/>
  <c r="M187" i="1"/>
  <c r="R140" i="1"/>
  <c r="M130" i="1"/>
  <c r="M122" i="1"/>
  <c r="M114" i="1"/>
  <c r="O188" i="1"/>
  <c r="R188" i="1" s="1"/>
  <c r="R187" i="1"/>
  <c r="M137" i="1"/>
  <c r="O134" i="1"/>
  <c r="R134" i="1" s="1"/>
  <c r="R130" i="1"/>
  <c r="O126" i="1"/>
  <c r="R126" i="1" s="1"/>
  <c r="R122" i="1"/>
  <c r="O118" i="1"/>
  <c r="R114" i="1"/>
  <c r="O110" i="1"/>
  <c r="R110" i="1" s="1"/>
  <c r="M94" i="1"/>
  <c r="O90" i="1"/>
  <c r="O135" i="1"/>
  <c r="R135" i="1" s="1"/>
  <c r="O131" i="1"/>
  <c r="R131" i="1" s="1"/>
  <c r="O123" i="1"/>
  <c r="R123" i="1" s="1"/>
  <c r="O115" i="1"/>
  <c r="R115" i="1" s="1"/>
  <c r="R137" i="1"/>
  <c r="R194" i="1"/>
  <c r="M192" i="1"/>
  <c r="O100" i="1"/>
  <c r="R100" i="1" s="1"/>
  <c r="M138" i="1"/>
  <c r="M89" i="1"/>
  <c r="Q106" i="1"/>
  <c r="N106" i="1"/>
  <c r="O106" i="1"/>
  <c r="P106" i="1"/>
  <c r="O102" i="1"/>
  <c r="Q93" i="1"/>
  <c r="P93" i="1"/>
  <c r="O97" i="1"/>
  <c r="O93" i="1"/>
  <c r="Q102" i="1"/>
  <c r="R94" i="1"/>
  <c r="P90" i="1"/>
  <c r="R89" i="1"/>
  <c r="Q104" i="1"/>
  <c r="P104" i="1"/>
  <c r="R99" i="1"/>
  <c r="O287" i="1"/>
  <c r="R287" i="1" s="1"/>
  <c r="O193" i="1"/>
  <c r="R193" i="1" s="1"/>
  <c r="O112" i="1"/>
  <c r="R112" i="1" s="1"/>
  <c r="O103" i="1"/>
  <c r="R103" i="1" s="1"/>
  <c r="O136" i="1"/>
  <c r="R136" i="1" s="1"/>
  <c r="O95" i="1"/>
  <c r="R95" i="1" s="1"/>
  <c r="O129" i="1"/>
  <c r="R129" i="1" s="1"/>
  <c r="O121" i="1"/>
  <c r="O113" i="1"/>
  <c r="R113" i="1" s="1"/>
  <c r="O104" i="1"/>
  <c r="O96" i="1"/>
  <c r="R96" i="1" s="1"/>
  <c r="O185" i="1"/>
  <c r="R185" i="1" s="1"/>
  <c r="O128" i="1"/>
  <c r="R128" i="1" s="1"/>
  <c r="O120" i="1"/>
  <c r="R120" i="1" s="1"/>
  <c r="O70" i="1"/>
  <c r="R70" i="1" s="1"/>
  <c r="O58" i="1"/>
  <c r="R58" i="1" s="1"/>
  <c r="O62" i="1"/>
  <c r="R62" i="1" s="1"/>
  <c r="O63" i="1"/>
  <c r="R63" i="1" s="1"/>
  <c r="M67" i="1"/>
  <c r="O75" i="1"/>
  <c r="R75" i="1" s="1"/>
  <c r="M60" i="1"/>
  <c r="O76" i="1"/>
  <c r="R76" i="1" s="1"/>
  <c r="M66" i="1"/>
  <c r="O68" i="1"/>
  <c r="R68" i="1" s="1"/>
  <c r="O74" i="1"/>
  <c r="R74" i="1" s="1"/>
  <c r="O59" i="1"/>
  <c r="R59" i="1" s="1"/>
  <c r="O72" i="1"/>
  <c r="O64" i="1"/>
  <c r="M55" i="1"/>
  <c r="M71" i="1"/>
  <c r="M73" i="1"/>
  <c r="M65" i="1"/>
  <c r="N72" i="1"/>
  <c r="R55" i="1"/>
  <c r="M56" i="1"/>
  <c r="O57" i="1"/>
  <c r="R57" i="1" s="1"/>
  <c r="R60" i="1"/>
  <c r="R56" i="1"/>
  <c r="R73" i="1"/>
  <c r="R65" i="1"/>
  <c r="R71" i="1"/>
  <c r="R66" i="1"/>
  <c r="O69" i="1"/>
  <c r="R69" i="1" s="1"/>
  <c r="O77" i="1"/>
  <c r="R77" i="1" s="1"/>
  <c r="O61" i="1"/>
  <c r="R61" i="1" s="1"/>
  <c r="Q87" i="1"/>
  <c r="P87" i="1"/>
  <c r="N87" i="1"/>
  <c r="M87" i="1"/>
  <c r="Q86" i="1"/>
  <c r="P86" i="1"/>
  <c r="N86" i="1"/>
  <c r="O86" i="1"/>
  <c r="Q85" i="1"/>
  <c r="P85" i="1"/>
  <c r="N85" i="1"/>
  <c r="M85" i="1"/>
  <c r="Q53" i="1"/>
  <c r="P53" i="1"/>
  <c r="N53" i="1"/>
  <c r="J53" i="1"/>
  <c r="M53" i="1" s="1"/>
  <c r="Q52" i="1"/>
  <c r="P52" i="1"/>
  <c r="N52" i="1"/>
  <c r="J52" i="1"/>
  <c r="O52" i="1" s="1"/>
  <c r="Q51" i="1"/>
  <c r="P51" i="1"/>
  <c r="N51" i="1"/>
  <c r="J51" i="1"/>
  <c r="M51" i="1" s="1"/>
  <c r="Q50" i="1"/>
  <c r="P50" i="1"/>
  <c r="N50" i="1"/>
  <c r="J50" i="1"/>
  <c r="M50" i="1" s="1"/>
  <c r="Q49" i="1"/>
  <c r="P49" i="1"/>
  <c r="N49" i="1"/>
  <c r="J49" i="1"/>
  <c r="M49" i="1" s="1"/>
  <c r="Q48" i="1"/>
  <c r="P48" i="1"/>
  <c r="N48" i="1"/>
  <c r="J48" i="1"/>
  <c r="O48" i="1" s="1"/>
  <c r="Q47" i="1"/>
  <c r="P47" i="1"/>
  <c r="N47" i="1"/>
  <c r="J47" i="1"/>
  <c r="O47" i="1" s="1"/>
  <c r="Q46" i="1"/>
  <c r="P46" i="1"/>
  <c r="N46" i="1"/>
  <c r="J46" i="1"/>
  <c r="M46" i="1" s="1"/>
  <c r="Q44" i="1"/>
  <c r="P44" i="1"/>
  <c r="N44" i="1"/>
  <c r="J44" i="1"/>
  <c r="O44" i="1" s="1"/>
  <c r="Q37" i="1"/>
  <c r="P37" i="1"/>
  <c r="N37" i="1"/>
  <c r="J37" i="1"/>
  <c r="O37" i="1" s="1"/>
  <c r="Q36" i="1"/>
  <c r="P36" i="1"/>
  <c r="N36" i="1"/>
  <c r="J36" i="1"/>
  <c r="O36" i="1" s="1"/>
  <c r="Q35" i="1"/>
  <c r="P35" i="1"/>
  <c r="N35" i="1"/>
  <c r="J35" i="1"/>
  <c r="M35" i="1" s="1"/>
  <c r="Q34" i="1"/>
  <c r="P34" i="1"/>
  <c r="N34" i="1"/>
  <c r="J34" i="1"/>
  <c r="M34" i="1" s="1"/>
  <c r="Q33" i="1"/>
  <c r="P33" i="1"/>
  <c r="N33" i="1"/>
  <c r="J33" i="1"/>
  <c r="M33" i="1" s="1"/>
  <c r="Q32" i="1"/>
  <c r="P32" i="1"/>
  <c r="N32" i="1"/>
  <c r="J32" i="1"/>
  <c r="O32" i="1" s="1"/>
  <c r="Q31" i="1"/>
  <c r="P31" i="1"/>
  <c r="N31" i="1"/>
  <c r="J31" i="1"/>
  <c r="O31" i="1" s="1"/>
  <c r="Q30" i="1"/>
  <c r="P30" i="1"/>
  <c r="N30" i="1"/>
  <c r="J30" i="1"/>
  <c r="O30" i="1" s="1"/>
  <c r="Q29" i="1"/>
  <c r="P29" i="1"/>
  <c r="N29" i="1"/>
  <c r="J29" i="1"/>
  <c r="M29" i="1" s="1"/>
  <c r="Q28" i="1"/>
  <c r="P28" i="1"/>
  <c r="N28" i="1"/>
  <c r="J28" i="1"/>
  <c r="O28" i="1" s="1"/>
  <c r="Q27" i="1"/>
  <c r="P27" i="1"/>
  <c r="N27" i="1"/>
  <c r="J27" i="1"/>
  <c r="M27" i="1" s="1"/>
  <c r="Q26" i="1"/>
  <c r="P26" i="1"/>
  <c r="N26" i="1"/>
  <c r="J26" i="1"/>
  <c r="M26" i="1" s="1"/>
  <c r="Q25" i="1"/>
  <c r="P25" i="1"/>
  <c r="N25" i="1"/>
  <c r="J25" i="1"/>
  <c r="O25" i="1" s="1"/>
  <c r="Q24" i="1"/>
  <c r="P24" i="1"/>
  <c r="N24" i="1"/>
  <c r="J24" i="1"/>
  <c r="O24" i="1" s="1"/>
  <c r="Q23" i="1"/>
  <c r="P23" i="1"/>
  <c r="N23" i="1"/>
  <c r="J23" i="1"/>
  <c r="M23" i="1" s="1"/>
  <c r="Q22" i="1"/>
  <c r="P22" i="1"/>
  <c r="N22" i="1"/>
  <c r="J22" i="1"/>
  <c r="O22" i="1" s="1"/>
  <c r="R97" i="1" l="1"/>
  <c r="R230" i="1"/>
  <c r="R265" i="1"/>
  <c r="R268" i="1"/>
  <c r="R138" i="1"/>
  <c r="R177" i="1"/>
  <c r="R67" i="1"/>
  <c r="R242" i="1"/>
  <c r="R125" i="1"/>
  <c r="R207" i="1"/>
  <c r="R272" i="1"/>
  <c r="R227" i="1"/>
  <c r="R118" i="1"/>
  <c r="R263" i="1"/>
  <c r="R143" i="1"/>
  <c r="R145" i="1"/>
  <c r="R276" i="1"/>
  <c r="R244" i="1"/>
  <c r="R254" i="1"/>
  <c r="R257" i="1"/>
  <c r="Q258" i="1"/>
  <c r="N258" i="1"/>
  <c r="P258" i="1"/>
  <c r="R248" i="1"/>
  <c r="R234" i="1"/>
  <c r="R219" i="1"/>
  <c r="R236" i="1"/>
  <c r="R237" i="1"/>
  <c r="R221" i="1"/>
  <c r="R205" i="1"/>
  <c r="R222" i="1"/>
  <c r="R216" i="1"/>
  <c r="Q217" i="1"/>
  <c r="N217" i="1"/>
  <c r="P217" i="1"/>
  <c r="R174" i="1"/>
  <c r="R150" i="1"/>
  <c r="R183" i="1"/>
  <c r="R195" i="1"/>
  <c r="R191" i="1"/>
  <c r="R155" i="1"/>
  <c r="R196" i="1"/>
  <c r="R159" i="1"/>
  <c r="R91" i="1"/>
  <c r="R121" i="1"/>
  <c r="R64" i="1"/>
  <c r="R72" i="1"/>
  <c r="R90" i="1"/>
  <c r="R102" i="1"/>
  <c r="R133" i="1"/>
  <c r="R93" i="1"/>
  <c r="R106" i="1"/>
  <c r="Q105" i="1"/>
  <c r="N105" i="1"/>
  <c r="P105" i="1"/>
  <c r="O105" i="1"/>
  <c r="R104" i="1"/>
  <c r="O87" i="1"/>
  <c r="R87" i="1" s="1"/>
  <c r="R86" i="1"/>
  <c r="O49" i="1"/>
  <c r="R49" i="1" s="1"/>
  <c r="O53" i="1"/>
  <c r="R53" i="1" s="1"/>
  <c r="O85" i="1"/>
  <c r="R85" i="1" s="1"/>
  <c r="R44" i="1"/>
  <c r="R47" i="1"/>
  <c r="O50" i="1"/>
  <c r="R50" i="1" s="1"/>
  <c r="R52" i="1"/>
  <c r="O26" i="1"/>
  <c r="R26" i="1" s="1"/>
  <c r="M86" i="1"/>
  <c r="R48" i="1"/>
  <c r="O46" i="1"/>
  <c r="R46" i="1" s="1"/>
  <c r="O51" i="1"/>
  <c r="R51" i="1" s="1"/>
  <c r="M48" i="1"/>
  <c r="M47" i="1"/>
  <c r="M44" i="1"/>
  <c r="M52" i="1"/>
  <c r="R25" i="1"/>
  <c r="O34" i="1"/>
  <c r="R34" i="1" s="1"/>
  <c r="O33" i="1"/>
  <c r="R33" i="1" s="1"/>
  <c r="R22" i="1"/>
  <c r="R31" i="1"/>
  <c r="O27" i="1"/>
  <c r="R27" i="1" s="1"/>
  <c r="M24" i="1"/>
  <c r="R28" i="1"/>
  <c r="R30" i="1"/>
  <c r="R36" i="1"/>
  <c r="M32" i="1"/>
  <c r="O35" i="1"/>
  <c r="R35" i="1" s="1"/>
  <c r="M37" i="1"/>
  <c r="R32" i="1"/>
  <c r="M25" i="1"/>
  <c r="R37" i="1"/>
  <c r="R24" i="1"/>
  <c r="M31" i="1"/>
  <c r="M22" i="1"/>
  <c r="M30" i="1"/>
  <c r="O23" i="1"/>
  <c r="R23" i="1" s="1"/>
  <c r="M28" i="1"/>
  <c r="M36" i="1"/>
  <c r="O29" i="1"/>
  <c r="R29" i="1" s="1"/>
  <c r="Q294" i="1"/>
  <c r="P294" i="1"/>
  <c r="N294" i="1"/>
  <c r="J294" i="1"/>
  <c r="O294" i="1" s="1"/>
  <c r="R258" i="1" l="1"/>
  <c r="R217" i="1"/>
  <c r="R105" i="1"/>
  <c r="R294" i="1"/>
  <c r="M294" i="1"/>
  <c r="J39" i="1"/>
  <c r="O39" i="1" s="1"/>
  <c r="N39" i="1"/>
  <c r="P39" i="1"/>
  <c r="Q39" i="1"/>
  <c r="J40" i="1"/>
  <c r="M40" i="1" s="1"/>
  <c r="N40" i="1"/>
  <c r="P40" i="1"/>
  <c r="Q40" i="1"/>
  <c r="J41" i="1"/>
  <c r="O41" i="1" s="1"/>
  <c r="N41" i="1"/>
  <c r="P41" i="1"/>
  <c r="Q41" i="1"/>
  <c r="J42" i="1"/>
  <c r="O42" i="1" s="1"/>
  <c r="N42" i="1"/>
  <c r="P42" i="1"/>
  <c r="Q42" i="1"/>
  <c r="J43" i="1"/>
  <c r="O43" i="1" s="1"/>
  <c r="N43" i="1"/>
  <c r="P43" i="1"/>
  <c r="Q43" i="1"/>
  <c r="M78" i="1"/>
  <c r="N78" i="1"/>
  <c r="P78" i="1"/>
  <c r="Q78" i="1"/>
  <c r="O80" i="1"/>
  <c r="N80" i="1"/>
  <c r="P80" i="1"/>
  <c r="Q80" i="1"/>
  <c r="O81" i="1"/>
  <c r="N81" i="1"/>
  <c r="P81" i="1"/>
  <c r="Q81" i="1"/>
  <c r="M82" i="1"/>
  <c r="N82" i="1"/>
  <c r="P82" i="1"/>
  <c r="Q82" i="1"/>
  <c r="O83" i="1"/>
  <c r="N83" i="1"/>
  <c r="P83" i="1"/>
  <c r="Q83" i="1"/>
  <c r="O84" i="1"/>
  <c r="N84" i="1"/>
  <c r="P84" i="1"/>
  <c r="Q84" i="1"/>
  <c r="Q38" i="1"/>
  <c r="P38" i="1"/>
  <c r="N38" i="1"/>
  <c r="J38" i="1"/>
  <c r="O38" i="1" s="1"/>
  <c r="Q295" i="1" l="1"/>
  <c r="P295" i="1"/>
  <c r="N295" i="1"/>
  <c r="M81" i="1"/>
  <c r="M38" i="1"/>
  <c r="M39" i="1"/>
  <c r="M83" i="1"/>
  <c r="M43" i="1"/>
  <c r="R42" i="1"/>
  <c r="R81" i="1"/>
  <c r="M41" i="1"/>
  <c r="R43" i="1"/>
  <c r="R84" i="1"/>
  <c r="R39" i="1"/>
  <c r="R80" i="1"/>
  <c r="R41" i="1"/>
  <c r="R83" i="1"/>
  <c r="R38" i="1"/>
  <c r="M84" i="1"/>
  <c r="M80" i="1"/>
  <c r="M42" i="1"/>
  <c r="O82" i="1"/>
  <c r="R82" i="1" s="1"/>
  <c r="O78" i="1"/>
  <c r="R78" i="1" s="1"/>
  <c r="O40" i="1"/>
  <c r="R40" i="1" s="1"/>
  <c r="O295" i="1" l="1"/>
  <c r="R295" i="1"/>
  <c r="R298" i="1" l="1"/>
  <c r="R299" i="1" s="1"/>
  <c r="R300" i="1" l="1"/>
</calcChain>
</file>

<file path=xl/sharedStrings.xml><?xml version="1.0" encoding="utf-8"?>
<sst xmlns="http://schemas.openxmlformats.org/spreadsheetml/2006/main" count="792" uniqueCount="163">
  <si>
    <t>Kods*</t>
  </si>
  <si>
    <t>Mērvienība</t>
  </si>
  <si>
    <t>Daudzums</t>
  </si>
  <si>
    <t>Vienības izmaksas</t>
  </si>
  <si>
    <t>laika
norma
(c/h)</t>
  </si>
  <si>
    <t>darba
alga</t>
  </si>
  <si>
    <t>kopā</t>
  </si>
  <si>
    <t>Kopā uz visu apjomu</t>
  </si>
  <si>
    <t>summa</t>
  </si>
  <si>
    <t>Objekta nosaukums</t>
  </si>
  <si>
    <t>Būves nosaukums</t>
  </si>
  <si>
    <t>Objekta adrese</t>
  </si>
  <si>
    <t>Būvdarbu nosaukums</t>
  </si>
  <si>
    <t>mehā-nismi</t>
  </si>
  <si>
    <t>gab.</t>
  </si>
  <si>
    <t>Nr.
p.
k.</t>
  </si>
  <si>
    <t>darbie-
tilpība
(c/h)</t>
  </si>
  <si>
    <t>Virsizdevumi, t. sk. darba aizsardzība (%)</t>
  </si>
  <si>
    <t>Peļņa (%)</t>
  </si>
  <si>
    <t>Kopā</t>
  </si>
  <si>
    <t>Pavisam kopā</t>
  </si>
  <si>
    <t>darba
samaksas
likme
(euro/h)</t>
  </si>
  <si>
    <t>Pretendenta nosaukums</t>
  </si>
  <si>
    <t>Ugunsgrēka atklāšanas un trauksmes signalizācijas sistēmas izbūve</t>
  </si>
  <si>
    <t>Adrešu kombinētais detektors</t>
  </si>
  <si>
    <t>Adrešu dūmu detektors</t>
  </si>
  <si>
    <t>4412F</t>
  </si>
  <si>
    <t>RI-31</t>
  </si>
  <si>
    <t>kompl.</t>
  </si>
  <si>
    <t>Projektā paredzētais būvizsradājums</t>
  </si>
  <si>
    <t>Administratīvā ēka, noliktavas, remontcehu ēkas, stāvietas ēka, u.c.</t>
  </si>
  <si>
    <t>Kleistu iela 28, Rīga</t>
  </si>
  <si>
    <t xml:space="preserve">Ugunsgrēka kontroles panelis </t>
  </si>
  <si>
    <t>Akumulatoru kaste</t>
  </si>
  <si>
    <t>Akumulators (AKB)</t>
  </si>
  <si>
    <t>TLON tikla plāte</t>
  </si>
  <si>
    <t>Adrešu siltuma detektors</t>
  </si>
  <si>
    <t>Adrešu dūmu detektora iznesamais indikators</t>
  </si>
  <si>
    <t>Adrešu detektora pamatne ar izolatoru</t>
  </si>
  <si>
    <t>Mitrumizturīga kārba detektoriem IP53</t>
  </si>
  <si>
    <t>Adrešu manuālā tālvadības iedarbināšanas ierīce ar izolatoru</t>
  </si>
  <si>
    <t>Aizsargstikls</t>
  </si>
  <si>
    <t>Adrešu skaņas signalizators ar izolatoru</t>
  </si>
  <si>
    <t>Konvencionalā gaismas skaņas sirena, IP65</t>
  </si>
  <si>
    <t xml:space="preserve">Adrešu ieejas/izejas modulis 
</t>
  </si>
  <si>
    <t xml:space="preserve">Konvencionalās linijas modulis 
</t>
  </si>
  <si>
    <t>Moduļa korpuss, IP66</t>
  </si>
  <si>
    <t>Barošanas bloks, EN 54-4</t>
  </si>
  <si>
    <t>Savienošanas kārba ugunsdroša, E30</t>
  </si>
  <si>
    <t>Signalizācijas kabelis ekranēts</t>
  </si>
  <si>
    <t xml:space="preserve">Ārpustelpu signalizācijas kabelis ekranēts </t>
  </si>
  <si>
    <t xml:space="preserve">Spēka  kabelis </t>
  </si>
  <si>
    <t>Tikla kabelis</t>
  </si>
  <si>
    <t xml:space="preserve">Ārpustelpu tikla kabelis </t>
  </si>
  <si>
    <t xml:space="preserve">Palīgmateriāli: </t>
  </si>
  <si>
    <t>Detektoru marķējums</t>
  </si>
  <si>
    <t>PVC caurules / gofrēta caurule / aizsegs</t>
  </si>
  <si>
    <t>Ārpustelpu gofra</t>
  </si>
  <si>
    <t>Gofra zemes darbiem</t>
  </si>
  <si>
    <t>Skava uguns noturīgā E90</t>
  </si>
  <si>
    <t>Skrūve betonā  ugunsnoturīgā E90 6.3x35mm</t>
  </si>
  <si>
    <t>Montāžas materiāli (spailes, skrūves, dībeļi, stiprinājumi, skavas, kabeļu savilces utt.)</t>
  </si>
  <si>
    <t>Ugunizturīgais starpsienu pildījums atbilstoši normatīvajiem dokumentiem</t>
  </si>
  <si>
    <t>5000 EBL512</t>
  </si>
  <si>
    <t>12V 36Ah</t>
  </si>
  <si>
    <t>4401W</t>
  </si>
  <si>
    <t>4487RE</t>
  </si>
  <si>
    <t>PSC-0013</t>
  </si>
  <si>
    <t>ZSP100-4.0A-18</t>
  </si>
  <si>
    <t>KSK 100</t>
  </si>
  <si>
    <t>JE-H(St)H FE180/E90 1x2x1+0.8 screened</t>
  </si>
  <si>
    <t xml:space="preserve">2x1,5 ERVITAL (N)HXH FE180/PH120/E30 </t>
  </si>
  <si>
    <t xml:space="preserve">(N)HXH-J E30/E60 3x2.5mm </t>
  </si>
  <si>
    <t>4x2x0.63mm Cat5e F/UTP FE180/E30</t>
  </si>
  <si>
    <t>Dažādi</t>
  </si>
  <si>
    <t>dažādu izmēru</t>
  </si>
  <si>
    <t xml:space="preserve">dažādu izmēru PVC elektroinstalācijas caurule ar UV aizsargpārklājumu, 750N </t>
  </si>
  <si>
    <t>D=50mm 450N 50m sarkana EVOCAB FLEX</t>
  </si>
  <si>
    <t>6716E_PO</t>
  </si>
  <si>
    <t>SB 6.3X35_POGMT</t>
  </si>
  <si>
    <t>Knauf FPA Acrylic</t>
  </si>
  <si>
    <t>5000 EBL512 Panasonic</t>
  </si>
  <si>
    <t>5014 Panasonic</t>
  </si>
  <si>
    <t>5090 Panasonic</t>
  </si>
  <si>
    <t>4401W Panasonic</t>
  </si>
  <si>
    <t>3308 Panasonic</t>
  </si>
  <si>
    <t>RI-31 Unipos</t>
  </si>
  <si>
    <t>4412F Panasonic</t>
  </si>
  <si>
    <t>6218 Panasonic</t>
  </si>
  <si>
    <t>4439 Panasonic</t>
  </si>
  <si>
    <t>2348 Panasonic</t>
  </si>
  <si>
    <t>4487RE Panasonic</t>
  </si>
  <si>
    <t>PSC-0013 Klaxon</t>
  </si>
  <si>
    <t>4461 Panasonic</t>
  </si>
  <si>
    <t>3364 Panasonic</t>
  </si>
  <si>
    <t>3362 Panasonic</t>
  </si>
  <si>
    <t>ZSP100-4.0A-18 Merawex</t>
  </si>
  <si>
    <t>KSK 100 Kopos</t>
  </si>
  <si>
    <t>2x1,5 ERVITAL (N)HXH FE180/PH120/E30 Erse</t>
  </si>
  <si>
    <t>4x2x0.56mm Cat6 F/UTP Secnet</t>
  </si>
  <si>
    <t>dažādu izmēru Evol</t>
  </si>
  <si>
    <t>dažādu izmēru PVC elektroinstalācijas caurule ar UV aizsargpārklājumu, 750N  Evopipes</t>
  </si>
  <si>
    <t>D=50mm 450N 50m sarkana EVOCAB FLEX Evopipes</t>
  </si>
  <si>
    <t xml:space="preserve">gab. </t>
  </si>
  <si>
    <t>m</t>
  </si>
  <si>
    <t>Autobusu darbnīca 0100 080 0916 002</t>
  </si>
  <si>
    <t>Autobusu remonta cehs 0100 080 0916 001 / 0100 080 0916 004</t>
  </si>
  <si>
    <t>12V 45Ah</t>
  </si>
  <si>
    <t>3308  Panasonic</t>
  </si>
  <si>
    <t>6298 Panasonic</t>
  </si>
  <si>
    <t>4400 Panasonic</t>
  </si>
  <si>
    <t>6218  Panasonic</t>
  </si>
  <si>
    <t xml:space="preserve">2x1,5 ERVITAL (N)HXH FE180/PH120/E30 Erese  </t>
  </si>
  <si>
    <t>Noliktava 0100 080 0916 003</t>
  </si>
  <si>
    <t>Slēgta autobusu stāvvieta 0100 080 0916 005</t>
  </si>
  <si>
    <t>12V 30Ah</t>
  </si>
  <si>
    <t>Autobusu mazgāšanas korpuss 0100 080 0916 006</t>
  </si>
  <si>
    <t>Adrešu siltuma detektors (A1, IP67)</t>
  </si>
  <si>
    <t>3309 Panasonic</t>
  </si>
  <si>
    <t>Administratīvā ēka 0100 080 0916 007</t>
  </si>
  <si>
    <t>12V 55Ah</t>
  </si>
  <si>
    <t>Gateway</t>
  </si>
  <si>
    <t>EBL net license</t>
  </si>
  <si>
    <t>Iebraukšanas-izbraukšanas punkts 0100 080 0916 008</t>
  </si>
  <si>
    <t>Konvencionalā sirena, IP44</t>
  </si>
  <si>
    <t>Konvencionalā gaismas skaņas sirena, IP44</t>
  </si>
  <si>
    <t>AH-03127-S Horing</t>
  </si>
  <si>
    <t>AH-03127-BS Horing</t>
  </si>
  <si>
    <t>Degvielas uzpildes stacija 0100 080 0916 009</t>
  </si>
  <si>
    <t>Riepu noliktava un darbnīcas</t>
  </si>
  <si>
    <t>Apsardzes postenis</t>
  </si>
  <si>
    <t>Citi darbi</t>
  </si>
  <si>
    <t>10 % Rezerve kabeļiem, stiprinājumiem un aizsargmateriāliem</t>
  </si>
  <si>
    <t>Zemes darbi</t>
  </si>
  <si>
    <t>m2</t>
  </si>
  <si>
    <t>Tranšejas rakšana ar ekskavatoru dziļumā līdz 2,0m</t>
  </si>
  <si>
    <t>Tranšejas rakšana ar rokām dziļumā līdz 15 cm</t>
  </si>
  <si>
    <t>Vairogu uzstādīšana un noņemšana tranšejas sienu nostiprināšanai</t>
  </si>
  <si>
    <t>m3</t>
  </si>
  <si>
    <t>Esošās grunts iekraušana konteinerā ar ekskavatoru un transportēšana utilizācijai</t>
  </si>
  <si>
    <t>Esošās grunts utilizācija</t>
  </si>
  <si>
    <t>Tranšejas aizbēršana ar esošo grunti, grunts noblīvēšana pa slāņiem 300 mm kārtās</t>
  </si>
  <si>
    <t>Esošā bruģa(TAVR 80 mm kauls) demontāža</t>
  </si>
  <si>
    <t>Izpilddokumentācija sagatavošana (montāžas akti, deklarācijas, izpildshēmas, tehniskā dokumentācija, Rīgas pilsētas būvvaldē reģistrēts izpildmērījuma plāns)</t>
  </si>
  <si>
    <t>Dokumentācijas sagatavošana, iesniegšana un atļauju/saskaņojumu/atzinumu saņemšana būvdarbu procesa nodrošināšanai un nodošanai ekspluatācijā (atzīme par būvdarbu uzsākšanu un būvdarbu pabeigšanu paskaidrojuma rakstā, rakšanas darbu atļaujas, darba vietas aprīkojuma shēmas)</t>
  </si>
  <si>
    <t>Tehniskā projekta izstrāde un saskaņošana ārpustelpu kabeļu ieguldīšanai zemē skalošanas metodi</t>
  </si>
  <si>
    <t>Bruģa seguma būvniecība (esošs) un pamatne zem tā (šķembas 0/32 mm b=150 mm, granīta šķembu maisījums fr.4/8 mm b=70 mm). Bojātā bruģa("Kauls ar fāzi" ražotājs SIA Bikers Latvija) segumam atbiruma nomaiņai 20% tai skaitā</t>
  </si>
  <si>
    <t>Dators, monitors, aksesuāri EBL graphic vizualzācijas programai</t>
  </si>
  <si>
    <t>EBL graphic uzstādīšana, programmēšana</t>
  </si>
  <si>
    <t>Ekvivalents (ja piedāvā)</t>
  </si>
  <si>
    <r>
      <t>Konvencionālais siltuma detektors (IP67, 110</t>
    </r>
    <r>
      <rPr>
        <vertAlign val="superscript"/>
        <sz val="11"/>
        <rFont val="Calibri"/>
        <family val="2"/>
        <charset val="186"/>
        <scheme val="minor"/>
      </rPr>
      <t>o</t>
    </r>
    <r>
      <rPr>
        <sz val="11"/>
        <color theme="1"/>
        <rFont val="Calibri"/>
        <family val="2"/>
        <charset val="186"/>
        <scheme val="minor"/>
      </rPr>
      <t>C)</t>
    </r>
  </si>
  <si>
    <t>PVN (21 %)</t>
  </si>
  <si>
    <t>materiāli</t>
  </si>
  <si>
    <t>Pielikums Nr.1 (Lokālā darbu tāme)</t>
  </si>
  <si>
    <t>Autobusu parks Nr.6</t>
  </si>
  <si>
    <t>2. Darbi ir veicami saskaņā ar projektēšanas dokumentāciju. Darbus ir jāuzsāk veikt ne vēlāk kā vienas nedēļas laikā no līguma noslēgšanas.</t>
  </si>
  <si>
    <t>3. Darbi ir veicami 6 (sešu) mēnešu laikā no līguma noslēgšanas brīža ‒ darbu nodošanas laiks.</t>
  </si>
  <si>
    <t>4. Veikatjiem darbiem un uzstādītajām iekārtām jānodrošina ne mazāk 2 (divu) gadu garantijas termiņš.</t>
  </si>
  <si>
    <t>5. Var piedāvāt ekvivalentu sistēmu, kuras īpašības un parametri nav zemāki (vai labāki) par lokālā tāmē norādītās sistēmas parametriem. Ja  piedāvā ekvivalentu, tad jānorāda arī ražotājs un parametri</t>
  </si>
  <si>
    <t>6. Piedāvājumā ir iekļautas visas izmaksas, kas saistītas ar tāmē norādīto darbu veikšanu, sakopšanu, darbu rezultātā radušos atkritumu savākšanu un nodošanu atkritumu apsaimniekotajam, ierīkojot automātiskās ugunsgrēka atklāšanas un trauksmes sistēmu.</t>
  </si>
  <si>
    <t>1. Darbu izpildes laiks: 1) administrācijas ēkā no plkst. 7.30 - 16.30; 2) remonta cehos no plkst. 00.00 - 23.59, saskaņojot ar pasūtītāju.</t>
  </si>
  <si>
    <t>Tiešās izmaksas kopā, t. sk. darba devēja sociālais nodoklis (%)</t>
  </si>
  <si>
    <r>
      <t>Tāme sastādīta _____. gada tirgus cenās. Tāmes izmaksas ____________ </t>
    </r>
    <r>
      <rPr>
        <i/>
        <sz val="11"/>
        <color rgb="FF414142"/>
        <rFont val="Calibri"/>
        <family val="2"/>
        <charset val="186"/>
        <scheme val="minor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</si>
</sst>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414142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1"/>
      <color rgb="FF41414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5" fillId="0" borderId="0"/>
  </cellStyleXfs>
  <cellXfs count="106">
    <xf numFmtId="0" fontId="0" fillId="0" borderId="0" xfId="0"/>
    <xf numFmtId="0" fontId="3" fillId="0" borderId="0" xfId="0" applyFont="1"/>
    <xf numFmtId="0" fontId="0" fillId="0" borderId="0" xfId="0" applyFont="1"/>
    <xf numFmtId="0" fontId="6" fillId="0" borderId="7" xfId="0" applyFont="1" applyBorder="1" applyAlignment="1">
      <alignment horizontal="left" vertical="center" wrapText="1" indent="1"/>
    </xf>
    <xf numFmtId="0" fontId="0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1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center" wrapText="1"/>
    </xf>
    <xf numFmtId="3" fontId="0" fillId="2" borderId="8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0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inden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Border="1"/>
    <xf numFmtId="0" fontId="9" fillId="0" borderId="0" xfId="0" applyFont="1"/>
    <xf numFmtId="0" fontId="8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7" fillId="0" borderId="10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center" vertical="top" wrapText="1"/>
    </xf>
    <xf numFmtId="2" fontId="0" fillId="0" borderId="7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2" fontId="0" fillId="0" borderId="2" xfId="0" applyNumberFormat="1" applyFont="1" applyBorder="1"/>
    <xf numFmtId="0" fontId="7" fillId="2" borderId="5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2" borderId="5" xfId="1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left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11" fillId="2" borderId="6" xfId="2" applyFont="1" applyFill="1" applyBorder="1" applyAlignment="1" applyProtection="1">
      <alignment horizontal="left" vertical="center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2" fontId="0" fillId="0" borderId="6" xfId="0" applyNumberFormat="1" applyFont="1" applyBorder="1"/>
    <xf numFmtId="0" fontId="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9" xfId="0" applyFont="1" applyBorder="1" applyAlignment="1">
      <alignment horizontal="center" wrapText="1"/>
    </xf>
    <xf numFmtId="0" fontId="7" fillId="0" borderId="9" xfId="0" applyFont="1" applyBorder="1" applyAlignment="1">
      <alignment vertical="center"/>
    </xf>
    <xf numFmtId="2" fontId="0" fillId="0" borderId="9" xfId="0" applyNumberFormat="1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13" fillId="2" borderId="11" xfId="2" applyFont="1" applyFill="1" applyBorder="1" applyAlignment="1" applyProtection="1">
      <alignment horizontal="center" vertical="center" wrapText="1"/>
      <protection locked="0"/>
    </xf>
    <xf numFmtId="0" fontId="13" fillId="2" borderId="12" xfId="2" applyFont="1" applyFill="1" applyBorder="1" applyAlignment="1" applyProtection="1">
      <alignment horizontal="center" vertical="center" wrapText="1"/>
      <protection locked="0"/>
    </xf>
    <xf numFmtId="0" fontId="13" fillId="2" borderId="13" xfId="2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</cellXfs>
  <cellStyles count="4">
    <cellStyle name="Normal" xfId="0" builtinId="0"/>
    <cellStyle name="Normal 2 3" xfId="3" xr:uid="{4182A8D3-A387-49C4-963E-B3D98C10E94E}"/>
    <cellStyle name="Normal 3" xfId="2" xr:uid="{DA8FFD0E-DDF7-4DC4-AFC3-9FCAD8914A5A}"/>
    <cellStyle name="Style 1" xfId="1" xr:uid="{73038BD4-9E76-4DB1-9B83-9088136035AD}"/>
  </cellStyles>
  <dxfs count="10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5960-1DEC-4BE8-A9B1-F98E20FDFA4F}">
  <sheetPr>
    <pageSetUpPr fitToPage="1"/>
  </sheetPr>
  <dimension ref="A2:T306"/>
  <sheetViews>
    <sheetView tabSelected="1" zoomScaleNormal="100" workbookViewId="0">
      <pane xSplit="8" ySplit="20" topLeftCell="I293" activePane="bottomRight" state="frozen"/>
      <selection pane="topRight" activeCell="I1" sqref="I1"/>
      <selection pane="bottomLeft" activeCell="A15" sqref="A15"/>
      <selection pane="bottomRight" activeCell="C17" sqref="C17"/>
    </sheetView>
  </sheetViews>
  <sheetFormatPr defaultRowHeight="15" x14ac:dyDescent="0.25"/>
  <cols>
    <col min="1" max="1" width="4.42578125" style="2" customWidth="1"/>
    <col min="2" max="2" width="14.7109375" style="2" customWidth="1"/>
    <col min="3" max="3" width="50.7109375" style="2" customWidth="1"/>
    <col min="4" max="4" width="28.140625" style="2" customWidth="1"/>
    <col min="5" max="5" width="19.42578125" style="2" customWidth="1"/>
    <col min="6" max="6" width="12.28515625" style="2" customWidth="1"/>
    <col min="7" max="7" width="10.42578125" style="2" customWidth="1"/>
    <col min="8" max="8" width="7" style="2" customWidth="1"/>
    <col min="9" max="9" width="9.140625" style="2" bestFit="1" customWidth="1"/>
    <col min="10" max="10" width="6.5703125" style="2" customWidth="1"/>
    <col min="11" max="11" width="10.28515625" style="2" customWidth="1"/>
    <col min="12" max="12" width="8.28515625" style="2" bestFit="1" customWidth="1"/>
    <col min="13" max="13" width="7.5703125" style="2" bestFit="1" customWidth="1"/>
    <col min="14" max="14" width="6.7109375" style="2" customWidth="1"/>
    <col min="15" max="16" width="9.140625" style="2" customWidth="1"/>
    <col min="17" max="17" width="8.140625" style="2" customWidth="1"/>
    <col min="18" max="18" width="9.42578125" style="2" customWidth="1"/>
    <col min="19" max="16384" width="9.140625" style="2"/>
  </cols>
  <sheetData>
    <row r="2" spans="1:18" ht="15.75" x14ac:dyDescent="0.25">
      <c r="A2" s="73" t="s">
        <v>153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5" spans="1:18" x14ac:dyDescent="0.25">
      <c r="A5" s="28" t="s">
        <v>9</v>
      </c>
      <c r="C5" s="81" t="s">
        <v>154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28" t="s">
        <v>10</v>
      </c>
      <c r="C6" s="82" t="s">
        <v>30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 x14ac:dyDescent="0.25">
      <c r="A7" s="28" t="s">
        <v>11</v>
      </c>
      <c r="C7" s="82" t="s">
        <v>31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 ht="27" customHeight="1" x14ac:dyDescent="0.25">
      <c r="A8" s="79" t="s">
        <v>22</v>
      </c>
      <c r="B8" s="79"/>
      <c r="C8" s="83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ht="27" customHeight="1" x14ac:dyDescent="0.25">
      <c r="A9" s="69"/>
      <c r="B9" s="69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ht="27" customHeight="1" x14ac:dyDescent="0.25">
      <c r="A10" s="69"/>
      <c r="B10" s="28" t="s">
        <v>162</v>
      </c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2" spans="1:18" x14ac:dyDescent="0.25">
      <c r="A12" s="68" t="s">
        <v>160</v>
      </c>
    </row>
    <row r="13" spans="1:18" x14ac:dyDescent="0.25">
      <c r="A13" s="68" t="s">
        <v>155</v>
      </c>
    </row>
    <row r="14" spans="1:18" x14ac:dyDescent="0.25">
      <c r="A14" s="68" t="s">
        <v>156</v>
      </c>
    </row>
    <row r="15" spans="1:18" x14ac:dyDescent="0.25">
      <c r="A15" s="68" t="s">
        <v>157</v>
      </c>
    </row>
    <row r="16" spans="1:18" x14ac:dyDescent="0.25">
      <c r="A16" s="68" t="s">
        <v>158</v>
      </c>
    </row>
    <row r="17" spans="1:20" x14ac:dyDescent="0.25">
      <c r="A17" s="68" t="s">
        <v>159</v>
      </c>
    </row>
    <row r="19" spans="1:20" x14ac:dyDescent="0.25">
      <c r="A19" s="76" t="s">
        <v>15</v>
      </c>
      <c r="B19" s="76" t="s">
        <v>0</v>
      </c>
      <c r="C19" s="76" t="s">
        <v>12</v>
      </c>
      <c r="D19" s="77" t="s">
        <v>29</v>
      </c>
      <c r="E19" s="77" t="s">
        <v>149</v>
      </c>
      <c r="F19" s="74" t="s">
        <v>1</v>
      </c>
      <c r="G19" s="74" t="s">
        <v>2</v>
      </c>
      <c r="H19" s="74" t="s">
        <v>3</v>
      </c>
      <c r="I19" s="74"/>
      <c r="J19" s="74"/>
      <c r="K19" s="74"/>
      <c r="L19" s="74"/>
      <c r="M19" s="74"/>
      <c r="N19" s="74" t="s">
        <v>7</v>
      </c>
      <c r="O19" s="74"/>
      <c r="P19" s="74"/>
      <c r="Q19" s="74"/>
      <c r="R19" s="74"/>
    </row>
    <row r="20" spans="1:20" ht="75.75" thickBot="1" x14ac:dyDescent="0.3">
      <c r="A20" s="75"/>
      <c r="B20" s="77"/>
      <c r="C20" s="77"/>
      <c r="D20" s="80"/>
      <c r="E20" s="80"/>
      <c r="F20" s="75"/>
      <c r="G20" s="75"/>
      <c r="H20" s="29" t="s">
        <v>4</v>
      </c>
      <c r="I20" s="29" t="s">
        <v>21</v>
      </c>
      <c r="J20" s="29" t="s">
        <v>5</v>
      </c>
      <c r="K20" s="29" t="s">
        <v>152</v>
      </c>
      <c r="L20" s="29" t="s">
        <v>13</v>
      </c>
      <c r="M20" s="29" t="s">
        <v>6</v>
      </c>
      <c r="N20" s="29" t="s">
        <v>16</v>
      </c>
      <c r="O20" s="29" t="s">
        <v>5</v>
      </c>
      <c r="P20" s="29" t="s">
        <v>152</v>
      </c>
      <c r="Q20" s="29" t="s">
        <v>13</v>
      </c>
      <c r="R20" s="29" t="s">
        <v>8</v>
      </c>
    </row>
    <row r="21" spans="1:20" ht="15.75" thickBot="1" x14ac:dyDescent="0.3">
      <c r="A21" s="94" t="s">
        <v>106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6"/>
    </row>
    <row r="22" spans="1:20" x14ac:dyDescent="0.25">
      <c r="A22" s="30">
        <v>1</v>
      </c>
      <c r="B22" s="31"/>
      <c r="C22" s="32" t="s">
        <v>32</v>
      </c>
      <c r="D22" s="33" t="s">
        <v>81</v>
      </c>
      <c r="E22" s="3"/>
      <c r="F22" s="4" t="s">
        <v>103</v>
      </c>
      <c r="G22" s="4">
        <v>1</v>
      </c>
      <c r="H22" s="34">
        <v>0</v>
      </c>
      <c r="I22" s="34">
        <v>0</v>
      </c>
      <c r="J22" s="34">
        <f>H22*I22</f>
        <v>0</v>
      </c>
      <c r="K22" s="34">
        <v>0</v>
      </c>
      <c r="L22" s="34">
        <v>0</v>
      </c>
      <c r="M22" s="34">
        <f>SUM(J22:L22)</f>
        <v>0</v>
      </c>
      <c r="N22" s="34">
        <f>G22*H22</f>
        <v>0</v>
      </c>
      <c r="O22" s="34">
        <f>G22*J22</f>
        <v>0</v>
      </c>
      <c r="P22" s="34">
        <f>G22*K22</f>
        <v>0</v>
      </c>
      <c r="Q22" s="34">
        <f>G22*L22</f>
        <v>0</v>
      </c>
      <c r="R22" s="34">
        <f>SUM(O22:Q22)</f>
        <v>0</v>
      </c>
    </row>
    <row r="23" spans="1:20" x14ac:dyDescent="0.25">
      <c r="A23" s="35">
        <v>2</v>
      </c>
      <c r="B23" s="36"/>
      <c r="C23" s="37" t="s">
        <v>33</v>
      </c>
      <c r="D23" s="38" t="s">
        <v>82</v>
      </c>
      <c r="E23" s="5"/>
      <c r="F23" s="6" t="s">
        <v>103</v>
      </c>
      <c r="G23" s="6">
        <v>1</v>
      </c>
      <c r="H23" s="39">
        <v>0</v>
      </c>
      <c r="I23" s="39">
        <v>0</v>
      </c>
      <c r="J23" s="39">
        <f t="shared" ref="J23:J37" si="0">H23*I23</f>
        <v>0</v>
      </c>
      <c r="K23" s="39">
        <v>0</v>
      </c>
      <c r="L23" s="39">
        <v>0</v>
      </c>
      <c r="M23" s="39">
        <f t="shared" ref="M23:M37" si="1">SUM(J23:L23)</f>
        <v>0</v>
      </c>
      <c r="N23" s="39">
        <f t="shared" ref="N23:N37" si="2">G23*H23</f>
        <v>0</v>
      </c>
      <c r="O23" s="39">
        <f t="shared" ref="O23:O37" si="3">G23*J23</f>
        <v>0</v>
      </c>
      <c r="P23" s="39">
        <f t="shared" ref="P23:P37" si="4">G23*K23</f>
        <v>0</v>
      </c>
      <c r="Q23" s="39">
        <f t="shared" ref="Q23:Q37" si="5">G23*L23</f>
        <v>0</v>
      </c>
      <c r="R23" s="39">
        <f t="shared" ref="R23:R37" si="6">SUM(O23:Q23)</f>
        <v>0</v>
      </c>
    </row>
    <row r="24" spans="1:20" x14ac:dyDescent="0.25">
      <c r="A24" s="35">
        <v>3</v>
      </c>
      <c r="B24" s="36"/>
      <c r="C24" s="37" t="s">
        <v>34</v>
      </c>
      <c r="D24" s="38" t="s">
        <v>64</v>
      </c>
      <c r="E24" s="5"/>
      <c r="F24" s="6" t="s">
        <v>103</v>
      </c>
      <c r="G24" s="6">
        <v>2</v>
      </c>
      <c r="H24" s="39">
        <v>0</v>
      </c>
      <c r="I24" s="39">
        <v>0</v>
      </c>
      <c r="J24" s="39">
        <f t="shared" si="0"/>
        <v>0</v>
      </c>
      <c r="K24" s="39">
        <v>0</v>
      </c>
      <c r="L24" s="39">
        <v>0</v>
      </c>
      <c r="M24" s="39">
        <f t="shared" si="1"/>
        <v>0</v>
      </c>
      <c r="N24" s="39">
        <f t="shared" si="2"/>
        <v>0</v>
      </c>
      <c r="O24" s="39">
        <f t="shared" si="3"/>
        <v>0</v>
      </c>
      <c r="P24" s="39">
        <f t="shared" si="4"/>
        <v>0</v>
      </c>
      <c r="Q24" s="39">
        <f t="shared" si="5"/>
        <v>0</v>
      </c>
      <c r="R24" s="39">
        <f t="shared" si="6"/>
        <v>0</v>
      </c>
    </row>
    <row r="25" spans="1:20" x14ac:dyDescent="0.25">
      <c r="A25" s="35">
        <v>4</v>
      </c>
      <c r="B25" s="36"/>
      <c r="C25" s="40" t="s">
        <v>35</v>
      </c>
      <c r="D25" s="41" t="s">
        <v>83</v>
      </c>
      <c r="E25" s="5"/>
      <c r="F25" s="6" t="s">
        <v>103</v>
      </c>
      <c r="G25" s="6">
        <v>2</v>
      </c>
      <c r="H25" s="39">
        <v>0</v>
      </c>
      <c r="I25" s="39">
        <v>0</v>
      </c>
      <c r="J25" s="39">
        <f t="shared" si="0"/>
        <v>0</v>
      </c>
      <c r="K25" s="39">
        <v>0</v>
      </c>
      <c r="L25" s="39">
        <v>0</v>
      </c>
      <c r="M25" s="39">
        <f t="shared" si="1"/>
        <v>0</v>
      </c>
      <c r="N25" s="39">
        <f t="shared" si="2"/>
        <v>0</v>
      </c>
      <c r="O25" s="39">
        <f t="shared" si="3"/>
        <v>0</v>
      </c>
      <c r="P25" s="39">
        <f t="shared" si="4"/>
        <v>0</v>
      </c>
      <c r="Q25" s="39">
        <f t="shared" si="5"/>
        <v>0</v>
      </c>
      <c r="R25" s="39">
        <f t="shared" si="6"/>
        <v>0</v>
      </c>
    </row>
    <row r="26" spans="1:20" x14ac:dyDescent="0.25">
      <c r="A26" s="35">
        <v>5</v>
      </c>
      <c r="B26" s="36"/>
      <c r="C26" s="7" t="s">
        <v>25</v>
      </c>
      <c r="D26" s="38" t="s">
        <v>84</v>
      </c>
      <c r="E26" s="5"/>
      <c r="F26" s="6" t="s">
        <v>103</v>
      </c>
      <c r="G26" s="6">
        <v>119</v>
      </c>
      <c r="H26" s="39">
        <v>0</v>
      </c>
      <c r="I26" s="39">
        <v>0</v>
      </c>
      <c r="J26" s="39">
        <f t="shared" si="0"/>
        <v>0</v>
      </c>
      <c r="K26" s="39">
        <v>0</v>
      </c>
      <c r="L26" s="39">
        <v>0</v>
      </c>
      <c r="M26" s="39">
        <f t="shared" si="1"/>
        <v>0</v>
      </c>
      <c r="N26" s="39">
        <f t="shared" si="2"/>
        <v>0</v>
      </c>
      <c r="O26" s="39">
        <f t="shared" si="3"/>
        <v>0</v>
      </c>
      <c r="P26" s="39">
        <f t="shared" si="4"/>
        <v>0</v>
      </c>
      <c r="Q26" s="39">
        <f t="shared" si="5"/>
        <v>0</v>
      </c>
      <c r="R26" s="39">
        <f t="shared" si="6"/>
        <v>0</v>
      </c>
    </row>
    <row r="27" spans="1:20" x14ac:dyDescent="0.25">
      <c r="A27" s="35">
        <v>6</v>
      </c>
      <c r="B27" s="36"/>
      <c r="C27" s="7" t="s">
        <v>36</v>
      </c>
      <c r="D27" s="38" t="s">
        <v>85</v>
      </c>
      <c r="E27" s="5"/>
      <c r="F27" s="6" t="s">
        <v>103</v>
      </c>
      <c r="G27" s="6">
        <v>39</v>
      </c>
      <c r="H27" s="39">
        <v>0</v>
      </c>
      <c r="I27" s="39">
        <v>0</v>
      </c>
      <c r="J27" s="39">
        <f t="shared" si="0"/>
        <v>0</v>
      </c>
      <c r="K27" s="39">
        <v>0</v>
      </c>
      <c r="L27" s="39">
        <v>0</v>
      </c>
      <c r="M27" s="39">
        <f t="shared" si="1"/>
        <v>0</v>
      </c>
      <c r="N27" s="39">
        <f t="shared" si="2"/>
        <v>0</v>
      </c>
      <c r="O27" s="39">
        <f t="shared" si="3"/>
        <v>0</v>
      </c>
      <c r="P27" s="39">
        <f t="shared" si="4"/>
        <v>0</v>
      </c>
      <c r="Q27" s="39">
        <f t="shared" si="5"/>
        <v>0</v>
      </c>
      <c r="R27" s="39">
        <f t="shared" si="6"/>
        <v>0</v>
      </c>
    </row>
    <row r="28" spans="1:20" x14ac:dyDescent="0.25">
      <c r="A28" s="35">
        <v>7</v>
      </c>
      <c r="B28" s="36"/>
      <c r="C28" s="7" t="s">
        <v>37</v>
      </c>
      <c r="D28" s="38" t="s">
        <v>86</v>
      </c>
      <c r="E28" s="5"/>
      <c r="F28" s="6" t="s">
        <v>103</v>
      </c>
      <c r="G28" s="6">
        <v>29</v>
      </c>
      <c r="H28" s="39">
        <v>0</v>
      </c>
      <c r="I28" s="39">
        <v>0</v>
      </c>
      <c r="J28" s="39">
        <f t="shared" si="0"/>
        <v>0</v>
      </c>
      <c r="K28" s="39">
        <v>0</v>
      </c>
      <c r="L28" s="39">
        <v>0</v>
      </c>
      <c r="M28" s="39">
        <f t="shared" si="1"/>
        <v>0</v>
      </c>
      <c r="N28" s="39">
        <f t="shared" si="2"/>
        <v>0</v>
      </c>
      <c r="O28" s="39">
        <f t="shared" si="3"/>
        <v>0</v>
      </c>
      <c r="P28" s="39">
        <f t="shared" si="4"/>
        <v>0</v>
      </c>
      <c r="Q28" s="39">
        <f t="shared" si="5"/>
        <v>0</v>
      </c>
      <c r="R28" s="39">
        <f t="shared" si="6"/>
        <v>0</v>
      </c>
    </row>
    <row r="29" spans="1:20" x14ac:dyDescent="0.25">
      <c r="A29" s="35">
        <v>8</v>
      </c>
      <c r="B29" s="36"/>
      <c r="C29" s="8" t="s">
        <v>38</v>
      </c>
      <c r="D29" s="38" t="s">
        <v>87</v>
      </c>
      <c r="E29" s="5"/>
      <c r="F29" s="6" t="s">
        <v>103</v>
      </c>
      <c r="G29" s="6">
        <f>G26+G27</f>
        <v>158</v>
      </c>
      <c r="H29" s="39">
        <v>0</v>
      </c>
      <c r="I29" s="39">
        <v>0</v>
      </c>
      <c r="J29" s="39">
        <f t="shared" si="0"/>
        <v>0</v>
      </c>
      <c r="K29" s="39">
        <v>0</v>
      </c>
      <c r="L29" s="39">
        <v>0</v>
      </c>
      <c r="M29" s="39">
        <f t="shared" si="1"/>
        <v>0</v>
      </c>
      <c r="N29" s="39">
        <f t="shared" si="2"/>
        <v>0</v>
      </c>
      <c r="O29" s="39">
        <f t="shared" si="3"/>
        <v>0</v>
      </c>
      <c r="P29" s="39">
        <f t="shared" si="4"/>
        <v>0</v>
      </c>
      <c r="Q29" s="39">
        <f t="shared" si="5"/>
        <v>0</v>
      </c>
      <c r="R29" s="39">
        <f t="shared" si="6"/>
        <v>0</v>
      </c>
    </row>
    <row r="30" spans="1:20" x14ac:dyDescent="0.25">
      <c r="A30" s="35">
        <v>9</v>
      </c>
      <c r="B30" s="36"/>
      <c r="C30" s="8" t="s">
        <v>39</v>
      </c>
      <c r="D30" s="38" t="s">
        <v>88</v>
      </c>
      <c r="E30" s="5"/>
      <c r="F30" s="6" t="s">
        <v>103</v>
      </c>
      <c r="G30" s="6">
        <v>1</v>
      </c>
      <c r="H30" s="39">
        <v>0</v>
      </c>
      <c r="I30" s="39">
        <v>0</v>
      </c>
      <c r="J30" s="39">
        <f t="shared" si="0"/>
        <v>0</v>
      </c>
      <c r="K30" s="39">
        <v>0</v>
      </c>
      <c r="L30" s="39">
        <v>0</v>
      </c>
      <c r="M30" s="39">
        <f t="shared" si="1"/>
        <v>0</v>
      </c>
      <c r="N30" s="39">
        <f t="shared" si="2"/>
        <v>0</v>
      </c>
      <c r="O30" s="39">
        <f t="shared" si="3"/>
        <v>0</v>
      </c>
      <c r="P30" s="39">
        <f t="shared" si="4"/>
        <v>0</v>
      </c>
      <c r="Q30" s="39">
        <f t="shared" si="5"/>
        <v>0</v>
      </c>
      <c r="R30" s="39">
        <f t="shared" si="6"/>
        <v>0</v>
      </c>
    </row>
    <row r="31" spans="1:20" ht="30" x14ac:dyDescent="0.25">
      <c r="A31" s="35">
        <v>10</v>
      </c>
      <c r="B31" s="36"/>
      <c r="C31" s="7" t="s">
        <v>40</v>
      </c>
      <c r="D31" s="42" t="s">
        <v>89</v>
      </c>
      <c r="E31" s="5"/>
      <c r="F31" s="6" t="s">
        <v>103</v>
      </c>
      <c r="G31" s="6">
        <v>17</v>
      </c>
      <c r="H31" s="39">
        <v>0</v>
      </c>
      <c r="I31" s="39">
        <v>0</v>
      </c>
      <c r="J31" s="39">
        <f t="shared" si="0"/>
        <v>0</v>
      </c>
      <c r="K31" s="39">
        <v>0</v>
      </c>
      <c r="L31" s="39">
        <v>0</v>
      </c>
      <c r="M31" s="39">
        <f t="shared" si="1"/>
        <v>0</v>
      </c>
      <c r="N31" s="39">
        <f t="shared" si="2"/>
        <v>0</v>
      </c>
      <c r="O31" s="39">
        <f t="shared" si="3"/>
        <v>0</v>
      </c>
      <c r="P31" s="39">
        <f t="shared" si="4"/>
        <v>0</v>
      </c>
      <c r="Q31" s="39">
        <f t="shared" si="5"/>
        <v>0</v>
      </c>
      <c r="R31" s="39">
        <f t="shared" si="6"/>
        <v>0</v>
      </c>
      <c r="T31" s="1"/>
    </row>
    <row r="32" spans="1:20" x14ac:dyDescent="0.25">
      <c r="A32" s="35">
        <v>11</v>
      </c>
      <c r="B32" s="36"/>
      <c r="C32" s="7" t="s">
        <v>41</v>
      </c>
      <c r="D32" s="42" t="s">
        <v>90</v>
      </c>
      <c r="E32" s="5"/>
      <c r="F32" s="6" t="s">
        <v>103</v>
      </c>
      <c r="G32" s="6">
        <f>G31</f>
        <v>17</v>
      </c>
      <c r="H32" s="39">
        <v>0</v>
      </c>
      <c r="I32" s="39">
        <v>0</v>
      </c>
      <c r="J32" s="39">
        <f t="shared" si="0"/>
        <v>0</v>
      </c>
      <c r="K32" s="39">
        <v>0</v>
      </c>
      <c r="L32" s="39">
        <v>0</v>
      </c>
      <c r="M32" s="39">
        <f t="shared" si="1"/>
        <v>0</v>
      </c>
      <c r="N32" s="39">
        <f t="shared" si="2"/>
        <v>0</v>
      </c>
      <c r="O32" s="39">
        <f t="shared" si="3"/>
        <v>0</v>
      </c>
      <c r="P32" s="39">
        <f t="shared" si="4"/>
        <v>0</v>
      </c>
      <c r="Q32" s="39">
        <f t="shared" si="5"/>
        <v>0</v>
      </c>
      <c r="R32" s="39">
        <f t="shared" si="6"/>
        <v>0</v>
      </c>
      <c r="T32" s="1"/>
    </row>
    <row r="33" spans="1:20" x14ac:dyDescent="0.25">
      <c r="A33" s="35">
        <v>12</v>
      </c>
      <c r="B33" s="36"/>
      <c r="C33" s="8" t="s">
        <v>42</v>
      </c>
      <c r="D33" s="38" t="s">
        <v>91</v>
      </c>
      <c r="E33" s="5"/>
      <c r="F33" s="6" t="s">
        <v>14</v>
      </c>
      <c r="G33" s="6">
        <v>24</v>
      </c>
      <c r="H33" s="39">
        <v>0</v>
      </c>
      <c r="I33" s="39">
        <v>0</v>
      </c>
      <c r="J33" s="39">
        <f t="shared" si="0"/>
        <v>0</v>
      </c>
      <c r="K33" s="39">
        <v>0</v>
      </c>
      <c r="L33" s="39">
        <v>0</v>
      </c>
      <c r="M33" s="39">
        <f t="shared" si="1"/>
        <v>0</v>
      </c>
      <c r="N33" s="39">
        <f t="shared" si="2"/>
        <v>0</v>
      </c>
      <c r="O33" s="39">
        <f t="shared" si="3"/>
        <v>0</v>
      </c>
      <c r="P33" s="39">
        <f t="shared" si="4"/>
        <v>0</v>
      </c>
      <c r="Q33" s="39">
        <f t="shared" si="5"/>
        <v>0</v>
      </c>
      <c r="R33" s="39">
        <f t="shared" si="6"/>
        <v>0</v>
      </c>
    </row>
    <row r="34" spans="1:20" x14ac:dyDescent="0.25">
      <c r="A34" s="35">
        <v>13</v>
      </c>
      <c r="B34" s="36"/>
      <c r="C34" s="8" t="s">
        <v>43</v>
      </c>
      <c r="D34" s="38" t="s">
        <v>92</v>
      </c>
      <c r="E34" s="5"/>
      <c r="F34" s="6" t="s">
        <v>14</v>
      </c>
      <c r="G34" s="6">
        <v>1</v>
      </c>
      <c r="H34" s="39">
        <v>0</v>
      </c>
      <c r="I34" s="39">
        <v>0</v>
      </c>
      <c r="J34" s="39">
        <f t="shared" si="0"/>
        <v>0</v>
      </c>
      <c r="K34" s="39">
        <v>0</v>
      </c>
      <c r="L34" s="39">
        <v>0</v>
      </c>
      <c r="M34" s="39">
        <f t="shared" si="1"/>
        <v>0</v>
      </c>
      <c r="N34" s="39">
        <f t="shared" si="2"/>
        <v>0</v>
      </c>
      <c r="O34" s="39">
        <f t="shared" si="3"/>
        <v>0</v>
      </c>
      <c r="P34" s="39">
        <f t="shared" si="4"/>
        <v>0</v>
      </c>
      <c r="Q34" s="39">
        <f t="shared" si="5"/>
        <v>0</v>
      </c>
      <c r="R34" s="39">
        <f t="shared" si="6"/>
        <v>0</v>
      </c>
    </row>
    <row r="35" spans="1:20" ht="30" x14ac:dyDescent="0.25">
      <c r="A35" s="35">
        <v>14</v>
      </c>
      <c r="B35" s="36"/>
      <c r="C35" s="9" t="s">
        <v>44</v>
      </c>
      <c r="D35" s="38" t="s">
        <v>93</v>
      </c>
      <c r="E35" s="5"/>
      <c r="F35" s="6" t="s">
        <v>14</v>
      </c>
      <c r="G35" s="10">
        <v>4</v>
      </c>
      <c r="H35" s="39">
        <v>0</v>
      </c>
      <c r="I35" s="39">
        <v>0</v>
      </c>
      <c r="J35" s="39">
        <f t="shared" si="0"/>
        <v>0</v>
      </c>
      <c r="K35" s="39">
        <v>0</v>
      </c>
      <c r="L35" s="39">
        <v>0</v>
      </c>
      <c r="M35" s="39">
        <f t="shared" si="1"/>
        <v>0</v>
      </c>
      <c r="N35" s="39">
        <f t="shared" si="2"/>
        <v>0</v>
      </c>
      <c r="O35" s="39">
        <f t="shared" si="3"/>
        <v>0</v>
      </c>
      <c r="P35" s="39">
        <f t="shared" si="4"/>
        <v>0</v>
      </c>
      <c r="Q35" s="39">
        <f t="shared" si="5"/>
        <v>0</v>
      </c>
      <c r="R35" s="39">
        <f t="shared" si="6"/>
        <v>0</v>
      </c>
      <c r="T35" s="1"/>
    </row>
    <row r="36" spans="1:20" x14ac:dyDescent="0.25">
      <c r="A36" s="35">
        <v>15</v>
      </c>
      <c r="B36" s="36"/>
      <c r="C36" s="8" t="s">
        <v>45</v>
      </c>
      <c r="D36" s="38" t="s">
        <v>94</v>
      </c>
      <c r="E36" s="5"/>
      <c r="F36" s="6" t="s">
        <v>14</v>
      </c>
      <c r="G36" s="10">
        <v>1</v>
      </c>
      <c r="H36" s="39">
        <v>0</v>
      </c>
      <c r="I36" s="39">
        <v>0</v>
      </c>
      <c r="J36" s="39">
        <f t="shared" si="0"/>
        <v>0</v>
      </c>
      <c r="K36" s="39">
        <v>0</v>
      </c>
      <c r="L36" s="39">
        <v>0</v>
      </c>
      <c r="M36" s="39">
        <f t="shared" si="1"/>
        <v>0</v>
      </c>
      <c r="N36" s="39">
        <f t="shared" si="2"/>
        <v>0</v>
      </c>
      <c r="O36" s="39">
        <f t="shared" si="3"/>
        <v>0</v>
      </c>
      <c r="P36" s="39">
        <f t="shared" si="4"/>
        <v>0</v>
      </c>
      <c r="Q36" s="39">
        <f t="shared" si="5"/>
        <v>0</v>
      </c>
      <c r="R36" s="39">
        <f t="shared" si="6"/>
        <v>0</v>
      </c>
    </row>
    <row r="37" spans="1:20" x14ac:dyDescent="0.25">
      <c r="A37" s="35">
        <v>16</v>
      </c>
      <c r="B37" s="36"/>
      <c r="C37" s="8" t="s">
        <v>46</v>
      </c>
      <c r="D37" s="38" t="s">
        <v>95</v>
      </c>
      <c r="E37" s="5"/>
      <c r="F37" s="6" t="s">
        <v>14</v>
      </c>
      <c r="G37" s="10">
        <f>G35+G36</f>
        <v>5</v>
      </c>
      <c r="H37" s="39">
        <v>0</v>
      </c>
      <c r="I37" s="39">
        <v>0</v>
      </c>
      <c r="J37" s="39">
        <f t="shared" si="0"/>
        <v>0</v>
      </c>
      <c r="K37" s="39">
        <v>0</v>
      </c>
      <c r="L37" s="39">
        <v>0</v>
      </c>
      <c r="M37" s="39">
        <f t="shared" si="1"/>
        <v>0</v>
      </c>
      <c r="N37" s="39">
        <f t="shared" si="2"/>
        <v>0</v>
      </c>
      <c r="O37" s="39">
        <f t="shared" si="3"/>
        <v>0</v>
      </c>
      <c r="P37" s="39">
        <f t="shared" si="4"/>
        <v>0</v>
      </c>
      <c r="Q37" s="39">
        <f t="shared" si="5"/>
        <v>0</v>
      </c>
      <c r="R37" s="39">
        <f t="shared" si="6"/>
        <v>0</v>
      </c>
    </row>
    <row r="38" spans="1:20" x14ac:dyDescent="0.25">
      <c r="A38" s="35">
        <v>17</v>
      </c>
      <c r="B38" s="36"/>
      <c r="C38" s="8" t="s">
        <v>47</v>
      </c>
      <c r="D38" s="38" t="s">
        <v>96</v>
      </c>
      <c r="E38" s="5"/>
      <c r="F38" s="6" t="s">
        <v>14</v>
      </c>
      <c r="G38" s="10">
        <v>1</v>
      </c>
      <c r="H38" s="39">
        <v>0</v>
      </c>
      <c r="I38" s="39">
        <v>0</v>
      </c>
      <c r="J38" s="39">
        <f>H38*I38</f>
        <v>0</v>
      </c>
      <c r="K38" s="39">
        <v>0</v>
      </c>
      <c r="L38" s="39">
        <v>0</v>
      </c>
      <c r="M38" s="39">
        <f>SUM(J38:L38)</f>
        <v>0</v>
      </c>
      <c r="N38" s="39">
        <f>G38*H38</f>
        <v>0</v>
      </c>
      <c r="O38" s="39">
        <f>G38*J38</f>
        <v>0</v>
      </c>
      <c r="P38" s="39">
        <f>G38*K38</f>
        <v>0</v>
      </c>
      <c r="Q38" s="39">
        <f>G38*L38</f>
        <v>0</v>
      </c>
      <c r="R38" s="39">
        <f>SUM(O38:Q38)</f>
        <v>0</v>
      </c>
    </row>
    <row r="39" spans="1:20" x14ac:dyDescent="0.25">
      <c r="A39" s="35">
        <v>18</v>
      </c>
      <c r="B39" s="36"/>
      <c r="C39" s="7" t="s">
        <v>48</v>
      </c>
      <c r="D39" s="42" t="s">
        <v>97</v>
      </c>
      <c r="E39" s="5"/>
      <c r="F39" s="6" t="s">
        <v>14</v>
      </c>
      <c r="G39" s="10">
        <v>6</v>
      </c>
      <c r="H39" s="39">
        <v>0</v>
      </c>
      <c r="I39" s="39">
        <v>0</v>
      </c>
      <c r="J39" s="39">
        <f t="shared" ref="J39:J84" si="7">H39*I39</f>
        <v>0</v>
      </c>
      <c r="K39" s="39">
        <v>0</v>
      </c>
      <c r="L39" s="39">
        <v>0</v>
      </c>
      <c r="M39" s="39">
        <f t="shared" ref="M39:M84" si="8">SUM(J39:L39)</f>
        <v>0</v>
      </c>
      <c r="N39" s="39">
        <f t="shared" ref="N39:N84" si="9">G39*H39</f>
        <v>0</v>
      </c>
      <c r="O39" s="39">
        <f t="shared" ref="O39:O84" si="10">G39*J39</f>
        <v>0</v>
      </c>
      <c r="P39" s="39">
        <f t="shared" ref="P39:P84" si="11">G39*K39</f>
        <v>0</v>
      </c>
      <c r="Q39" s="39">
        <f t="shared" ref="Q39:Q84" si="12">G39*L39</f>
        <v>0</v>
      </c>
      <c r="R39" s="39">
        <f t="shared" ref="R39:R84" si="13">SUM(O39:Q39)</f>
        <v>0</v>
      </c>
      <c r="T39" s="1"/>
    </row>
    <row r="40" spans="1:20" ht="30" x14ac:dyDescent="0.25">
      <c r="A40" s="35">
        <v>19</v>
      </c>
      <c r="B40" s="36"/>
      <c r="C40" s="8" t="s">
        <v>49</v>
      </c>
      <c r="D40" s="11" t="s">
        <v>70</v>
      </c>
      <c r="E40" s="5"/>
      <c r="F40" s="6" t="s">
        <v>104</v>
      </c>
      <c r="G40" s="12">
        <v>1000</v>
      </c>
      <c r="H40" s="39">
        <v>0</v>
      </c>
      <c r="I40" s="39">
        <v>0</v>
      </c>
      <c r="J40" s="39">
        <f t="shared" si="7"/>
        <v>0</v>
      </c>
      <c r="K40" s="39">
        <v>0</v>
      </c>
      <c r="L40" s="39">
        <v>0</v>
      </c>
      <c r="M40" s="39">
        <f t="shared" si="8"/>
        <v>0</v>
      </c>
      <c r="N40" s="39">
        <f t="shared" si="9"/>
        <v>0</v>
      </c>
      <c r="O40" s="39">
        <f t="shared" si="10"/>
        <v>0</v>
      </c>
      <c r="P40" s="39">
        <f t="shared" si="11"/>
        <v>0</v>
      </c>
      <c r="Q40" s="39">
        <f t="shared" si="12"/>
        <v>0</v>
      </c>
      <c r="R40" s="39">
        <f t="shared" si="13"/>
        <v>0</v>
      </c>
    </row>
    <row r="41" spans="1:20" ht="30" x14ac:dyDescent="0.25">
      <c r="A41" s="35">
        <v>20</v>
      </c>
      <c r="B41" s="36"/>
      <c r="C41" s="13" t="s">
        <v>50</v>
      </c>
      <c r="D41" s="14" t="s">
        <v>98</v>
      </c>
      <c r="E41" s="5"/>
      <c r="F41" s="6" t="s">
        <v>104</v>
      </c>
      <c r="G41" s="12">
        <v>110</v>
      </c>
      <c r="H41" s="39">
        <v>0</v>
      </c>
      <c r="I41" s="39">
        <v>0</v>
      </c>
      <c r="J41" s="39">
        <f t="shared" si="7"/>
        <v>0</v>
      </c>
      <c r="K41" s="39">
        <v>0</v>
      </c>
      <c r="L41" s="39">
        <v>0</v>
      </c>
      <c r="M41" s="39">
        <f t="shared" si="8"/>
        <v>0</v>
      </c>
      <c r="N41" s="39">
        <f t="shared" si="9"/>
        <v>0</v>
      </c>
      <c r="O41" s="39">
        <f t="shared" si="10"/>
        <v>0</v>
      </c>
      <c r="P41" s="39">
        <f t="shared" si="11"/>
        <v>0</v>
      </c>
      <c r="Q41" s="39">
        <f t="shared" si="12"/>
        <v>0</v>
      </c>
      <c r="R41" s="39">
        <f t="shared" si="13"/>
        <v>0</v>
      </c>
    </row>
    <row r="42" spans="1:20" x14ac:dyDescent="0.25">
      <c r="A42" s="35">
        <v>21</v>
      </c>
      <c r="B42" s="36"/>
      <c r="C42" s="8" t="s">
        <v>51</v>
      </c>
      <c r="D42" s="11" t="s">
        <v>72</v>
      </c>
      <c r="E42" s="5"/>
      <c r="F42" s="6" t="s">
        <v>104</v>
      </c>
      <c r="G42" s="15">
        <v>50</v>
      </c>
      <c r="H42" s="39">
        <v>0</v>
      </c>
      <c r="I42" s="39">
        <v>0</v>
      </c>
      <c r="J42" s="39">
        <f t="shared" si="7"/>
        <v>0</v>
      </c>
      <c r="K42" s="39">
        <v>0</v>
      </c>
      <c r="L42" s="39">
        <v>0</v>
      </c>
      <c r="M42" s="39">
        <f t="shared" si="8"/>
        <v>0</v>
      </c>
      <c r="N42" s="39">
        <f t="shared" si="9"/>
        <v>0</v>
      </c>
      <c r="O42" s="39">
        <f t="shared" si="10"/>
        <v>0</v>
      </c>
      <c r="P42" s="39">
        <f t="shared" si="11"/>
        <v>0</v>
      </c>
      <c r="Q42" s="39">
        <f t="shared" si="12"/>
        <v>0</v>
      </c>
      <c r="R42" s="39">
        <f t="shared" si="13"/>
        <v>0</v>
      </c>
    </row>
    <row r="43" spans="1:20" ht="30" x14ac:dyDescent="0.25">
      <c r="A43" s="35">
        <v>22</v>
      </c>
      <c r="B43" s="36"/>
      <c r="C43" s="8" t="s">
        <v>52</v>
      </c>
      <c r="D43" s="16" t="s">
        <v>73</v>
      </c>
      <c r="E43" s="5"/>
      <c r="F43" s="4" t="s">
        <v>104</v>
      </c>
      <c r="G43" s="15">
        <v>150</v>
      </c>
      <c r="H43" s="39">
        <v>0</v>
      </c>
      <c r="I43" s="39">
        <v>0</v>
      </c>
      <c r="J43" s="39">
        <f t="shared" si="7"/>
        <v>0</v>
      </c>
      <c r="K43" s="39">
        <v>0</v>
      </c>
      <c r="L43" s="39">
        <v>0</v>
      </c>
      <c r="M43" s="39">
        <f t="shared" si="8"/>
        <v>0</v>
      </c>
      <c r="N43" s="39">
        <f t="shared" si="9"/>
        <v>0</v>
      </c>
      <c r="O43" s="39">
        <f t="shared" si="10"/>
        <v>0</v>
      </c>
      <c r="P43" s="39">
        <f t="shared" si="11"/>
        <v>0</v>
      </c>
      <c r="Q43" s="39">
        <f t="shared" si="12"/>
        <v>0</v>
      </c>
      <c r="R43" s="39">
        <f t="shared" si="13"/>
        <v>0</v>
      </c>
    </row>
    <row r="44" spans="1:20" ht="30" x14ac:dyDescent="0.25">
      <c r="A44" s="35">
        <v>23</v>
      </c>
      <c r="B44" s="36"/>
      <c r="C44" s="13" t="s">
        <v>53</v>
      </c>
      <c r="D44" s="11" t="s">
        <v>99</v>
      </c>
      <c r="E44" s="5"/>
      <c r="F44" s="4" t="s">
        <v>104</v>
      </c>
      <c r="G44" s="12">
        <v>50</v>
      </c>
      <c r="H44" s="39">
        <v>0</v>
      </c>
      <c r="I44" s="39">
        <v>0</v>
      </c>
      <c r="J44" s="39">
        <f t="shared" ref="J44:J53" si="14">H44*I44</f>
        <v>0</v>
      </c>
      <c r="K44" s="39">
        <v>0</v>
      </c>
      <c r="L44" s="39">
        <v>0</v>
      </c>
      <c r="M44" s="39">
        <f t="shared" ref="M44:M53" si="15">SUM(J44:L44)</f>
        <v>0</v>
      </c>
      <c r="N44" s="39">
        <f t="shared" ref="N44:N53" si="16">G44*H44</f>
        <v>0</v>
      </c>
      <c r="O44" s="39">
        <f t="shared" ref="O44:O53" si="17">G44*J44</f>
        <v>0</v>
      </c>
      <c r="P44" s="39">
        <f t="shared" ref="P44:P53" si="18">G44*K44</f>
        <v>0</v>
      </c>
      <c r="Q44" s="39">
        <f t="shared" ref="Q44:Q53" si="19">G44*L44</f>
        <v>0</v>
      </c>
      <c r="R44" s="39">
        <f t="shared" ref="R44:R53" si="20">SUM(O44:Q44)</f>
        <v>0</v>
      </c>
    </row>
    <row r="45" spans="1:20" x14ac:dyDescent="0.25">
      <c r="A45" s="35"/>
      <c r="B45" s="36"/>
      <c r="C45" s="43" t="s">
        <v>54</v>
      </c>
      <c r="D45" s="42"/>
      <c r="E45" s="5"/>
      <c r="F45" s="4"/>
      <c r="G45" s="17"/>
      <c r="H45" s="91"/>
      <c r="I45" s="92"/>
      <c r="J45" s="92"/>
      <c r="K45" s="92"/>
      <c r="L45" s="92"/>
      <c r="M45" s="92"/>
      <c r="N45" s="92"/>
      <c r="O45" s="92"/>
      <c r="P45" s="92"/>
      <c r="Q45" s="92"/>
      <c r="R45" s="93"/>
    </row>
    <row r="46" spans="1:20" x14ac:dyDescent="0.25">
      <c r="A46" s="35">
        <v>24</v>
      </c>
      <c r="B46" s="36"/>
      <c r="C46" s="44" t="s">
        <v>55</v>
      </c>
      <c r="D46" s="45" t="s">
        <v>74</v>
      </c>
      <c r="E46" s="5"/>
      <c r="F46" s="42" t="s">
        <v>14</v>
      </c>
      <c r="G46" s="17">
        <f>G26+G27+G31+G33+G34+G35+G36</f>
        <v>205</v>
      </c>
      <c r="H46" s="39">
        <v>0</v>
      </c>
      <c r="I46" s="39">
        <v>0</v>
      </c>
      <c r="J46" s="39">
        <f t="shared" si="14"/>
        <v>0</v>
      </c>
      <c r="K46" s="39">
        <v>0</v>
      </c>
      <c r="L46" s="39">
        <v>0</v>
      </c>
      <c r="M46" s="39">
        <f t="shared" si="15"/>
        <v>0</v>
      </c>
      <c r="N46" s="39">
        <f t="shared" si="16"/>
        <v>0</v>
      </c>
      <c r="O46" s="39">
        <f t="shared" si="17"/>
        <v>0</v>
      </c>
      <c r="P46" s="39">
        <f t="shared" si="18"/>
        <v>0</v>
      </c>
      <c r="Q46" s="39">
        <f t="shared" si="19"/>
        <v>0</v>
      </c>
      <c r="R46" s="39">
        <f t="shared" si="20"/>
        <v>0</v>
      </c>
    </row>
    <row r="47" spans="1:20" x14ac:dyDescent="0.25">
      <c r="A47" s="35">
        <v>25</v>
      </c>
      <c r="B47" s="36"/>
      <c r="C47" s="46" t="s">
        <v>56</v>
      </c>
      <c r="D47" s="47" t="s">
        <v>100</v>
      </c>
      <c r="E47" s="5"/>
      <c r="F47" s="42" t="s">
        <v>104</v>
      </c>
      <c r="G47" s="18">
        <f>G42+G40+G43</f>
        <v>1200</v>
      </c>
      <c r="H47" s="39">
        <v>0</v>
      </c>
      <c r="I47" s="39">
        <v>0</v>
      </c>
      <c r="J47" s="39">
        <f t="shared" si="14"/>
        <v>0</v>
      </c>
      <c r="K47" s="39">
        <v>0</v>
      </c>
      <c r="L47" s="39">
        <v>0</v>
      </c>
      <c r="M47" s="39">
        <f t="shared" si="15"/>
        <v>0</v>
      </c>
      <c r="N47" s="39">
        <f t="shared" si="16"/>
        <v>0</v>
      </c>
      <c r="O47" s="39">
        <f t="shared" si="17"/>
        <v>0</v>
      </c>
      <c r="P47" s="39">
        <f t="shared" si="18"/>
        <v>0</v>
      </c>
      <c r="Q47" s="39">
        <f t="shared" si="19"/>
        <v>0</v>
      </c>
      <c r="R47" s="39">
        <f t="shared" si="20"/>
        <v>0</v>
      </c>
    </row>
    <row r="48" spans="1:20" ht="60" x14ac:dyDescent="0.25">
      <c r="A48" s="35">
        <v>26</v>
      </c>
      <c r="B48" s="36"/>
      <c r="C48" s="48" t="s">
        <v>57</v>
      </c>
      <c r="D48" s="49" t="s">
        <v>101</v>
      </c>
      <c r="E48" s="5"/>
      <c r="F48" s="42" t="s">
        <v>104</v>
      </c>
      <c r="G48" s="18">
        <f>6*4</f>
        <v>24</v>
      </c>
      <c r="H48" s="39">
        <v>0</v>
      </c>
      <c r="I48" s="39">
        <v>0</v>
      </c>
      <c r="J48" s="39">
        <f t="shared" si="14"/>
        <v>0</v>
      </c>
      <c r="K48" s="39">
        <v>0</v>
      </c>
      <c r="L48" s="39">
        <v>0</v>
      </c>
      <c r="M48" s="39">
        <f t="shared" si="15"/>
        <v>0</v>
      </c>
      <c r="N48" s="39">
        <f t="shared" si="16"/>
        <v>0</v>
      </c>
      <c r="O48" s="39">
        <f t="shared" si="17"/>
        <v>0</v>
      </c>
      <c r="P48" s="39">
        <f t="shared" si="18"/>
        <v>0</v>
      </c>
      <c r="Q48" s="39">
        <f t="shared" si="19"/>
        <v>0</v>
      </c>
      <c r="R48" s="39">
        <f t="shared" si="20"/>
        <v>0</v>
      </c>
    </row>
    <row r="49" spans="1:18" ht="30" x14ac:dyDescent="0.25">
      <c r="A49" s="35">
        <v>27</v>
      </c>
      <c r="B49" s="36"/>
      <c r="C49" s="48" t="s">
        <v>58</v>
      </c>
      <c r="D49" s="47" t="s">
        <v>102</v>
      </c>
      <c r="E49" s="5"/>
      <c r="F49" s="42" t="s">
        <v>104</v>
      </c>
      <c r="G49" s="18">
        <f>G41+G44-G48*2</f>
        <v>112</v>
      </c>
      <c r="H49" s="39">
        <v>0</v>
      </c>
      <c r="I49" s="39">
        <v>0</v>
      </c>
      <c r="J49" s="39">
        <f t="shared" si="14"/>
        <v>0</v>
      </c>
      <c r="K49" s="39">
        <v>0</v>
      </c>
      <c r="L49" s="39">
        <v>0</v>
      </c>
      <c r="M49" s="39">
        <f t="shared" si="15"/>
        <v>0</v>
      </c>
      <c r="N49" s="39">
        <f t="shared" si="16"/>
        <v>0</v>
      </c>
      <c r="O49" s="39">
        <f t="shared" si="17"/>
        <v>0</v>
      </c>
      <c r="P49" s="39">
        <f t="shared" si="18"/>
        <v>0</v>
      </c>
      <c r="Q49" s="39">
        <f t="shared" si="19"/>
        <v>0</v>
      </c>
      <c r="R49" s="39">
        <f t="shared" si="20"/>
        <v>0</v>
      </c>
    </row>
    <row r="50" spans="1:18" x14ac:dyDescent="0.25">
      <c r="A50" s="35">
        <v>28</v>
      </c>
      <c r="B50" s="36"/>
      <c r="C50" s="50" t="s">
        <v>59</v>
      </c>
      <c r="D50" s="10" t="s">
        <v>78</v>
      </c>
      <c r="E50" s="5"/>
      <c r="F50" s="51" t="s">
        <v>14</v>
      </c>
      <c r="G50" s="17">
        <v>3600</v>
      </c>
      <c r="H50" s="39">
        <v>0</v>
      </c>
      <c r="I50" s="39">
        <v>0</v>
      </c>
      <c r="J50" s="39">
        <f t="shared" si="14"/>
        <v>0</v>
      </c>
      <c r="K50" s="39">
        <v>0</v>
      </c>
      <c r="L50" s="39">
        <v>0</v>
      </c>
      <c r="M50" s="39">
        <f t="shared" si="15"/>
        <v>0</v>
      </c>
      <c r="N50" s="39">
        <f t="shared" si="16"/>
        <v>0</v>
      </c>
      <c r="O50" s="39">
        <f t="shared" si="17"/>
        <v>0</v>
      </c>
      <c r="P50" s="39">
        <f t="shared" si="18"/>
        <v>0</v>
      </c>
      <c r="Q50" s="39">
        <f t="shared" si="19"/>
        <v>0</v>
      </c>
      <c r="R50" s="39">
        <f t="shared" si="20"/>
        <v>0</v>
      </c>
    </row>
    <row r="51" spans="1:18" x14ac:dyDescent="0.25">
      <c r="A51" s="35">
        <v>29</v>
      </c>
      <c r="B51" s="36"/>
      <c r="C51" s="50" t="s">
        <v>60</v>
      </c>
      <c r="D51" s="10" t="s">
        <v>79</v>
      </c>
      <c r="E51" s="5"/>
      <c r="F51" s="51" t="s">
        <v>14</v>
      </c>
      <c r="G51" s="11">
        <f>G50</f>
        <v>3600</v>
      </c>
      <c r="H51" s="39">
        <v>0</v>
      </c>
      <c r="I51" s="39">
        <v>0</v>
      </c>
      <c r="J51" s="39">
        <f t="shared" si="14"/>
        <v>0</v>
      </c>
      <c r="K51" s="39">
        <v>0</v>
      </c>
      <c r="L51" s="39">
        <v>0</v>
      </c>
      <c r="M51" s="39">
        <f t="shared" si="15"/>
        <v>0</v>
      </c>
      <c r="N51" s="39">
        <f t="shared" si="16"/>
        <v>0</v>
      </c>
      <c r="O51" s="39">
        <f t="shared" si="17"/>
        <v>0</v>
      </c>
      <c r="P51" s="39">
        <f t="shared" si="18"/>
        <v>0</v>
      </c>
      <c r="Q51" s="39">
        <f t="shared" si="19"/>
        <v>0</v>
      </c>
      <c r="R51" s="39">
        <f t="shared" si="20"/>
        <v>0</v>
      </c>
    </row>
    <row r="52" spans="1:18" ht="30" x14ac:dyDescent="0.25">
      <c r="A52" s="35">
        <v>30</v>
      </c>
      <c r="B52" s="36"/>
      <c r="C52" s="46" t="s">
        <v>61</v>
      </c>
      <c r="D52" s="47" t="s">
        <v>74</v>
      </c>
      <c r="E52" s="5"/>
      <c r="F52" s="19" t="s">
        <v>28</v>
      </c>
      <c r="G52" s="17">
        <v>1</v>
      </c>
      <c r="H52" s="39">
        <v>0</v>
      </c>
      <c r="I52" s="39">
        <v>0</v>
      </c>
      <c r="J52" s="39">
        <f t="shared" si="14"/>
        <v>0</v>
      </c>
      <c r="K52" s="39">
        <v>0</v>
      </c>
      <c r="L52" s="39">
        <v>0</v>
      </c>
      <c r="M52" s="39">
        <f t="shared" si="15"/>
        <v>0</v>
      </c>
      <c r="N52" s="39">
        <f t="shared" si="16"/>
        <v>0</v>
      </c>
      <c r="O52" s="39">
        <f t="shared" si="17"/>
        <v>0</v>
      </c>
      <c r="P52" s="39">
        <f t="shared" si="18"/>
        <v>0</v>
      </c>
      <c r="Q52" s="39">
        <f t="shared" si="19"/>
        <v>0</v>
      </c>
      <c r="R52" s="39">
        <f t="shared" si="20"/>
        <v>0</v>
      </c>
    </row>
    <row r="53" spans="1:18" ht="30.75" thickBot="1" x14ac:dyDescent="0.3">
      <c r="A53" s="35">
        <v>31</v>
      </c>
      <c r="B53" s="52"/>
      <c r="C53" s="53" t="s">
        <v>62</v>
      </c>
      <c r="D53" s="54" t="s">
        <v>80</v>
      </c>
      <c r="E53" s="20"/>
      <c r="F53" s="55" t="s">
        <v>28</v>
      </c>
      <c r="G53" s="21">
        <v>1</v>
      </c>
      <c r="H53" s="56">
        <v>0</v>
      </c>
      <c r="I53" s="56">
        <v>0</v>
      </c>
      <c r="J53" s="56">
        <f t="shared" si="14"/>
        <v>0</v>
      </c>
      <c r="K53" s="56">
        <v>0</v>
      </c>
      <c r="L53" s="56">
        <v>0</v>
      </c>
      <c r="M53" s="56">
        <f t="shared" si="15"/>
        <v>0</v>
      </c>
      <c r="N53" s="56">
        <f t="shared" si="16"/>
        <v>0</v>
      </c>
      <c r="O53" s="56">
        <f t="shared" si="17"/>
        <v>0</v>
      </c>
      <c r="P53" s="56">
        <f t="shared" si="18"/>
        <v>0</v>
      </c>
      <c r="Q53" s="56">
        <f t="shared" si="19"/>
        <v>0</v>
      </c>
      <c r="R53" s="56">
        <f t="shared" si="20"/>
        <v>0</v>
      </c>
    </row>
    <row r="54" spans="1:18" ht="15.75" thickBot="1" x14ac:dyDescent="0.3">
      <c r="A54" s="88" t="s">
        <v>105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90"/>
    </row>
    <row r="55" spans="1:18" x14ac:dyDescent="0.25">
      <c r="A55" s="35">
        <v>32</v>
      </c>
      <c r="B55" s="36"/>
      <c r="C55" s="37" t="s">
        <v>32</v>
      </c>
      <c r="D55" s="38" t="s">
        <v>81</v>
      </c>
      <c r="E55" s="5"/>
      <c r="F55" s="6" t="s">
        <v>103</v>
      </c>
      <c r="G55" s="6">
        <v>1</v>
      </c>
      <c r="H55" s="39">
        <v>0</v>
      </c>
      <c r="I55" s="39">
        <v>0</v>
      </c>
      <c r="J55" s="39">
        <f t="shared" ref="J55:J77" si="21">H55*I55</f>
        <v>0</v>
      </c>
      <c r="K55" s="39">
        <v>0</v>
      </c>
      <c r="L55" s="39">
        <v>0</v>
      </c>
      <c r="M55" s="39">
        <f t="shared" ref="M55:M77" si="22">SUM(J55:L55)</f>
        <v>0</v>
      </c>
      <c r="N55" s="39">
        <f t="shared" ref="N55:N77" si="23">G55*H55</f>
        <v>0</v>
      </c>
      <c r="O55" s="39">
        <f t="shared" ref="O55:O77" si="24">G55*J55</f>
        <v>0</v>
      </c>
      <c r="P55" s="39">
        <f t="shared" ref="P55:P77" si="25">G55*K55</f>
        <v>0</v>
      </c>
      <c r="Q55" s="39">
        <f t="shared" ref="Q55:Q77" si="26">G55*L55</f>
        <v>0</v>
      </c>
      <c r="R55" s="39">
        <f t="shared" ref="R55:R77" si="27">SUM(O55:Q55)</f>
        <v>0</v>
      </c>
    </row>
    <row r="56" spans="1:18" x14ac:dyDescent="0.25">
      <c r="A56" s="30">
        <v>33</v>
      </c>
      <c r="B56" s="31"/>
      <c r="C56" s="37" t="s">
        <v>33</v>
      </c>
      <c r="D56" s="38" t="s">
        <v>82</v>
      </c>
      <c r="E56" s="22"/>
      <c r="F56" s="6" t="s">
        <v>103</v>
      </c>
      <c r="G56" s="6">
        <v>1</v>
      </c>
      <c r="H56" s="34">
        <v>0</v>
      </c>
      <c r="I56" s="34">
        <v>0</v>
      </c>
      <c r="J56" s="34">
        <f t="shared" si="21"/>
        <v>0</v>
      </c>
      <c r="K56" s="34">
        <v>0</v>
      </c>
      <c r="L56" s="34">
        <v>0</v>
      </c>
      <c r="M56" s="34">
        <f t="shared" si="22"/>
        <v>0</v>
      </c>
      <c r="N56" s="34">
        <f t="shared" si="23"/>
        <v>0</v>
      </c>
      <c r="O56" s="34">
        <f t="shared" si="24"/>
        <v>0</v>
      </c>
      <c r="P56" s="34">
        <f t="shared" si="25"/>
        <v>0</v>
      </c>
      <c r="Q56" s="34">
        <f t="shared" si="26"/>
        <v>0</v>
      </c>
      <c r="R56" s="34">
        <f t="shared" si="27"/>
        <v>0</v>
      </c>
    </row>
    <row r="57" spans="1:18" x14ac:dyDescent="0.25">
      <c r="A57" s="35">
        <v>34</v>
      </c>
      <c r="B57" s="36"/>
      <c r="C57" s="37" t="s">
        <v>34</v>
      </c>
      <c r="D57" s="38" t="s">
        <v>107</v>
      </c>
      <c r="E57" s="5"/>
      <c r="F57" s="6" t="s">
        <v>103</v>
      </c>
      <c r="G57" s="6">
        <v>2</v>
      </c>
      <c r="H57" s="39">
        <v>0</v>
      </c>
      <c r="I57" s="39">
        <v>0</v>
      </c>
      <c r="J57" s="39">
        <f t="shared" si="21"/>
        <v>0</v>
      </c>
      <c r="K57" s="39">
        <v>0</v>
      </c>
      <c r="L57" s="39">
        <v>0</v>
      </c>
      <c r="M57" s="39">
        <f t="shared" si="22"/>
        <v>0</v>
      </c>
      <c r="N57" s="39">
        <f t="shared" si="23"/>
        <v>0</v>
      </c>
      <c r="O57" s="39">
        <f t="shared" si="24"/>
        <v>0</v>
      </c>
      <c r="P57" s="39">
        <f t="shared" si="25"/>
        <v>0</v>
      </c>
      <c r="Q57" s="39">
        <f t="shared" si="26"/>
        <v>0</v>
      </c>
      <c r="R57" s="39">
        <f t="shared" si="27"/>
        <v>0</v>
      </c>
    </row>
    <row r="58" spans="1:18" x14ac:dyDescent="0.25">
      <c r="A58" s="30">
        <v>35</v>
      </c>
      <c r="B58" s="31"/>
      <c r="C58" s="37" t="s">
        <v>35</v>
      </c>
      <c r="D58" s="38" t="s">
        <v>83</v>
      </c>
      <c r="E58" s="22"/>
      <c r="F58" s="6" t="s">
        <v>103</v>
      </c>
      <c r="G58" s="6">
        <v>2</v>
      </c>
      <c r="H58" s="34">
        <v>0</v>
      </c>
      <c r="I58" s="34">
        <v>0</v>
      </c>
      <c r="J58" s="34">
        <f t="shared" si="21"/>
        <v>0</v>
      </c>
      <c r="K58" s="34">
        <v>0</v>
      </c>
      <c r="L58" s="34">
        <v>0</v>
      </c>
      <c r="M58" s="34">
        <f t="shared" si="22"/>
        <v>0</v>
      </c>
      <c r="N58" s="34">
        <f t="shared" si="23"/>
        <v>0</v>
      </c>
      <c r="O58" s="34">
        <f t="shared" si="24"/>
        <v>0</v>
      </c>
      <c r="P58" s="34">
        <f t="shared" si="25"/>
        <v>0</v>
      </c>
      <c r="Q58" s="34">
        <f t="shared" si="26"/>
        <v>0</v>
      </c>
      <c r="R58" s="34">
        <f t="shared" si="27"/>
        <v>0</v>
      </c>
    </row>
    <row r="59" spans="1:18" x14ac:dyDescent="0.25">
      <c r="A59" s="35">
        <v>36</v>
      </c>
      <c r="B59" s="36"/>
      <c r="C59" s="7" t="s">
        <v>25</v>
      </c>
      <c r="D59" s="38" t="s">
        <v>84</v>
      </c>
      <c r="E59" s="5"/>
      <c r="F59" s="6" t="s">
        <v>103</v>
      </c>
      <c r="G59" s="6">
        <v>112</v>
      </c>
      <c r="H59" s="39">
        <v>0</v>
      </c>
      <c r="I59" s="39">
        <v>0</v>
      </c>
      <c r="J59" s="39">
        <f t="shared" si="21"/>
        <v>0</v>
      </c>
      <c r="K59" s="39">
        <v>0</v>
      </c>
      <c r="L59" s="39">
        <v>0</v>
      </c>
      <c r="M59" s="39">
        <f t="shared" si="22"/>
        <v>0</v>
      </c>
      <c r="N59" s="39">
        <f t="shared" si="23"/>
        <v>0</v>
      </c>
      <c r="O59" s="39">
        <f t="shared" si="24"/>
        <v>0</v>
      </c>
      <c r="P59" s="39">
        <f t="shared" si="25"/>
        <v>0</v>
      </c>
      <c r="Q59" s="39">
        <f t="shared" si="26"/>
        <v>0</v>
      </c>
      <c r="R59" s="39">
        <f t="shared" si="27"/>
        <v>0</v>
      </c>
    </row>
    <row r="60" spans="1:18" x14ac:dyDescent="0.25">
      <c r="A60" s="30">
        <v>37</v>
      </c>
      <c r="B60" s="31"/>
      <c r="C60" s="7" t="s">
        <v>36</v>
      </c>
      <c r="D60" s="38" t="s">
        <v>108</v>
      </c>
      <c r="E60" s="22"/>
      <c r="F60" s="6" t="s">
        <v>103</v>
      </c>
      <c r="G60" s="6">
        <v>51</v>
      </c>
      <c r="H60" s="34">
        <v>0</v>
      </c>
      <c r="I60" s="34">
        <v>0</v>
      </c>
      <c r="J60" s="34">
        <f t="shared" si="21"/>
        <v>0</v>
      </c>
      <c r="K60" s="34">
        <v>0</v>
      </c>
      <c r="L60" s="34">
        <v>0</v>
      </c>
      <c r="M60" s="34">
        <f t="shared" si="22"/>
        <v>0</v>
      </c>
      <c r="N60" s="34">
        <f t="shared" si="23"/>
        <v>0</v>
      </c>
      <c r="O60" s="34">
        <f t="shared" si="24"/>
        <v>0</v>
      </c>
      <c r="P60" s="34">
        <f t="shared" si="25"/>
        <v>0</v>
      </c>
      <c r="Q60" s="34">
        <f t="shared" si="26"/>
        <v>0</v>
      </c>
      <c r="R60" s="34">
        <f t="shared" si="27"/>
        <v>0</v>
      </c>
    </row>
    <row r="61" spans="1:18" ht="17.25" x14ac:dyDescent="0.25">
      <c r="A61" s="35">
        <v>38</v>
      </c>
      <c r="B61" s="36"/>
      <c r="C61" s="7" t="s">
        <v>150</v>
      </c>
      <c r="D61" s="42" t="s">
        <v>109</v>
      </c>
      <c r="E61" s="5"/>
      <c r="F61" s="6" t="s">
        <v>103</v>
      </c>
      <c r="G61" s="6">
        <v>1</v>
      </c>
      <c r="H61" s="39">
        <v>0</v>
      </c>
      <c r="I61" s="39">
        <v>0</v>
      </c>
      <c r="J61" s="39">
        <f t="shared" si="21"/>
        <v>0</v>
      </c>
      <c r="K61" s="39">
        <v>0</v>
      </c>
      <c r="L61" s="39">
        <v>0</v>
      </c>
      <c r="M61" s="39">
        <f t="shared" si="22"/>
        <v>0</v>
      </c>
      <c r="N61" s="39">
        <f t="shared" si="23"/>
        <v>0</v>
      </c>
      <c r="O61" s="39">
        <f t="shared" si="24"/>
        <v>0</v>
      </c>
      <c r="P61" s="39">
        <f t="shared" si="25"/>
        <v>0</v>
      </c>
      <c r="Q61" s="39">
        <f t="shared" si="26"/>
        <v>0</v>
      </c>
      <c r="R61" s="39">
        <f t="shared" si="27"/>
        <v>0</v>
      </c>
    </row>
    <row r="62" spans="1:18" x14ac:dyDescent="0.25">
      <c r="A62" s="30">
        <v>39</v>
      </c>
      <c r="B62" s="31"/>
      <c r="C62" s="7" t="s">
        <v>24</v>
      </c>
      <c r="D62" s="38" t="s">
        <v>110</v>
      </c>
      <c r="E62" s="22"/>
      <c r="F62" s="6" t="s">
        <v>103</v>
      </c>
      <c r="G62" s="6">
        <v>23</v>
      </c>
      <c r="H62" s="34">
        <v>0</v>
      </c>
      <c r="I62" s="34">
        <v>0</v>
      </c>
      <c r="J62" s="34">
        <f t="shared" si="21"/>
        <v>0</v>
      </c>
      <c r="K62" s="34">
        <v>0</v>
      </c>
      <c r="L62" s="34">
        <v>0</v>
      </c>
      <c r="M62" s="34">
        <f t="shared" si="22"/>
        <v>0</v>
      </c>
      <c r="N62" s="34">
        <f t="shared" si="23"/>
        <v>0</v>
      </c>
      <c r="O62" s="34">
        <f t="shared" si="24"/>
        <v>0</v>
      </c>
      <c r="P62" s="34">
        <f t="shared" si="25"/>
        <v>0</v>
      </c>
      <c r="Q62" s="34">
        <f t="shared" si="26"/>
        <v>0</v>
      </c>
      <c r="R62" s="34">
        <f t="shared" si="27"/>
        <v>0</v>
      </c>
    </row>
    <row r="63" spans="1:18" x14ac:dyDescent="0.25">
      <c r="A63" s="35">
        <v>40</v>
      </c>
      <c r="B63" s="36"/>
      <c r="C63" s="7" t="s">
        <v>37</v>
      </c>
      <c r="D63" s="38" t="s">
        <v>86</v>
      </c>
      <c r="E63" s="5"/>
      <c r="F63" s="6" t="s">
        <v>103</v>
      </c>
      <c r="G63" s="6">
        <v>40</v>
      </c>
      <c r="H63" s="39">
        <v>0</v>
      </c>
      <c r="I63" s="39">
        <v>0</v>
      </c>
      <c r="J63" s="39">
        <f t="shared" si="21"/>
        <v>0</v>
      </c>
      <c r="K63" s="39">
        <v>0</v>
      </c>
      <c r="L63" s="39">
        <v>0</v>
      </c>
      <c r="M63" s="39">
        <f t="shared" si="22"/>
        <v>0</v>
      </c>
      <c r="N63" s="39">
        <f t="shared" si="23"/>
        <v>0</v>
      </c>
      <c r="O63" s="39">
        <f t="shared" si="24"/>
        <v>0</v>
      </c>
      <c r="P63" s="39">
        <f t="shared" si="25"/>
        <v>0</v>
      </c>
      <c r="Q63" s="39">
        <f t="shared" si="26"/>
        <v>0</v>
      </c>
      <c r="R63" s="39">
        <f t="shared" si="27"/>
        <v>0</v>
      </c>
    </row>
    <row r="64" spans="1:18" x14ac:dyDescent="0.25">
      <c r="A64" s="30">
        <v>41</v>
      </c>
      <c r="B64" s="31"/>
      <c r="C64" s="8" t="s">
        <v>38</v>
      </c>
      <c r="D64" s="38" t="s">
        <v>87</v>
      </c>
      <c r="E64" s="22"/>
      <c r="F64" s="6" t="s">
        <v>103</v>
      </c>
      <c r="G64" s="6">
        <f>G59+G60+G62</f>
        <v>186</v>
      </c>
      <c r="H64" s="34">
        <v>0</v>
      </c>
      <c r="I64" s="34">
        <v>0</v>
      </c>
      <c r="J64" s="34">
        <f t="shared" si="21"/>
        <v>0</v>
      </c>
      <c r="K64" s="34">
        <v>0</v>
      </c>
      <c r="L64" s="34">
        <v>0</v>
      </c>
      <c r="M64" s="34">
        <f t="shared" si="22"/>
        <v>0</v>
      </c>
      <c r="N64" s="34">
        <f t="shared" si="23"/>
        <v>0</v>
      </c>
      <c r="O64" s="34">
        <f t="shared" si="24"/>
        <v>0</v>
      </c>
      <c r="P64" s="34">
        <f t="shared" si="25"/>
        <v>0</v>
      </c>
      <c r="Q64" s="34">
        <f t="shared" si="26"/>
        <v>0</v>
      </c>
      <c r="R64" s="34">
        <f t="shared" si="27"/>
        <v>0</v>
      </c>
    </row>
    <row r="65" spans="1:18" x14ac:dyDescent="0.25">
      <c r="A65" s="35">
        <v>42</v>
      </c>
      <c r="B65" s="36"/>
      <c r="C65" s="8" t="s">
        <v>39</v>
      </c>
      <c r="D65" s="38" t="s">
        <v>111</v>
      </c>
      <c r="E65" s="5"/>
      <c r="F65" s="6" t="s">
        <v>103</v>
      </c>
      <c r="G65" s="6">
        <v>4</v>
      </c>
      <c r="H65" s="39">
        <v>0</v>
      </c>
      <c r="I65" s="39">
        <v>0</v>
      </c>
      <c r="J65" s="39">
        <f t="shared" si="21"/>
        <v>0</v>
      </c>
      <c r="K65" s="39">
        <v>0</v>
      </c>
      <c r="L65" s="39">
        <v>0</v>
      </c>
      <c r="M65" s="39">
        <f t="shared" si="22"/>
        <v>0</v>
      </c>
      <c r="N65" s="39">
        <f t="shared" si="23"/>
        <v>0</v>
      </c>
      <c r="O65" s="39">
        <f t="shared" si="24"/>
        <v>0</v>
      </c>
      <c r="P65" s="39">
        <f t="shared" si="25"/>
        <v>0</v>
      </c>
      <c r="Q65" s="39">
        <f t="shared" si="26"/>
        <v>0</v>
      </c>
      <c r="R65" s="39">
        <f t="shared" si="27"/>
        <v>0</v>
      </c>
    </row>
    <row r="66" spans="1:18" ht="30" x14ac:dyDescent="0.25">
      <c r="A66" s="30">
        <v>43</v>
      </c>
      <c r="B66" s="31"/>
      <c r="C66" s="7" t="s">
        <v>40</v>
      </c>
      <c r="D66" s="42" t="s">
        <v>89</v>
      </c>
      <c r="E66" s="22"/>
      <c r="F66" s="6" t="s">
        <v>103</v>
      </c>
      <c r="G66" s="6">
        <v>19</v>
      </c>
      <c r="H66" s="34">
        <v>0</v>
      </c>
      <c r="I66" s="34">
        <v>0</v>
      </c>
      <c r="J66" s="34">
        <f t="shared" si="21"/>
        <v>0</v>
      </c>
      <c r="K66" s="34">
        <v>0</v>
      </c>
      <c r="L66" s="34">
        <v>0</v>
      </c>
      <c r="M66" s="34">
        <f t="shared" si="22"/>
        <v>0</v>
      </c>
      <c r="N66" s="34">
        <f t="shared" si="23"/>
        <v>0</v>
      </c>
      <c r="O66" s="34">
        <f t="shared" si="24"/>
        <v>0</v>
      </c>
      <c r="P66" s="34">
        <f t="shared" si="25"/>
        <v>0</v>
      </c>
      <c r="Q66" s="34">
        <f t="shared" si="26"/>
        <v>0</v>
      </c>
      <c r="R66" s="34">
        <f t="shared" si="27"/>
        <v>0</v>
      </c>
    </row>
    <row r="67" spans="1:18" x14ac:dyDescent="0.25">
      <c r="A67" s="35">
        <v>44</v>
      </c>
      <c r="B67" s="36"/>
      <c r="C67" s="7" t="s">
        <v>41</v>
      </c>
      <c r="D67" s="42" t="s">
        <v>90</v>
      </c>
      <c r="E67" s="5"/>
      <c r="F67" s="6" t="s">
        <v>103</v>
      </c>
      <c r="G67" s="6">
        <f>G66</f>
        <v>19</v>
      </c>
      <c r="H67" s="39">
        <v>0</v>
      </c>
      <c r="I67" s="39">
        <v>0</v>
      </c>
      <c r="J67" s="39">
        <f t="shared" si="21"/>
        <v>0</v>
      </c>
      <c r="K67" s="39">
        <v>0</v>
      </c>
      <c r="L67" s="39">
        <v>0</v>
      </c>
      <c r="M67" s="39">
        <f t="shared" si="22"/>
        <v>0</v>
      </c>
      <c r="N67" s="39">
        <f t="shared" si="23"/>
        <v>0</v>
      </c>
      <c r="O67" s="39">
        <f t="shared" si="24"/>
        <v>0</v>
      </c>
      <c r="P67" s="39">
        <f t="shared" si="25"/>
        <v>0</v>
      </c>
      <c r="Q67" s="39">
        <f t="shared" si="26"/>
        <v>0</v>
      </c>
      <c r="R67" s="39">
        <f t="shared" si="27"/>
        <v>0</v>
      </c>
    </row>
    <row r="68" spans="1:18" x14ac:dyDescent="0.25">
      <c r="A68" s="30">
        <v>45</v>
      </c>
      <c r="B68" s="31"/>
      <c r="C68" s="8" t="s">
        <v>42</v>
      </c>
      <c r="D68" s="38" t="s">
        <v>91</v>
      </c>
      <c r="E68" s="22"/>
      <c r="F68" s="6" t="s">
        <v>14</v>
      </c>
      <c r="G68" s="6">
        <v>28</v>
      </c>
      <c r="H68" s="34">
        <v>0</v>
      </c>
      <c r="I68" s="34">
        <v>0</v>
      </c>
      <c r="J68" s="34">
        <f t="shared" si="21"/>
        <v>0</v>
      </c>
      <c r="K68" s="34">
        <v>0</v>
      </c>
      <c r="L68" s="34">
        <v>0</v>
      </c>
      <c r="M68" s="34">
        <f t="shared" si="22"/>
        <v>0</v>
      </c>
      <c r="N68" s="34">
        <f t="shared" si="23"/>
        <v>0</v>
      </c>
      <c r="O68" s="34">
        <f t="shared" si="24"/>
        <v>0</v>
      </c>
      <c r="P68" s="34">
        <f t="shared" si="25"/>
        <v>0</v>
      </c>
      <c r="Q68" s="34">
        <f t="shared" si="26"/>
        <v>0</v>
      </c>
      <c r="R68" s="34">
        <f t="shared" si="27"/>
        <v>0</v>
      </c>
    </row>
    <row r="69" spans="1:18" x14ac:dyDescent="0.25">
      <c r="A69" s="35">
        <v>46</v>
      </c>
      <c r="B69" s="36"/>
      <c r="C69" s="8" t="s">
        <v>43</v>
      </c>
      <c r="D69" s="38" t="s">
        <v>92</v>
      </c>
      <c r="E69" s="5"/>
      <c r="F69" s="6" t="s">
        <v>14</v>
      </c>
      <c r="G69" s="6">
        <v>1</v>
      </c>
      <c r="H69" s="39">
        <v>0</v>
      </c>
      <c r="I69" s="39">
        <v>0</v>
      </c>
      <c r="J69" s="39">
        <f t="shared" si="21"/>
        <v>0</v>
      </c>
      <c r="K69" s="39">
        <v>0</v>
      </c>
      <c r="L69" s="39">
        <v>0</v>
      </c>
      <c r="M69" s="39">
        <f t="shared" si="22"/>
        <v>0</v>
      </c>
      <c r="N69" s="39">
        <f t="shared" si="23"/>
        <v>0</v>
      </c>
      <c r="O69" s="39">
        <f t="shared" si="24"/>
        <v>0</v>
      </c>
      <c r="P69" s="39">
        <f t="shared" si="25"/>
        <v>0</v>
      </c>
      <c r="Q69" s="39">
        <f t="shared" si="26"/>
        <v>0</v>
      </c>
      <c r="R69" s="39">
        <f t="shared" si="27"/>
        <v>0</v>
      </c>
    </row>
    <row r="70" spans="1:18" ht="30" x14ac:dyDescent="0.25">
      <c r="A70" s="30">
        <v>47</v>
      </c>
      <c r="B70" s="31"/>
      <c r="C70" s="9" t="s">
        <v>44</v>
      </c>
      <c r="D70" s="38" t="s">
        <v>93</v>
      </c>
      <c r="E70" s="22"/>
      <c r="F70" s="6" t="s">
        <v>14</v>
      </c>
      <c r="G70" s="10">
        <v>15</v>
      </c>
      <c r="H70" s="34">
        <v>0</v>
      </c>
      <c r="I70" s="34">
        <v>0</v>
      </c>
      <c r="J70" s="34">
        <f t="shared" si="21"/>
        <v>0</v>
      </c>
      <c r="K70" s="34">
        <v>0</v>
      </c>
      <c r="L70" s="34">
        <v>0</v>
      </c>
      <c r="M70" s="34">
        <f t="shared" si="22"/>
        <v>0</v>
      </c>
      <c r="N70" s="34">
        <f t="shared" si="23"/>
        <v>0</v>
      </c>
      <c r="O70" s="34">
        <f t="shared" si="24"/>
        <v>0</v>
      </c>
      <c r="P70" s="34">
        <f t="shared" si="25"/>
        <v>0</v>
      </c>
      <c r="Q70" s="34">
        <f t="shared" si="26"/>
        <v>0</v>
      </c>
      <c r="R70" s="34">
        <f t="shared" si="27"/>
        <v>0</v>
      </c>
    </row>
    <row r="71" spans="1:18" x14ac:dyDescent="0.25">
      <c r="A71" s="35">
        <v>48</v>
      </c>
      <c r="B71" s="36"/>
      <c r="C71" s="8" t="s">
        <v>45</v>
      </c>
      <c r="D71" s="38" t="s">
        <v>94</v>
      </c>
      <c r="E71" s="5"/>
      <c r="F71" s="6" t="s">
        <v>14</v>
      </c>
      <c r="G71" s="10">
        <v>1</v>
      </c>
      <c r="H71" s="39">
        <v>0</v>
      </c>
      <c r="I71" s="39">
        <v>0</v>
      </c>
      <c r="J71" s="39">
        <f t="shared" si="21"/>
        <v>0</v>
      </c>
      <c r="K71" s="39">
        <v>0</v>
      </c>
      <c r="L71" s="39">
        <v>0</v>
      </c>
      <c r="M71" s="39">
        <f t="shared" si="22"/>
        <v>0</v>
      </c>
      <c r="N71" s="39">
        <f t="shared" si="23"/>
        <v>0</v>
      </c>
      <c r="O71" s="39">
        <f t="shared" si="24"/>
        <v>0</v>
      </c>
      <c r="P71" s="39">
        <f t="shared" si="25"/>
        <v>0</v>
      </c>
      <c r="Q71" s="39">
        <f t="shared" si="26"/>
        <v>0</v>
      </c>
      <c r="R71" s="39">
        <f t="shared" si="27"/>
        <v>0</v>
      </c>
    </row>
    <row r="72" spans="1:18" x14ac:dyDescent="0.25">
      <c r="A72" s="30">
        <v>49</v>
      </c>
      <c r="B72" s="31"/>
      <c r="C72" s="8" t="s">
        <v>46</v>
      </c>
      <c r="D72" s="38" t="s">
        <v>95</v>
      </c>
      <c r="E72" s="22"/>
      <c r="F72" s="6" t="s">
        <v>14</v>
      </c>
      <c r="G72" s="10">
        <f>G70+G71</f>
        <v>16</v>
      </c>
      <c r="H72" s="34">
        <v>0</v>
      </c>
      <c r="I72" s="34">
        <v>0</v>
      </c>
      <c r="J72" s="34">
        <f t="shared" si="21"/>
        <v>0</v>
      </c>
      <c r="K72" s="34">
        <v>0</v>
      </c>
      <c r="L72" s="34">
        <v>0</v>
      </c>
      <c r="M72" s="34">
        <f t="shared" si="22"/>
        <v>0</v>
      </c>
      <c r="N72" s="34">
        <f t="shared" si="23"/>
        <v>0</v>
      </c>
      <c r="O72" s="34">
        <f t="shared" si="24"/>
        <v>0</v>
      </c>
      <c r="P72" s="34">
        <f t="shared" si="25"/>
        <v>0</v>
      </c>
      <c r="Q72" s="34">
        <f t="shared" si="26"/>
        <v>0</v>
      </c>
      <c r="R72" s="34">
        <f t="shared" si="27"/>
        <v>0</v>
      </c>
    </row>
    <row r="73" spans="1:18" x14ac:dyDescent="0.25">
      <c r="A73" s="35">
        <v>50</v>
      </c>
      <c r="B73" s="36"/>
      <c r="C73" s="8" t="s">
        <v>47</v>
      </c>
      <c r="D73" s="38" t="s">
        <v>96</v>
      </c>
      <c r="E73" s="5"/>
      <c r="F73" s="6" t="s">
        <v>14</v>
      </c>
      <c r="G73" s="10">
        <v>1</v>
      </c>
      <c r="H73" s="39">
        <v>0</v>
      </c>
      <c r="I73" s="39">
        <v>0</v>
      </c>
      <c r="J73" s="39">
        <f t="shared" si="21"/>
        <v>0</v>
      </c>
      <c r="K73" s="39">
        <v>0</v>
      </c>
      <c r="L73" s="39">
        <v>0</v>
      </c>
      <c r="M73" s="39">
        <f t="shared" si="22"/>
        <v>0</v>
      </c>
      <c r="N73" s="39">
        <f t="shared" si="23"/>
        <v>0</v>
      </c>
      <c r="O73" s="39">
        <f t="shared" si="24"/>
        <v>0</v>
      </c>
      <c r="P73" s="39">
        <f t="shared" si="25"/>
        <v>0</v>
      </c>
      <c r="Q73" s="39">
        <f t="shared" si="26"/>
        <v>0</v>
      </c>
      <c r="R73" s="39">
        <f t="shared" si="27"/>
        <v>0</v>
      </c>
    </row>
    <row r="74" spans="1:18" x14ac:dyDescent="0.25">
      <c r="A74" s="30">
        <v>51</v>
      </c>
      <c r="B74" s="31"/>
      <c r="C74" s="7" t="s">
        <v>48</v>
      </c>
      <c r="D74" s="42" t="s">
        <v>97</v>
      </c>
      <c r="E74" s="22"/>
      <c r="F74" s="6" t="s">
        <v>14</v>
      </c>
      <c r="G74" s="10">
        <v>2</v>
      </c>
      <c r="H74" s="34">
        <v>0</v>
      </c>
      <c r="I74" s="34">
        <v>0</v>
      </c>
      <c r="J74" s="34">
        <f t="shared" si="21"/>
        <v>0</v>
      </c>
      <c r="K74" s="34">
        <v>0</v>
      </c>
      <c r="L74" s="34">
        <v>0</v>
      </c>
      <c r="M74" s="34">
        <f t="shared" si="22"/>
        <v>0</v>
      </c>
      <c r="N74" s="34">
        <f t="shared" si="23"/>
        <v>0</v>
      </c>
      <c r="O74" s="34">
        <f t="shared" si="24"/>
        <v>0</v>
      </c>
      <c r="P74" s="34">
        <f t="shared" si="25"/>
        <v>0</v>
      </c>
      <c r="Q74" s="34">
        <f t="shared" si="26"/>
        <v>0</v>
      </c>
      <c r="R74" s="34">
        <f t="shared" si="27"/>
        <v>0</v>
      </c>
    </row>
    <row r="75" spans="1:18" ht="30" x14ac:dyDescent="0.25">
      <c r="A75" s="35">
        <v>52</v>
      </c>
      <c r="B75" s="36"/>
      <c r="C75" s="8" t="s">
        <v>49</v>
      </c>
      <c r="D75" s="11" t="s">
        <v>70</v>
      </c>
      <c r="E75" s="5"/>
      <c r="F75" s="6" t="s">
        <v>104</v>
      </c>
      <c r="G75" s="10">
        <v>1000</v>
      </c>
      <c r="H75" s="39">
        <v>0</v>
      </c>
      <c r="I75" s="39">
        <v>0</v>
      </c>
      <c r="J75" s="39">
        <f t="shared" si="21"/>
        <v>0</v>
      </c>
      <c r="K75" s="39">
        <v>0</v>
      </c>
      <c r="L75" s="39">
        <v>0</v>
      </c>
      <c r="M75" s="39">
        <f t="shared" si="22"/>
        <v>0</v>
      </c>
      <c r="N75" s="39">
        <f t="shared" si="23"/>
        <v>0</v>
      </c>
      <c r="O75" s="39">
        <f t="shared" si="24"/>
        <v>0</v>
      </c>
      <c r="P75" s="39">
        <f t="shared" si="25"/>
        <v>0</v>
      </c>
      <c r="Q75" s="39">
        <f t="shared" si="26"/>
        <v>0</v>
      </c>
      <c r="R75" s="39">
        <f t="shared" si="27"/>
        <v>0</v>
      </c>
    </row>
    <row r="76" spans="1:18" ht="30" x14ac:dyDescent="0.25">
      <c r="A76" s="30">
        <v>53</v>
      </c>
      <c r="B76" s="31"/>
      <c r="C76" s="13" t="s">
        <v>50</v>
      </c>
      <c r="D76" s="14" t="s">
        <v>112</v>
      </c>
      <c r="E76" s="22"/>
      <c r="F76" s="6" t="s">
        <v>104</v>
      </c>
      <c r="G76" s="10">
        <v>50</v>
      </c>
      <c r="H76" s="34">
        <v>0</v>
      </c>
      <c r="I76" s="34">
        <v>0</v>
      </c>
      <c r="J76" s="34">
        <f t="shared" si="21"/>
        <v>0</v>
      </c>
      <c r="K76" s="34">
        <v>0</v>
      </c>
      <c r="L76" s="34">
        <v>0</v>
      </c>
      <c r="M76" s="34">
        <f t="shared" si="22"/>
        <v>0</v>
      </c>
      <c r="N76" s="34">
        <f t="shared" si="23"/>
        <v>0</v>
      </c>
      <c r="O76" s="34">
        <f t="shared" si="24"/>
        <v>0</v>
      </c>
      <c r="P76" s="34">
        <f t="shared" si="25"/>
        <v>0</v>
      </c>
      <c r="Q76" s="34">
        <f t="shared" si="26"/>
        <v>0</v>
      </c>
      <c r="R76" s="34">
        <f t="shared" si="27"/>
        <v>0</v>
      </c>
    </row>
    <row r="77" spans="1:18" x14ac:dyDescent="0.25">
      <c r="A77" s="35">
        <v>54</v>
      </c>
      <c r="B77" s="36"/>
      <c r="C77" s="8" t="s">
        <v>51</v>
      </c>
      <c r="D77" s="11" t="s">
        <v>72</v>
      </c>
      <c r="E77" s="5"/>
      <c r="F77" s="6" t="s">
        <v>104</v>
      </c>
      <c r="G77" s="11">
        <v>50</v>
      </c>
      <c r="H77" s="39">
        <v>0</v>
      </c>
      <c r="I77" s="39">
        <v>0</v>
      </c>
      <c r="J77" s="39">
        <f t="shared" si="21"/>
        <v>0</v>
      </c>
      <c r="K77" s="39">
        <v>0</v>
      </c>
      <c r="L77" s="39">
        <v>0</v>
      </c>
      <c r="M77" s="39">
        <f t="shared" si="22"/>
        <v>0</v>
      </c>
      <c r="N77" s="39">
        <f t="shared" si="23"/>
        <v>0</v>
      </c>
      <c r="O77" s="39">
        <f t="shared" si="24"/>
        <v>0</v>
      </c>
      <c r="P77" s="39">
        <f t="shared" si="25"/>
        <v>0</v>
      </c>
      <c r="Q77" s="39">
        <f t="shared" si="26"/>
        <v>0</v>
      </c>
      <c r="R77" s="39">
        <f t="shared" si="27"/>
        <v>0</v>
      </c>
    </row>
    <row r="78" spans="1:18" ht="30" x14ac:dyDescent="0.25">
      <c r="A78" s="30">
        <v>55</v>
      </c>
      <c r="B78" s="31"/>
      <c r="C78" s="8" t="s">
        <v>52</v>
      </c>
      <c r="D78" s="16" t="s">
        <v>73</v>
      </c>
      <c r="E78" s="22"/>
      <c r="F78" s="4" t="s">
        <v>104</v>
      </c>
      <c r="G78" s="11">
        <v>200</v>
      </c>
      <c r="H78" s="34">
        <v>0</v>
      </c>
      <c r="I78" s="34">
        <v>0</v>
      </c>
      <c r="J78" s="34">
        <f t="shared" si="7"/>
        <v>0</v>
      </c>
      <c r="K78" s="34">
        <v>0</v>
      </c>
      <c r="L78" s="34">
        <v>0</v>
      </c>
      <c r="M78" s="34">
        <f t="shared" si="8"/>
        <v>0</v>
      </c>
      <c r="N78" s="34">
        <f t="shared" si="9"/>
        <v>0</v>
      </c>
      <c r="O78" s="34">
        <f t="shared" si="10"/>
        <v>0</v>
      </c>
      <c r="P78" s="34">
        <f t="shared" si="11"/>
        <v>0</v>
      </c>
      <c r="Q78" s="34">
        <f t="shared" si="12"/>
        <v>0</v>
      </c>
      <c r="R78" s="34">
        <f t="shared" si="13"/>
        <v>0</v>
      </c>
    </row>
    <row r="79" spans="1:18" x14ac:dyDescent="0.25">
      <c r="A79" s="35"/>
      <c r="B79" s="36"/>
      <c r="C79" s="43" t="s">
        <v>54</v>
      </c>
      <c r="D79" s="42"/>
      <c r="E79" s="5"/>
      <c r="F79" s="4"/>
      <c r="G79" s="17"/>
      <c r="H79" s="91"/>
      <c r="I79" s="92"/>
      <c r="J79" s="92"/>
      <c r="K79" s="92"/>
      <c r="L79" s="92"/>
      <c r="M79" s="92"/>
      <c r="N79" s="92"/>
      <c r="O79" s="92"/>
      <c r="P79" s="92"/>
      <c r="Q79" s="92"/>
      <c r="R79" s="93"/>
    </row>
    <row r="80" spans="1:18" x14ac:dyDescent="0.25">
      <c r="A80" s="30">
        <v>56</v>
      </c>
      <c r="B80" s="36"/>
      <c r="C80" s="44" t="s">
        <v>55</v>
      </c>
      <c r="D80" s="45" t="s">
        <v>74</v>
      </c>
      <c r="E80" s="5"/>
      <c r="F80" s="42" t="s">
        <v>14</v>
      </c>
      <c r="G80" s="17">
        <f>G59+G60+G62+G66+G68+G69+G70+G71+G61</f>
        <v>251</v>
      </c>
      <c r="H80" s="39">
        <v>0</v>
      </c>
      <c r="I80" s="39">
        <v>0</v>
      </c>
      <c r="J80" s="39">
        <f t="shared" si="7"/>
        <v>0</v>
      </c>
      <c r="K80" s="39">
        <v>0</v>
      </c>
      <c r="L80" s="39">
        <v>0</v>
      </c>
      <c r="M80" s="39">
        <f t="shared" si="8"/>
        <v>0</v>
      </c>
      <c r="N80" s="39">
        <f t="shared" si="9"/>
        <v>0</v>
      </c>
      <c r="O80" s="39">
        <f t="shared" si="10"/>
        <v>0</v>
      </c>
      <c r="P80" s="39">
        <f t="shared" si="11"/>
        <v>0</v>
      </c>
      <c r="Q80" s="39">
        <f t="shared" si="12"/>
        <v>0</v>
      </c>
      <c r="R80" s="39">
        <f t="shared" si="13"/>
        <v>0</v>
      </c>
    </row>
    <row r="81" spans="1:18" x14ac:dyDescent="0.25">
      <c r="A81" s="35">
        <v>57</v>
      </c>
      <c r="B81" s="36"/>
      <c r="C81" s="46" t="s">
        <v>56</v>
      </c>
      <c r="D81" s="47" t="s">
        <v>100</v>
      </c>
      <c r="E81" s="5"/>
      <c r="F81" s="42" t="s">
        <v>104</v>
      </c>
      <c r="G81" s="17">
        <v>1250</v>
      </c>
      <c r="H81" s="39">
        <v>0</v>
      </c>
      <c r="I81" s="39">
        <v>0</v>
      </c>
      <c r="J81" s="39">
        <f t="shared" si="7"/>
        <v>0</v>
      </c>
      <c r="K81" s="39">
        <v>0</v>
      </c>
      <c r="L81" s="39">
        <v>0</v>
      </c>
      <c r="M81" s="39">
        <f t="shared" si="8"/>
        <v>0</v>
      </c>
      <c r="N81" s="39">
        <f t="shared" si="9"/>
        <v>0</v>
      </c>
      <c r="O81" s="39">
        <f t="shared" si="10"/>
        <v>0</v>
      </c>
      <c r="P81" s="39">
        <f t="shared" si="11"/>
        <v>0</v>
      </c>
      <c r="Q81" s="39">
        <f t="shared" si="12"/>
        <v>0</v>
      </c>
      <c r="R81" s="39">
        <f t="shared" si="13"/>
        <v>0</v>
      </c>
    </row>
    <row r="82" spans="1:18" ht="45" x14ac:dyDescent="0.25">
      <c r="A82" s="30">
        <v>58</v>
      </c>
      <c r="B82" s="36"/>
      <c r="C82" s="48" t="s">
        <v>57</v>
      </c>
      <c r="D82" s="49" t="s">
        <v>76</v>
      </c>
      <c r="E82" s="5"/>
      <c r="F82" s="42" t="s">
        <v>104</v>
      </c>
      <c r="G82" s="17">
        <v>8</v>
      </c>
      <c r="H82" s="39">
        <v>0</v>
      </c>
      <c r="I82" s="39">
        <v>0</v>
      </c>
      <c r="J82" s="39">
        <f t="shared" si="7"/>
        <v>0</v>
      </c>
      <c r="K82" s="39">
        <v>0</v>
      </c>
      <c r="L82" s="39">
        <v>0</v>
      </c>
      <c r="M82" s="39">
        <f t="shared" si="8"/>
        <v>0</v>
      </c>
      <c r="N82" s="39">
        <f t="shared" si="9"/>
        <v>0</v>
      </c>
      <c r="O82" s="39">
        <f t="shared" si="10"/>
        <v>0</v>
      </c>
      <c r="P82" s="39">
        <f t="shared" si="11"/>
        <v>0</v>
      </c>
      <c r="Q82" s="39">
        <f t="shared" si="12"/>
        <v>0</v>
      </c>
      <c r="R82" s="39">
        <f t="shared" si="13"/>
        <v>0</v>
      </c>
    </row>
    <row r="83" spans="1:18" ht="30" x14ac:dyDescent="0.25">
      <c r="A83" s="35">
        <v>59</v>
      </c>
      <c r="B83" s="36"/>
      <c r="C83" s="48" t="s">
        <v>58</v>
      </c>
      <c r="D83" s="47" t="s">
        <v>102</v>
      </c>
      <c r="E83" s="5"/>
      <c r="F83" s="42" t="s">
        <v>104</v>
      </c>
      <c r="G83" s="17">
        <v>34</v>
      </c>
      <c r="H83" s="39">
        <v>0</v>
      </c>
      <c r="I83" s="39">
        <v>0</v>
      </c>
      <c r="J83" s="39">
        <f t="shared" si="7"/>
        <v>0</v>
      </c>
      <c r="K83" s="39">
        <v>0</v>
      </c>
      <c r="L83" s="39">
        <v>0</v>
      </c>
      <c r="M83" s="39">
        <f t="shared" si="8"/>
        <v>0</v>
      </c>
      <c r="N83" s="39">
        <f t="shared" si="9"/>
        <v>0</v>
      </c>
      <c r="O83" s="39">
        <f t="shared" si="10"/>
        <v>0</v>
      </c>
      <c r="P83" s="39">
        <f t="shared" si="11"/>
        <v>0</v>
      </c>
      <c r="Q83" s="39">
        <f t="shared" si="12"/>
        <v>0</v>
      </c>
      <c r="R83" s="39">
        <f t="shared" si="13"/>
        <v>0</v>
      </c>
    </row>
    <row r="84" spans="1:18" x14ac:dyDescent="0.25">
      <c r="A84" s="30">
        <v>60</v>
      </c>
      <c r="B84" s="36"/>
      <c r="C84" s="50" t="s">
        <v>59</v>
      </c>
      <c r="D84" s="10" t="s">
        <v>78</v>
      </c>
      <c r="E84" s="5"/>
      <c r="F84" s="51" t="s">
        <v>14</v>
      </c>
      <c r="G84" s="17">
        <v>3750</v>
      </c>
      <c r="H84" s="39">
        <v>0</v>
      </c>
      <c r="I84" s="39">
        <v>0</v>
      </c>
      <c r="J84" s="39">
        <f t="shared" si="7"/>
        <v>0</v>
      </c>
      <c r="K84" s="39">
        <v>0</v>
      </c>
      <c r="L84" s="39">
        <v>0</v>
      </c>
      <c r="M84" s="39">
        <f t="shared" si="8"/>
        <v>0</v>
      </c>
      <c r="N84" s="39">
        <f t="shared" si="9"/>
        <v>0</v>
      </c>
      <c r="O84" s="39">
        <f t="shared" si="10"/>
        <v>0</v>
      </c>
      <c r="P84" s="39">
        <f t="shared" si="11"/>
        <v>0</v>
      </c>
      <c r="Q84" s="39">
        <f t="shared" si="12"/>
        <v>0</v>
      </c>
      <c r="R84" s="39">
        <f t="shared" si="13"/>
        <v>0</v>
      </c>
    </row>
    <row r="85" spans="1:18" x14ac:dyDescent="0.25">
      <c r="A85" s="35">
        <v>61</v>
      </c>
      <c r="B85" s="36"/>
      <c r="C85" s="50" t="s">
        <v>60</v>
      </c>
      <c r="D85" s="10" t="s">
        <v>79</v>
      </c>
      <c r="E85" s="57"/>
      <c r="F85" s="51" t="s">
        <v>14</v>
      </c>
      <c r="G85" s="11">
        <f>G84</f>
        <v>3750</v>
      </c>
      <c r="H85" s="39">
        <v>0</v>
      </c>
      <c r="I85" s="39">
        <v>0</v>
      </c>
      <c r="J85" s="39">
        <f t="shared" ref="J85:J87" si="28">H85*I85</f>
        <v>0</v>
      </c>
      <c r="K85" s="39">
        <v>0</v>
      </c>
      <c r="L85" s="39">
        <v>0</v>
      </c>
      <c r="M85" s="39">
        <f t="shared" ref="M85:M87" si="29">SUM(J85:L85)</f>
        <v>0</v>
      </c>
      <c r="N85" s="39">
        <f t="shared" ref="N85:N87" si="30">G85*H85</f>
        <v>0</v>
      </c>
      <c r="O85" s="39">
        <f t="shared" ref="O85:O87" si="31">G85*J85</f>
        <v>0</v>
      </c>
      <c r="P85" s="39">
        <f t="shared" ref="P85:P87" si="32">G85*K85</f>
        <v>0</v>
      </c>
      <c r="Q85" s="39">
        <f t="shared" ref="Q85:Q87" si="33">G85*L85</f>
        <v>0</v>
      </c>
      <c r="R85" s="39">
        <f t="shared" ref="R85:R87" si="34">SUM(O85:Q85)</f>
        <v>0</v>
      </c>
    </row>
    <row r="86" spans="1:18" ht="30" x14ac:dyDescent="0.25">
      <c r="A86" s="30">
        <v>62</v>
      </c>
      <c r="B86" s="36"/>
      <c r="C86" s="46" t="s">
        <v>61</v>
      </c>
      <c r="D86" s="47" t="s">
        <v>74</v>
      </c>
      <c r="E86" s="58"/>
      <c r="F86" s="19" t="s">
        <v>28</v>
      </c>
      <c r="G86" s="17">
        <v>1</v>
      </c>
      <c r="H86" s="39">
        <v>0</v>
      </c>
      <c r="I86" s="39">
        <v>0</v>
      </c>
      <c r="J86" s="39">
        <f t="shared" si="28"/>
        <v>0</v>
      </c>
      <c r="K86" s="39">
        <v>0</v>
      </c>
      <c r="L86" s="39">
        <v>0</v>
      </c>
      <c r="M86" s="39">
        <f t="shared" si="29"/>
        <v>0</v>
      </c>
      <c r="N86" s="39">
        <f t="shared" si="30"/>
        <v>0</v>
      </c>
      <c r="O86" s="39">
        <f t="shared" si="31"/>
        <v>0</v>
      </c>
      <c r="P86" s="39">
        <f t="shared" si="32"/>
        <v>0</v>
      </c>
      <c r="Q86" s="39">
        <f t="shared" si="33"/>
        <v>0</v>
      </c>
      <c r="R86" s="39">
        <f t="shared" si="34"/>
        <v>0</v>
      </c>
    </row>
    <row r="87" spans="1:18" ht="30.75" thickBot="1" x14ac:dyDescent="0.3">
      <c r="A87" s="35">
        <v>63</v>
      </c>
      <c r="B87" s="52"/>
      <c r="C87" s="53" t="s">
        <v>62</v>
      </c>
      <c r="D87" s="54" t="s">
        <v>80</v>
      </c>
      <c r="E87" s="59"/>
      <c r="F87" s="55" t="s">
        <v>28</v>
      </c>
      <c r="G87" s="23">
        <v>1</v>
      </c>
      <c r="H87" s="56">
        <v>0</v>
      </c>
      <c r="I87" s="56">
        <v>0</v>
      </c>
      <c r="J87" s="56">
        <f t="shared" si="28"/>
        <v>0</v>
      </c>
      <c r="K87" s="56">
        <v>0</v>
      </c>
      <c r="L87" s="56">
        <v>0</v>
      </c>
      <c r="M87" s="56">
        <f t="shared" si="29"/>
        <v>0</v>
      </c>
      <c r="N87" s="56">
        <f t="shared" si="30"/>
        <v>0</v>
      </c>
      <c r="O87" s="56">
        <f t="shared" si="31"/>
        <v>0</v>
      </c>
      <c r="P87" s="56">
        <f t="shared" si="32"/>
        <v>0</v>
      </c>
      <c r="Q87" s="56">
        <f t="shared" si="33"/>
        <v>0</v>
      </c>
      <c r="R87" s="56">
        <f t="shared" si="34"/>
        <v>0</v>
      </c>
    </row>
    <row r="88" spans="1:18" ht="15.75" customHeight="1" thickBot="1" x14ac:dyDescent="0.3">
      <c r="A88" s="100" t="s">
        <v>113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2"/>
    </row>
    <row r="89" spans="1:18" ht="15.75" customHeight="1" x14ac:dyDescent="0.25">
      <c r="A89" s="30">
        <v>64</v>
      </c>
      <c r="B89" s="31"/>
      <c r="C89" s="7" t="s">
        <v>25</v>
      </c>
      <c r="D89" s="38" t="s">
        <v>84</v>
      </c>
      <c r="E89" s="60"/>
      <c r="F89" s="6" t="s">
        <v>103</v>
      </c>
      <c r="G89" s="6">
        <v>10</v>
      </c>
      <c r="H89" s="34">
        <v>0</v>
      </c>
      <c r="I89" s="34">
        <v>0</v>
      </c>
      <c r="J89" s="34">
        <f t="shared" ref="J89:J194" si="35">H89*I89</f>
        <v>0</v>
      </c>
      <c r="K89" s="34">
        <v>0</v>
      </c>
      <c r="L89" s="34">
        <v>0</v>
      </c>
      <c r="M89" s="34">
        <f t="shared" ref="M89:M194" si="36">SUM(J89:L89)</f>
        <v>0</v>
      </c>
      <c r="N89" s="34">
        <f t="shared" ref="N89:N194" si="37">G89*H89</f>
        <v>0</v>
      </c>
      <c r="O89" s="34">
        <f t="shared" ref="O89:O194" si="38">G89*J89</f>
        <v>0</v>
      </c>
      <c r="P89" s="34">
        <f t="shared" ref="P89:P194" si="39">G89*K89</f>
        <v>0</v>
      </c>
      <c r="Q89" s="34">
        <f t="shared" ref="Q89:Q194" si="40">G89*L89</f>
        <v>0</v>
      </c>
      <c r="R89" s="34">
        <f t="shared" ref="R89:R194" si="41">SUM(O89:Q89)</f>
        <v>0</v>
      </c>
    </row>
    <row r="90" spans="1:18" ht="15.75" customHeight="1" x14ac:dyDescent="0.25">
      <c r="A90" s="30">
        <v>65</v>
      </c>
      <c r="B90" s="36"/>
      <c r="C90" s="7" t="s">
        <v>36</v>
      </c>
      <c r="D90" s="38" t="s">
        <v>85</v>
      </c>
      <c r="E90" s="61"/>
      <c r="F90" s="6" t="s">
        <v>103</v>
      </c>
      <c r="G90" s="6">
        <v>17</v>
      </c>
      <c r="H90" s="39">
        <v>0</v>
      </c>
      <c r="I90" s="39">
        <v>0</v>
      </c>
      <c r="J90" s="39">
        <f t="shared" si="35"/>
        <v>0</v>
      </c>
      <c r="K90" s="39">
        <v>0</v>
      </c>
      <c r="L90" s="39">
        <v>0</v>
      </c>
      <c r="M90" s="39">
        <f t="shared" si="36"/>
        <v>0</v>
      </c>
      <c r="N90" s="39">
        <f t="shared" si="37"/>
        <v>0</v>
      </c>
      <c r="O90" s="39">
        <f t="shared" si="38"/>
        <v>0</v>
      </c>
      <c r="P90" s="39">
        <f t="shared" si="39"/>
        <v>0</v>
      </c>
      <c r="Q90" s="39">
        <f t="shared" si="40"/>
        <v>0</v>
      </c>
      <c r="R90" s="39">
        <f t="shared" si="41"/>
        <v>0</v>
      </c>
    </row>
    <row r="91" spans="1:18" ht="15.75" customHeight="1" x14ac:dyDescent="0.25">
      <c r="A91" s="30">
        <v>66</v>
      </c>
      <c r="B91" s="36"/>
      <c r="C91" s="8" t="s">
        <v>38</v>
      </c>
      <c r="D91" s="38" t="s">
        <v>87</v>
      </c>
      <c r="E91" s="61"/>
      <c r="F91" s="6" t="s">
        <v>103</v>
      </c>
      <c r="G91" s="6">
        <f>G89+G90</f>
        <v>27</v>
      </c>
      <c r="H91" s="39">
        <v>0</v>
      </c>
      <c r="I91" s="39">
        <v>0</v>
      </c>
      <c r="J91" s="39">
        <f t="shared" si="35"/>
        <v>0</v>
      </c>
      <c r="K91" s="39">
        <v>0</v>
      </c>
      <c r="L91" s="39">
        <v>0</v>
      </c>
      <c r="M91" s="39">
        <f t="shared" si="36"/>
        <v>0</v>
      </c>
      <c r="N91" s="39">
        <f t="shared" si="37"/>
        <v>0</v>
      </c>
      <c r="O91" s="39">
        <f t="shared" si="38"/>
        <v>0</v>
      </c>
      <c r="P91" s="39">
        <f t="shared" si="39"/>
        <v>0</v>
      </c>
      <c r="Q91" s="39">
        <f t="shared" si="40"/>
        <v>0</v>
      </c>
      <c r="R91" s="39">
        <f t="shared" si="41"/>
        <v>0</v>
      </c>
    </row>
    <row r="92" spans="1:18" ht="15.75" customHeight="1" x14ac:dyDescent="0.25">
      <c r="A92" s="30">
        <v>67</v>
      </c>
      <c r="B92" s="36"/>
      <c r="C92" s="7" t="s">
        <v>40</v>
      </c>
      <c r="D92" s="42" t="s">
        <v>89</v>
      </c>
      <c r="E92" s="61"/>
      <c r="F92" s="6" t="s">
        <v>103</v>
      </c>
      <c r="G92" s="6">
        <v>5</v>
      </c>
      <c r="H92" s="39">
        <v>0</v>
      </c>
      <c r="I92" s="39">
        <v>0</v>
      </c>
      <c r="J92" s="39">
        <f t="shared" si="35"/>
        <v>0</v>
      </c>
      <c r="K92" s="39">
        <v>0</v>
      </c>
      <c r="L92" s="39">
        <v>0</v>
      </c>
      <c r="M92" s="39">
        <f t="shared" si="36"/>
        <v>0</v>
      </c>
      <c r="N92" s="39">
        <f t="shared" si="37"/>
        <v>0</v>
      </c>
      <c r="O92" s="39">
        <f t="shared" si="38"/>
        <v>0</v>
      </c>
      <c r="P92" s="39">
        <f t="shared" si="39"/>
        <v>0</v>
      </c>
      <c r="Q92" s="39">
        <f t="shared" si="40"/>
        <v>0</v>
      </c>
      <c r="R92" s="39">
        <f t="shared" si="41"/>
        <v>0</v>
      </c>
    </row>
    <row r="93" spans="1:18" ht="15.75" customHeight="1" x14ac:dyDescent="0.25">
      <c r="A93" s="30">
        <v>68</v>
      </c>
      <c r="B93" s="36"/>
      <c r="C93" s="7" t="s">
        <v>41</v>
      </c>
      <c r="D93" s="42" t="s">
        <v>90</v>
      </c>
      <c r="E93" s="61"/>
      <c r="F93" s="6" t="s">
        <v>103</v>
      </c>
      <c r="G93" s="6">
        <f>G92</f>
        <v>5</v>
      </c>
      <c r="H93" s="39">
        <v>0</v>
      </c>
      <c r="I93" s="39">
        <v>0</v>
      </c>
      <c r="J93" s="39">
        <f t="shared" si="35"/>
        <v>0</v>
      </c>
      <c r="K93" s="39">
        <v>0</v>
      </c>
      <c r="L93" s="39">
        <v>0</v>
      </c>
      <c r="M93" s="39">
        <f t="shared" si="36"/>
        <v>0</v>
      </c>
      <c r="N93" s="39">
        <f t="shared" si="37"/>
        <v>0</v>
      </c>
      <c r="O93" s="39">
        <f t="shared" si="38"/>
        <v>0</v>
      </c>
      <c r="P93" s="39">
        <f t="shared" si="39"/>
        <v>0</v>
      </c>
      <c r="Q93" s="39">
        <f t="shared" si="40"/>
        <v>0</v>
      </c>
      <c r="R93" s="39">
        <f t="shared" si="41"/>
        <v>0</v>
      </c>
    </row>
    <row r="94" spans="1:18" ht="15.75" customHeight="1" x14ac:dyDescent="0.25">
      <c r="A94" s="30">
        <v>69</v>
      </c>
      <c r="B94" s="36"/>
      <c r="C94" s="8" t="s">
        <v>42</v>
      </c>
      <c r="D94" s="38" t="s">
        <v>91</v>
      </c>
      <c r="E94" s="61"/>
      <c r="F94" s="6" t="s">
        <v>14</v>
      </c>
      <c r="G94" s="6">
        <v>6</v>
      </c>
      <c r="H94" s="39">
        <v>0</v>
      </c>
      <c r="I94" s="39">
        <v>0</v>
      </c>
      <c r="J94" s="39">
        <f t="shared" si="35"/>
        <v>0</v>
      </c>
      <c r="K94" s="39">
        <v>0</v>
      </c>
      <c r="L94" s="39">
        <v>0</v>
      </c>
      <c r="M94" s="39">
        <f t="shared" si="36"/>
        <v>0</v>
      </c>
      <c r="N94" s="39">
        <f t="shared" si="37"/>
        <v>0</v>
      </c>
      <c r="O94" s="39">
        <f t="shared" si="38"/>
        <v>0</v>
      </c>
      <c r="P94" s="39">
        <f t="shared" si="39"/>
        <v>0</v>
      </c>
      <c r="Q94" s="39">
        <f t="shared" si="40"/>
        <v>0</v>
      </c>
      <c r="R94" s="39">
        <f t="shared" si="41"/>
        <v>0</v>
      </c>
    </row>
    <row r="95" spans="1:18" ht="15.75" customHeight="1" x14ac:dyDescent="0.25">
      <c r="A95" s="30">
        <v>70</v>
      </c>
      <c r="B95" s="36"/>
      <c r="C95" s="8" t="s">
        <v>43</v>
      </c>
      <c r="D95" s="38" t="s">
        <v>92</v>
      </c>
      <c r="E95" s="61"/>
      <c r="F95" s="6" t="s">
        <v>14</v>
      </c>
      <c r="G95" s="6">
        <v>1</v>
      </c>
      <c r="H95" s="39">
        <v>0</v>
      </c>
      <c r="I95" s="39">
        <v>0</v>
      </c>
      <c r="J95" s="39">
        <f t="shared" si="35"/>
        <v>0</v>
      </c>
      <c r="K95" s="39">
        <v>0</v>
      </c>
      <c r="L95" s="39">
        <v>0</v>
      </c>
      <c r="M95" s="39">
        <f t="shared" si="36"/>
        <v>0</v>
      </c>
      <c r="N95" s="39">
        <f t="shared" si="37"/>
        <v>0</v>
      </c>
      <c r="O95" s="39">
        <f t="shared" si="38"/>
        <v>0</v>
      </c>
      <c r="P95" s="39">
        <f t="shared" si="39"/>
        <v>0</v>
      </c>
      <c r="Q95" s="39">
        <f t="shared" si="40"/>
        <v>0</v>
      </c>
      <c r="R95" s="39">
        <f t="shared" si="41"/>
        <v>0</v>
      </c>
    </row>
    <row r="96" spans="1:18" ht="15.75" customHeight="1" x14ac:dyDescent="0.25">
      <c r="A96" s="30">
        <v>71</v>
      </c>
      <c r="B96" s="36"/>
      <c r="C96" s="8" t="s">
        <v>45</v>
      </c>
      <c r="D96" s="38" t="s">
        <v>94</v>
      </c>
      <c r="E96" s="61"/>
      <c r="F96" s="6" t="s">
        <v>14</v>
      </c>
      <c r="G96" s="10">
        <v>1</v>
      </c>
      <c r="H96" s="39">
        <v>0</v>
      </c>
      <c r="I96" s="39">
        <v>0</v>
      </c>
      <c r="J96" s="39">
        <f t="shared" si="35"/>
        <v>0</v>
      </c>
      <c r="K96" s="39">
        <v>0</v>
      </c>
      <c r="L96" s="39">
        <v>0</v>
      </c>
      <c r="M96" s="39">
        <f t="shared" si="36"/>
        <v>0</v>
      </c>
      <c r="N96" s="39">
        <f t="shared" si="37"/>
        <v>0</v>
      </c>
      <c r="O96" s="39">
        <f t="shared" si="38"/>
        <v>0</v>
      </c>
      <c r="P96" s="39">
        <f t="shared" si="39"/>
        <v>0</v>
      </c>
      <c r="Q96" s="39">
        <f t="shared" si="40"/>
        <v>0</v>
      </c>
      <c r="R96" s="39">
        <f t="shared" si="41"/>
        <v>0</v>
      </c>
    </row>
    <row r="97" spans="1:18" ht="15.75" customHeight="1" x14ac:dyDescent="0.25">
      <c r="A97" s="30">
        <v>72</v>
      </c>
      <c r="B97" s="36"/>
      <c r="C97" s="8" t="s">
        <v>46</v>
      </c>
      <c r="D97" s="38" t="s">
        <v>95</v>
      </c>
      <c r="E97" s="61"/>
      <c r="F97" s="6" t="s">
        <v>14</v>
      </c>
      <c r="G97" s="10">
        <f>G96</f>
        <v>1</v>
      </c>
      <c r="H97" s="39">
        <v>0</v>
      </c>
      <c r="I97" s="39">
        <v>0</v>
      </c>
      <c r="J97" s="39">
        <f t="shared" si="35"/>
        <v>0</v>
      </c>
      <c r="K97" s="39">
        <v>0</v>
      </c>
      <c r="L97" s="39">
        <v>0</v>
      </c>
      <c r="M97" s="39">
        <f t="shared" si="36"/>
        <v>0</v>
      </c>
      <c r="N97" s="39">
        <f t="shared" si="37"/>
        <v>0</v>
      </c>
      <c r="O97" s="39">
        <f t="shared" si="38"/>
        <v>0</v>
      </c>
      <c r="P97" s="39">
        <f t="shared" si="39"/>
        <v>0</v>
      </c>
      <c r="Q97" s="39">
        <f t="shared" si="40"/>
        <v>0</v>
      </c>
      <c r="R97" s="39">
        <f t="shared" si="41"/>
        <v>0</v>
      </c>
    </row>
    <row r="98" spans="1:18" ht="15.75" customHeight="1" x14ac:dyDescent="0.25">
      <c r="A98" s="30">
        <v>73</v>
      </c>
      <c r="B98" s="36"/>
      <c r="C98" s="8" t="s">
        <v>47</v>
      </c>
      <c r="D98" s="38" t="s">
        <v>96</v>
      </c>
      <c r="E98" s="61"/>
      <c r="F98" s="6" t="s">
        <v>14</v>
      </c>
      <c r="G98" s="10">
        <v>1</v>
      </c>
      <c r="H98" s="39">
        <v>0</v>
      </c>
      <c r="I98" s="39">
        <v>0</v>
      </c>
      <c r="J98" s="39">
        <f t="shared" si="35"/>
        <v>0</v>
      </c>
      <c r="K98" s="39">
        <v>0</v>
      </c>
      <c r="L98" s="39">
        <v>0</v>
      </c>
      <c r="M98" s="39">
        <f t="shared" si="36"/>
        <v>0</v>
      </c>
      <c r="N98" s="39">
        <f t="shared" si="37"/>
        <v>0</v>
      </c>
      <c r="O98" s="39">
        <f t="shared" si="38"/>
        <v>0</v>
      </c>
      <c r="P98" s="39">
        <f t="shared" si="39"/>
        <v>0</v>
      </c>
      <c r="Q98" s="39">
        <f t="shared" si="40"/>
        <v>0</v>
      </c>
      <c r="R98" s="39">
        <f t="shared" si="41"/>
        <v>0</v>
      </c>
    </row>
    <row r="99" spans="1:18" x14ac:dyDescent="0.25">
      <c r="A99" s="30">
        <v>74</v>
      </c>
      <c r="B99" s="36"/>
      <c r="C99" s="7" t="s">
        <v>48</v>
      </c>
      <c r="D99" s="42" t="s">
        <v>97</v>
      </c>
      <c r="E99" s="61"/>
      <c r="F99" s="6" t="s">
        <v>14</v>
      </c>
      <c r="G99" s="10">
        <v>2</v>
      </c>
      <c r="H99" s="39">
        <v>0</v>
      </c>
      <c r="I99" s="39">
        <v>0</v>
      </c>
      <c r="J99" s="39">
        <f t="shared" si="35"/>
        <v>0</v>
      </c>
      <c r="K99" s="39">
        <v>0</v>
      </c>
      <c r="L99" s="39">
        <v>0</v>
      </c>
      <c r="M99" s="39">
        <f t="shared" si="36"/>
        <v>0</v>
      </c>
      <c r="N99" s="39">
        <f t="shared" si="37"/>
        <v>0</v>
      </c>
      <c r="O99" s="39">
        <f t="shared" si="38"/>
        <v>0</v>
      </c>
      <c r="P99" s="39">
        <f t="shared" si="39"/>
        <v>0</v>
      </c>
      <c r="Q99" s="39">
        <f t="shared" si="40"/>
        <v>0</v>
      </c>
      <c r="R99" s="39">
        <f t="shared" si="41"/>
        <v>0</v>
      </c>
    </row>
    <row r="100" spans="1:18" ht="30" x14ac:dyDescent="0.25">
      <c r="A100" s="30">
        <v>75</v>
      </c>
      <c r="B100" s="36"/>
      <c r="C100" s="8" t="s">
        <v>49</v>
      </c>
      <c r="D100" s="11" t="s">
        <v>70</v>
      </c>
      <c r="E100" s="61"/>
      <c r="F100" s="6" t="s">
        <v>104</v>
      </c>
      <c r="G100" s="10">
        <v>500</v>
      </c>
      <c r="H100" s="39">
        <v>0</v>
      </c>
      <c r="I100" s="39">
        <v>0</v>
      </c>
      <c r="J100" s="39">
        <f t="shared" si="35"/>
        <v>0</v>
      </c>
      <c r="K100" s="39">
        <v>0</v>
      </c>
      <c r="L100" s="39">
        <v>0</v>
      </c>
      <c r="M100" s="39">
        <f t="shared" si="36"/>
        <v>0</v>
      </c>
      <c r="N100" s="39">
        <f t="shared" si="37"/>
        <v>0</v>
      </c>
      <c r="O100" s="39">
        <f t="shared" si="38"/>
        <v>0</v>
      </c>
      <c r="P100" s="39">
        <f t="shared" si="39"/>
        <v>0</v>
      </c>
      <c r="Q100" s="39">
        <f t="shared" si="40"/>
        <v>0</v>
      </c>
      <c r="R100" s="39">
        <f t="shared" si="41"/>
        <v>0</v>
      </c>
    </row>
    <row r="101" spans="1:18" ht="15.75" customHeight="1" x14ac:dyDescent="0.25">
      <c r="A101" s="30"/>
      <c r="B101" s="36"/>
      <c r="C101" s="43" t="s">
        <v>54</v>
      </c>
      <c r="D101" s="42"/>
      <c r="E101" s="61"/>
      <c r="F101" s="4"/>
      <c r="G101" s="17"/>
      <c r="H101" s="91"/>
      <c r="I101" s="92"/>
      <c r="J101" s="92"/>
      <c r="K101" s="92"/>
      <c r="L101" s="92"/>
      <c r="M101" s="92"/>
      <c r="N101" s="92"/>
      <c r="O101" s="92"/>
      <c r="P101" s="92"/>
      <c r="Q101" s="92"/>
      <c r="R101" s="93"/>
    </row>
    <row r="102" spans="1:18" ht="15.75" customHeight="1" x14ac:dyDescent="0.25">
      <c r="A102" s="30">
        <v>76</v>
      </c>
      <c r="B102" s="36"/>
      <c r="C102" s="44" t="s">
        <v>55</v>
      </c>
      <c r="D102" s="45" t="s">
        <v>74</v>
      </c>
      <c r="E102" s="61"/>
      <c r="F102" s="42" t="s">
        <v>14</v>
      </c>
      <c r="G102" s="17">
        <f>G89+G90+G92+G94+G95+G96</f>
        <v>40</v>
      </c>
      <c r="H102" s="39">
        <v>0</v>
      </c>
      <c r="I102" s="39">
        <v>0</v>
      </c>
      <c r="J102" s="39">
        <f t="shared" si="35"/>
        <v>0</v>
      </c>
      <c r="K102" s="39">
        <v>0</v>
      </c>
      <c r="L102" s="39">
        <v>0</v>
      </c>
      <c r="M102" s="39">
        <f t="shared" si="36"/>
        <v>0</v>
      </c>
      <c r="N102" s="39">
        <f t="shared" si="37"/>
        <v>0</v>
      </c>
      <c r="O102" s="39">
        <f t="shared" si="38"/>
        <v>0</v>
      </c>
      <c r="P102" s="39">
        <f t="shared" si="39"/>
        <v>0</v>
      </c>
      <c r="Q102" s="39">
        <f t="shared" si="40"/>
        <v>0</v>
      </c>
      <c r="R102" s="39">
        <f t="shared" si="41"/>
        <v>0</v>
      </c>
    </row>
    <row r="103" spans="1:18" x14ac:dyDescent="0.25">
      <c r="A103" s="30">
        <v>77</v>
      </c>
      <c r="B103" s="36"/>
      <c r="C103" s="46" t="s">
        <v>56</v>
      </c>
      <c r="D103" s="47" t="s">
        <v>100</v>
      </c>
      <c r="E103" s="61"/>
      <c r="F103" s="42" t="s">
        <v>104</v>
      </c>
      <c r="G103" s="17">
        <v>500</v>
      </c>
      <c r="H103" s="39">
        <v>0</v>
      </c>
      <c r="I103" s="39">
        <v>0</v>
      </c>
      <c r="J103" s="39">
        <f t="shared" si="35"/>
        <v>0</v>
      </c>
      <c r="K103" s="39">
        <v>0</v>
      </c>
      <c r="L103" s="39">
        <v>0</v>
      </c>
      <c r="M103" s="39">
        <f t="shared" si="36"/>
        <v>0</v>
      </c>
      <c r="N103" s="39">
        <f t="shared" si="37"/>
        <v>0</v>
      </c>
      <c r="O103" s="39">
        <f t="shared" si="38"/>
        <v>0</v>
      </c>
      <c r="P103" s="39">
        <f t="shared" si="39"/>
        <v>0</v>
      </c>
      <c r="Q103" s="39">
        <f t="shared" si="40"/>
        <v>0</v>
      </c>
      <c r="R103" s="39">
        <f t="shared" si="41"/>
        <v>0</v>
      </c>
    </row>
    <row r="104" spans="1:18" ht="45" x14ac:dyDescent="0.25">
      <c r="A104" s="30">
        <v>78</v>
      </c>
      <c r="B104" s="36"/>
      <c r="C104" s="48" t="s">
        <v>57</v>
      </c>
      <c r="D104" s="49" t="s">
        <v>76</v>
      </c>
      <c r="E104" s="61"/>
      <c r="F104" s="42" t="s">
        <v>104</v>
      </c>
      <c r="G104" s="17"/>
      <c r="H104" s="39">
        <v>0</v>
      </c>
      <c r="I104" s="39">
        <v>0</v>
      </c>
      <c r="J104" s="39">
        <f t="shared" si="35"/>
        <v>0</v>
      </c>
      <c r="K104" s="39">
        <v>0</v>
      </c>
      <c r="L104" s="39">
        <v>0</v>
      </c>
      <c r="M104" s="39">
        <f t="shared" si="36"/>
        <v>0</v>
      </c>
      <c r="N104" s="39">
        <f t="shared" si="37"/>
        <v>0</v>
      </c>
      <c r="O104" s="39">
        <f t="shared" si="38"/>
        <v>0</v>
      </c>
      <c r="P104" s="39">
        <f t="shared" si="39"/>
        <v>0</v>
      </c>
      <c r="Q104" s="39">
        <f t="shared" si="40"/>
        <v>0</v>
      </c>
      <c r="R104" s="39">
        <f t="shared" si="41"/>
        <v>0</v>
      </c>
    </row>
    <row r="105" spans="1:18" ht="15.75" customHeight="1" x14ac:dyDescent="0.25">
      <c r="A105" s="30">
        <v>79</v>
      </c>
      <c r="B105" s="36"/>
      <c r="C105" s="50" t="s">
        <v>59</v>
      </c>
      <c r="D105" s="10" t="s">
        <v>78</v>
      </c>
      <c r="E105" s="61"/>
      <c r="F105" s="51" t="s">
        <v>14</v>
      </c>
      <c r="G105" s="17">
        <v>1500</v>
      </c>
      <c r="H105" s="39">
        <v>0</v>
      </c>
      <c r="I105" s="39">
        <v>0</v>
      </c>
      <c r="J105" s="39">
        <f t="shared" si="35"/>
        <v>0</v>
      </c>
      <c r="K105" s="39">
        <v>0</v>
      </c>
      <c r="L105" s="39">
        <v>0</v>
      </c>
      <c r="M105" s="39">
        <f t="shared" si="36"/>
        <v>0</v>
      </c>
      <c r="N105" s="39">
        <f t="shared" si="37"/>
        <v>0</v>
      </c>
      <c r="O105" s="39">
        <f t="shared" si="38"/>
        <v>0</v>
      </c>
      <c r="P105" s="39">
        <f t="shared" si="39"/>
        <v>0</v>
      </c>
      <c r="Q105" s="39">
        <f t="shared" si="40"/>
        <v>0</v>
      </c>
      <c r="R105" s="39">
        <f t="shared" si="41"/>
        <v>0</v>
      </c>
    </row>
    <row r="106" spans="1:18" x14ac:dyDescent="0.25">
      <c r="A106" s="30">
        <v>80</v>
      </c>
      <c r="B106" s="36"/>
      <c r="C106" s="50" t="s">
        <v>60</v>
      </c>
      <c r="D106" s="10" t="s">
        <v>79</v>
      </c>
      <c r="E106" s="61"/>
      <c r="F106" s="51" t="s">
        <v>14</v>
      </c>
      <c r="G106" s="11">
        <f>G105</f>
        <v>1500</v>
      </c>
      <c r="H106" s="39">
        <v>0</v>
      </c>
      <c r="I106" s="39">
        <v>0</v>
      </c>
      <c r="J106" s="39">
        <f t="shared" si="35"/>
        <v>0</v>
      </c>
      <c r="K106" s="39">
        <v>0</v>
      </c>
      <c r="L106" s="39">
        <v>0</v>
      </c>
      <c r="M106" s="39">
        <f t="shared" si="36"/>
        <v>0</v>
      </c>
      <c r="N106" s="39">
        <f t="shared" si="37"/>
        <v>0</v>
      </c>
      <c r="O106" s="39">
        <f t="shared" si="38"/>
        <v>0</v>
      </c>
      <c r="P106" s="39">
        <f t="shared" si="39"/>
        <v>0</v>
      </c>
      <c r="Q106" s="39">
        <f t="shared" si="40"/>
        <v>0</v>
      </c>
      <c r="R106" s="39">
        <f t="shared" si="41"/>
        <v>0</v>
      </c>
    </row>
    <row r="107" spans="1:18" ht="30" x14ac:dyDescent="0.25">
      <c r="A107" s="30">
        <v>81</v>
      </c>
      <c r="B107" s="36"/>
      <c r="C107" s="46" t="s">
        <v>61</v>
      </c>
      <c r="D107" s="47" t="s">
        <v>74</v>
      </c>
      <c r="E107" s="61"/>
      <c r="F107" s="19" t="s">
        <v>28</v>
      </c>
      <c r="G107" s="17">
        <v>1</v>
      </c>
      <c r="H107" s="39">
        <v>0</v>
      </c>
      <c r="I107" s="39">
        <v>0</v>
      </c>
      <c r="J107" s="39">
        <f t="shared" si="35"/>
        <v>0</v>
      </c>
      <c r="K107" s="39">
        <v>0</v>
      </c>
      <c r="L107" s="39">
        <v>0</v>
      </c>
      <c r="M107" s="39">
        <f t="shared" si="36"/>
        <v>0</v>
      </c>
      <c r="N107" s="39">
        <f t="shared" si="37"/>
        <v>0</v>
      </c>
      <c r="O107" s="39">
        <f t="shared" si="38"/>
        <v>0</v>
      </c>
      <c r="P107" s="39">
        <f t="shared" si="39"/>
        <v>0</v>
      </c>
      <c r="Q107" s="39">
        <f t="shared" si="40"/>
        <v>0</v>
      </c>
      <c r="R107" s="39">
        <f t="shared" si="41"/>
        <v>0</v>
      </c>
    </row>
    <row r="108" spans="1:18" ht="30.75" thickBot="1" x14ac:dyDescent="0.3">
      <c r="A108" s="30">
        <v>82</v>
      </c>
      <c r="B108" s="52"/>
      <c r="C108" s="53" t="s">
        <v>62</v>
      </c>
      <c r="D108" s="54" t="s">
        <v>80</v>
      </c>
      <c r="E108" s="62"/>
      <c r="F108" s="55" t="s">
        <v>28</v>
      </c>
      <c r="G108" s="21">
        <v>1</v>
      </c>
      <c r="H108" s="56">
        <v>0</v>
      </c>
      <c r="I108" s="56">
        <v>0</v>
      </c>
      <c r="J108" s="56">
        <f t="shared" si="35"/>
        <v>0</v>
      </c>
      <c r="K108" s="56">
        <v>0</v>
      </c>
      <c r="L108" s="56">
        <v>0</v>
      </c>
      <c r="M108" s="56">
        <f t="shared" si="36"/>
        <v>0</v>
      </c>
      <c r="N108" s="56">
        <f t="shared" si="37"/>
        <v>0</v>
      </c>
      <c r="O108" s="56">
        <f t="shared" si="38"/>
        <v>0</v>
      </c>
      <c r="P108" s="56">
        <f t="shared" si="39"/>
        <v>0</v>
      </c>
      <c r="Q108" s="56">
        <f t="shared" si="40"/>
        <v>0</v>
      </c>
      <c r="R108" s="56">
        <f t="shared" si="41"/>
        <v>0</v>
      </c>
    </row>
    <row r="109" spans="1:18" ht="15.75" customHeight="1" thickBot="1" x14ac:dyDescent="0.3">
      <c r="A109" s="88" t="s">
        <v>114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90"/>
    </row>
    <row r="110" spans="1:18" ht="15" customHeight="1" x14ac:dyDescent="0.25">
      <c r="A110" s="30">
        <v>83</v>
      </c>
      <c r="B110" s="31"/>
      <c r="C110" s="37" t="s">
        <v>32</v>
      </c>
      <c r="D110" s="38" t="s">
        <v>81</v>
      </c>
      <c r="E110" s="60"/>
      <c r="F110" s="6" t="s">
        <v>103</v>
      </c>
      <c r="G110" s="6">
        <v>1</v>
      </c>
      <c r="H110" s="34">
        <v>0</v>
      </c>
      <c r="I110" s="34">
        <v>0</v>
      </c>
      <c r="J110" s="34">
        <f t="shared" si="35"/>
        <v>0</v>
      </c>
      <c r="K110" s="34">
        <v>0</v>
      </c>
      <c r="L110" s="34">
        <v>0</v>
      </c>
      <c r="M110" s="34">
        <f t="shared" si="36"/>
        <v>0</v>
      </c>
      <c r="N110" s="34">
        <f t="shared" si="37"/>
        <v>0</v>
      </c>
      <c r="O110" s="34">
        <f t="shared" si="38"/>
        <v>0</v>
      </c>
      <c r="P110" s="34">
        <f t="shared" si="39"/>
        <v>0</v>
      </c>
      <c r="Q110" s="34">
        <f t="shared" si="40"/>
        <v>0</v>
      </c>
      <c r="R110" s="34">
        <f t="shared" si="41"/>
        <v>0</v>
      </c>
    </row>
    <row r="111" spans="1:18" ht="15.75" customHeight="1" x14ac:dyDescent="0.25">
      <c r="A111" s="30">
        <v>84</v>
      </c>
      <c r="B111" s="36"/>
      <c r="C111" s="37" t="s">
        <v>33</v>
      </c>
      <c r="D111" s="38" t="s">
        <v>82</v>
      </c>
      <c r="E111" s="61"/>
      <c r="F111" s="6" t="s">
        <v>103</v>
      </c>
      <c r="G111" s="6">
        <v>1</v>
      </c>
      <c r="H111" s="39">
        <v>0</v>
      </c>
      <c r="I111" s="39">
        <v>0</v>
      </c>
      <c r="J111" s="39">
        <f t="shared" si="35"/>
        <v>0</v>
      </c>
      <c r="K111" s="39">
        <v>0</v>
      </c>
      <c r="L111" s="39">
        <v>0</v>
      </c>
      <c r="M111" s="39">
        <f t="shared" si="36"/>
        <v>0</v>
      </c>
      <c r="N111" s="39">
        <f t="shared" si="37"/>
        <v>0</v>
      </c>
      <c r="O111" s="39">
        <f t="shared" si="38"/>
        <v>0</v>
      </c>
      <c r="P111" s="39">
        <f t="shared" si="39"/>
        <v>0</v>
      </c>
      <c r="Q111" s="39">
        <f t="shared" si="40"/>
        <v>0</v>
      </c>
      <c r="R111" s="39">
        <f t="shared" si="41"/>
        <v>0</v>
      </c>
    </row>
    <row r="112" spans="1:18" ht="15.75" customHeight="1" x14ac:dyDescent="0.25">
      <c r="A112" s="30">
        <v>85</v>
      </c>
      <c r="B112" s="36"/>
      <c r="C112" s="37" t="s">
        <v>34</v>
      </c>
      <c r="D112" s="38" t="s">
        <v>115</v>
      </c>
      <c r="E112" s="61"/>
      <c r="F112" s="6" t="s">
        <v>103</v>
      </c>
      <c r="G112" s="6">
        <v>2</v>
      </c>
      <c r="H112" s="39">
        <v>0</v>
      </c>
      <c r="I112" s="39">
        <v>0</v>
      </c>
      <c r="J112" s="39">
        <f t="shared" si="35"/>
        <v>0</v>
      </c>
      <c r="K112" s="39">
        <v>0</v>
      </c>
      <c r="L112" s="39">
        <v>0</v>
      </c>
      <c r="M112" s="39">
        <f t="shared" si="36"/>
        <v>0</v>
      </c>
      <c r="N112" s="39">
        <f t="shared" si="37"/>
        <v>0</v>
      </c>
      <c r="O112" s="39">
        <f t="shared" si="38"/>
        <v>0</v>
      </c>
      <c r="P112" s="39">
        <f t="shared" si="39"/>
        <v>0</v>
      </c>
      <c r="Q112" s="39">
        <f t="shared" si="40"/>
        <v>0</v>
      </c>
      <c r="R112" s="39">
        <f t="shared" si="41"/>
        <v>0</v>
      </c>
    </row>
    <row r="113" spans="1:18" ht="15.75" customHeight="1" x14ac:dyDescent="0.25">
      <c r="A113" s="30">
        <v>86</v>
      </c>
      <c r="B113" s="36"/>
      <c r="C113" s="37" t="s">
        <v>35</v>
      </c>
      <c r="D113" s="38" t="s">
        <v>83</v>
      </c>
      <c r="E113" s="61"/>
      <c r="F113" s="6" t="s">
        <v>103</v>
      </c>
      <c r="G113" s="6">
        <v>2</v>
      </c>
      <c r="H113" s="39">
        <v>0</v>
      </c>
      <c r="I113" s="39">
        <v>0</v>
      </c>
      <c r="J113" s="39">
        <f t="shared" si="35"/>
        <v>0</v>
      </c>
      <c r="K113" s="39">
        <v>0</v>
      </c>
      <c r="L113" s="39">
        <v>0</v>
      </c>
      <c r="M113" s="39">
        <f t="shared" si="36"/>
        <v>0</v>
      </c>
      <c r="N113" s="39">
        <f t="shared" si="37"/>
        <v>0</v>
      </c>
      <c r="O113" s="39">
        <f t="shared" si="38"/>
        <v>0</v>
      </c>
      <c r="P113" s="39">
        <f t="shared" si="39"/>
        <v>0</v>
      </c>
      <c r="Q113" s="39">
        <f t="shared" si="40"/>
        <v>0</v>
      </c>
      <c r="R113" s="39">
        <f t="shared" si="41"/>
        <v>0</v>
      </c>
    </row>
    <row r="114" spans="1:18" ht="15.75" customHeight="1" x14ac:dyDescent="0.25">
      <c r="A114" s="30">
        <v>87</v>
      </c>
      <c r="B114" s="36"/>
      <c r="C114" s="7" t="s">
        <v>25</v>
      </c>
      <c r="D114" s="38" t="s">
        <v>84</v>
      </c>
      <c r="E114" s="61"/>
      <c r="F114" s="6" t="s">
        <v>103</v>
      </c>
      <c r="G114" s="6">
        <v>2</v>
      </c>
      <c r="H114" s="39">
        <v>0</v>
      </c>
      <c r="I114" s="39">
        <v>0</v>
      </c>
      <c r="J114" s="39">
        <f t="shared" si="35"/>
        <v>0</v>
      </c>
      <c r="K114" s="39">
        <v>0</v>
      </c>
      <c r="L114" s="39">
        <v>0</v>
      </c>
      <c r="M114" s="39">
        <f t="shared" si="36"/>
        <v>0</v>
      </c>
      <c r="N114" s="39">
        <f t="shared" si="37"/>
        <v>0</v>
      </c>
      <c r="O114" s="39">
        <f t="shared" si="38"/>
        <v>0</v>
      </c>
      <c r="P114" s="39">
        <f t="shared" si="39"/>
        <v>0</v>
      </c>
      <c r="Q114" s="39">
        <f t="shared" si="40"/>
        <v>0</v>
      </c>
      <c r="R114" s="39">
        <f t="shared" si="41"/>
        <v>0</v>
      </c>
    </row>
    <row r="115" spans="1:18" ht="15.75" customHeight="1" x14ac:dyDescent="0.25">
      <c r="A115" s="30">
        <v>88</v>
      </c>
      <c r="B115" s="36"/>
      <c r="C115" s="7" t="s">
        <v>36</v>
      </c>
      <c r="D115" s="38" t="s">
        <v>85</v>
      </c>
      <c r="E115" s="61"/>
      <c r="F115" s="6" t="s">
        <v>103</v>
      </c>
      <c r="G115" s="6">
        <v>34</v>
      </c>
      <c r="H115" s="39">
        <v>0</v>
      </c>
      <c r="I115" s="39">
        <v>0</v>
      </c>
      <c r="J115" s="39">
        <f t="shared" si="35"/>
        <v>0</v>
      </c>
      <c r="K115" s="39">
        <v>0</v>
      </c>
      <c r="L115" s="39">
        <v>0</v>
      </c>
      <c r="M115" s="39">
        <f t="shared" si="36"/>
        <v>0</v>
      </c>
      <c r="N115" s="39">
        <f t="shared" si="37"/>
        <v>0</v>
      </c>
      <c r="O115" s="39">
        <f t="shared" si="38"/>
        <v>0</v>
      </c>
      <c r="P115" s="39">
        <f t="shared" si="39"/>
        <v>0</v>
      </c>
      <c r="Q115" s="39">
        <f t="shared" si="40"/>
        <v>0</v>
      </c>
      <c r="R115" s="39">
        <f t="shared" si="41"/>
        <v>0</v>
      </c>
    </row>
    <row r="116" spans="1:18" ht="15.75" customHeight="1" x14ac:dyDescent="0.25">
      <c r="A116" s="30">
        <v>89</v>
      </c>
      <c r="B116" s="36"/>
      <c r="C116" s="7" t="s">
        <v>24</v>
      </c>
      <c r="D116" s="38" t="s">
        <v>110</v>
      </c>
      <c r="E116" s="61"/>
      <c r="F116" s="6" t="s">
        <v>103</v>
      </c>
      <c r="G116" s="6">
        <v>164</v>
      </c>
      <c r="H116" s="39">
        <v>0</v>
      </c>
      <c r="I116" s="39">
        <v>0</v>
      </c>
      <c r="J116" s="39">
        <f t="shared" si="35"/>
        <v>0</v>
      </c>
      <c r="K116" s="39">
        <v>0</v>
      </c>
      <c r="L116" s="39">
        <v>0</v>
      </c>
      <c r="M116" s="39">
        <f t="shared" si="36"/>
        <v>0</v>
      </c>
      <c r="N116" s="39">
        <f t="shared" si="37"/>
        <v>0</v>
      </c>
      <c r="O116" s="39">
        <f t="shared" si="38"/>
        <v>0</v>
      </c>
      <c r="P116" s="39">
        <f t="shared" si="39"/>
        <v>0</v>
      </c>
      <c r="Q116" s="39">
        <f t="shared" si="40"/>
        <v>0</v>
      </c>
      <c r="R116" s="39">
        <f t="shared" si="41"/>
        <v>0</v>
      </c>
    </row>
    <row r="117" spans="1:18" ht="15.75" customHeight="1" x14ac:dyDescent="0.25">
      <c r="A117" s="30">
        <v>90</v>
      </c>
      <c r="B117" s="36"/>
      <c r="C117" s="7" t="s">
        <v>37</v>
      </c>
      <c r="D117" s="38" t="s">
        <v>86</v>
      </c>
      <c r="E117" s="61"/>
      <c r="F117" s="6" t="s">
        <v>103</v>
      </c>
      <c r="G117" s="6">
        <v>2</v>
      </c>
      <c r="H117" s="39">
        <v>0</v>
      </c>
      <c r="I117" s="39">
        <v>0</v>
      </c>
      <c r="J117" s="39">
        <f t="shared" si="35"/>
        <v>0</v>
      </c>
      <c r="K117" s="39">
        <v>0</v>
      </c>
      <c r="L117" s="39">
        <v>0</v>
      </c>
      <c r="M117" s="39">
        <f t="shared" si="36"/>
        <v>0</v>
      </c>
      <c r="N117" s="39">
        <f t="shared" si="37"/>
        <v>0</v>
      </c>
      <c r="O117" s="39">
        <f t="shared" si="38"/>
        <v>0</v>
      </c>
      <c r="P117" s="39">
        <f t="shared" si="39"/>
        <v>0</v>
      </c>
      <c r="Q117" s="39">
        <f t="shared" si="40"/>
        <v>0</v>
      </c>
      <c r="R117" s="39">
        <f t="shared" si="41"/>
        <v>0</v>
      </c>
    </row>
    <row r="118" spans="1:18" ht="15.75" customHeight="1" x14ac:dyDescent="0.25">
      <c r="A118" s="30">
        <v>91</v>
      </c>
      <c r="B118" s="36"/>
      <c r="C118" s="8" t="s">
        <v>38</v>
      </c>
      <c r="D118" s="38" t="s">
        <v>87</v>
      </c>
      <c r="E118" s="61"/>
      <c r="F118" s="6" t="s">
        <v>103</v>
      </c>
      <c r="G118" s="6">
        <f>G114+G115+G116</f>
        <v>200</v>
      </c>
      <c r="H118" s="39">
        <v>0</v>
      </c>
      <c r="I118" s="39">
        <v>0</v>
      </c>
      <c r="J118" s="39">
        <f t="shared" si="35"/>
        <v>0</v>
      </c>
      <c r="K118" s="39">
        <v>0</v>
      </c>
      <c r="L118" s="39">
        <v>0</v>
      </c>
      <c r="M118" s="39">
        <f t="shared" si="36"/>
        <v>0</v>
      </c>
      <c r="N118" s="39">
        <f t="shared" si="37"/>
        <v>0</v>
      </c>
      <c r="O118" s="39">
        <f t="shared" si="38"/>
        <v>0</v>
      </c>
      <c r="P118" s="39">
        <f t="shared" si="39"/>
        <v>0</v>
      </c>
      <c r="Q118" s="39">
        <f t="shared" si="40"/>
        <v>0</v>
      </c>
      <c r="R118" s="39">
        <f t="shared" si="41"/>
        <v>0</v>
      </c>
    </row>
    <row r="119" spans="1:18" x14ac:dyDescent="0.25">
      <c r="A119" s="30">
        <v>92</v>
      </c>
      <c r="B119" s="36"/>
      <c r="C119" s="8" t="s">
        <v>39</v>
      </c>
      <c r="D119" s="38" t="s">
        <v>88</v>
      </c>
      <c r="E119" s="61"/>
      <c r="F119" s="6" t="s">
        <v>103</v>
      </c>
      <c r="G119" s="6">
        <v>198</v>
      </c>
      <c r="H119" s="39">
        <v>0</v>
      </c>
      <c r="I119" s="39">
        <v>0</v>
      </c>
      <c r="J119" s="39">
        <f t="shared" si="35"/>
        <v>0</v>
      </c>
      <c r="K119" s="39">
        <v>0</v>
      </c>
      <c r="L119" s="39">
        <v>0</v>
      </c>
      <c r="M119" s="39">
        <f t="shared" si="36"/>
        <v>0</v>
      </c>
      <c r="N119" s="39">
        <f t="shared" si="37"/>
        <v>0</v>
      </c>
      <c r="O119" s="39">
        <f t="shared" si="38"/>
        <v>0</v>
      </c>
      <c r="P119" s="39">
        <f t="shared" si="39"/>
        <v>0</v>
      </c>
      <c r="Q119" s="39">
        <f t="shared" si="40"/>
        <v>0</v>
      </c>
      <c r="R119" s="39">
        <f t="shared" si="41"/>
        <v>0</v>
      </c>
    </row>
    <row r="120" spans="1:18" ht="30" x14ac:dyDescent="0.25">
      <c r="A120" s="30">
        <v>93</v>
      </c>
      <c r="B120" s="36"/>
      <c r="C120" s="7" t="s">
        <v>40</v>
      </c>
      <c r="D120" s="42" t="s">
        <v>89</v>
      </c>
      <c r="E120" s="61"/>
      <c r="F120" s="6" t="s">
        <v>103</v>
      </c>
      <c r="G120" s="6">
        <v>18</v>
      </c>
      <c r="H120" s="39">
        <v>0</v>
      </c>
      <c r="I120" s="39">
        <v>0</v>
      </c>
      <c r="J120" s="39">
        <f t="shared" si="35"/>
        <v>0</v>
      </c>
      <c r="K120" s="39">
        <v>0</v>
      </c>
      <c r="L120" s="39">
        <v>0</v>
      </c>
      <c r="M120" s="39">
        <f t="shared" si="36"/>
        <v>0</v>
      </c>
      <c r="N120" s="39">
        <f t="shared" si="37"/>
        <v>0</v>
      </c>
      <c r="O120" s="39">
        <f t="shared" si="38"/>
        <v>0</v>
      </c>
      <c r="P120" s="39">
        <f t="shared" si="39"/>
        <v>0</v>
      </c>
      <c r="Q120" s="39">
        <f t="shared" si="40"/>
        <v>0</v>
      </c>
      <c r="R120" s="39">
        <f t="shared" si="41"/>
        <v>0</v>
      </c>
    </row>
    <row r="121" spans="1:18" ht="15.75" customHeight="1" x14ac:dyDescent="0.25">
      <c r="A121" s="30">
        <v>94</v>
      </c>
      <c r="B121" s="36"/>
      <c r="C121" s="7" t="s">
        <v>41</v>
      </c>
      <c r="D121" s="42" t="s">
        <v>90</v>
      </c>
      <c r="E121" s="61"/>
      <c r="F121" s="6" t="s">
        <v>103</v>
      </c>
      <c r="G121" s="6">
        <f>G120</f>
        <v>18</v>
      </c>
      <c r="H121" s="39">
        <v>0</v>
      </c>
      <c r="I121" s="39">
        <v>0</v>
      </c>
      <c r="J121" s="39">
        <f t="shared" si="35"/>
        <v>0</v>
      </c>
      <c r="K121" s="39">
        <v>0</v>
      </c>
      <c r="L121" s="39">
        <v>0</v>
      </c>
      <c r="M121" s="39">
        <f t="shared" si="36"/>
        <v>0</v>
      </c>
      <c r="N121" s="39">
        <f t="shared" si="37"/>
        <v>0</v>
      </c>
      <c r="O121" s="39">
        <f t="shared" si="38"/>
        <v>0</v>
      </c>
      <c r="P121" s="39">
        <f t="shared" si="39"/>
        <v>0</v>
      </c>
      <c r="Q121" s="39">
        <f t="shared" si="40"/>
        <v>0</v>
      </c>
      <c r="R121" s="39">
        <f t="shared" si="41"/>
        <v>0</v>
      </c>
    </row>
    <row r="122" spans="1:18" ht="15.75" customHeight="1" x14ac:dyDescent="0.25">
      <c r="A122" s="30">
        <v>95</v>
      </c>
      <c r="B122" s="36"/>
      <c r="C122" s="8" t="s">
        <v>43</v>
      </c>
      <c r="D122" s="38" t="s">
        <v>92</v>
      </c>
      <c r="E122" s="61"/>
      <c r="F122" s="6" t="s">
        <v>14</v>
      </c>
      <c r="G122" s="6">
        <v>17</v>
      </c>
      <c r="H122" s="39">
        <v>0</v>
      </c>
      <c r="I122" s="39">
        <v>0</v>
      </c>
      <c r="J122" s="39">
        <f t="shared" si="35"/>
        <v>0</v>
      </c>
      <c r="K122" s="39">
        <v>0</v>
      </c>
      <c r="L122" s="39">
        <v>0</v>
      </c>
      <c r="M122" s="39">
        <f t="shared" si="36"/>
        <v>0</v>
      </c>
      <c r="N122" s="39">
        <f t="shared" si="37"/>
        <v>0</v>
      </c>
      <c r="O122" s="39">
        <f t="shared" si="38"/>
        <v>0</v>
      </c>
      <c r="P122" s="39">
        <f t="shared" si="39"/>
        <v>0</v>
      </c>
      <c r="Q122" s="39">
        <f t="shared" si="40"/>
        <v>0</v>
      </c>
      <c r="R122" s="39">
        <f t="shared" si="41"/>
        <v>0</v>
      </c>
    </row>
    <row r="123" spans="1:18" ht="15.75" customHeight="1" x14ac:dyDescent="0.25">
      <c r="A123" s="30">
        <v>96</v>
      </c>
      <c r="B123" s="36"/>
      <c r="C123" s="9" t="s">
        <v>44</v>
      </c>
      <c r="D123" s="38" t="s">
        <v>93</v>
      </c>
      <c r="E123" s="61"/>
      <c r="F123" s="6" t="s">
        <v>14</v>
      </c>
      <c r="G123" s="10">
        <v>9</v>
      </c>
      <c r="H123" s="39">
        <v>0</v>
      </c>
      <c r="I123" s="39">
        <v>0</v>
      </c>
      <c r="J123" s="39">
        <f t="shared" si="35"/>
        <v>0</v>
      </c>
      <c r="K123" s="39">
        <v>0</v>
      </c>
      <c r="L123" s="39">
        <v>0</v>
      </c>
      <c r="M123" s="39">
        <f t="shared" si="36"/>
        <v>0</v>
      </c>
      <c r="N123" s="39">
        <f t="shared" si="37"/>
        <v>0</v>
      </c>
      <c r="O123" s="39">
        <f t="shared" si="38"/>
        <v>0</v>
      </c>
      <c r="P123" s="39">
        <f t="shared" si="39"/>
        <v>0</v>
      </c>
      <c r="Q123" s="39">
        <f t="shared" si="40"/>
        <v>0</v>
      </c>
      <c r="R123" s="39">
        <f t="shared" si="41"/>
        <v>0</v>
      </c>
    </row>
    <row r="124" spans="1:18" ht="15.75" customHeight="1" x14ac:dyDescent="0.25">
      <c r="A124" s="30">
        <v>97</v>
      </c>
      <c r="B124" s="36"/>
      <c r="C124" s="8" t="s">
        <v>45</v>
      </c>
      <c r="D124" s="38" t="s">
        <v>94</v>
      </c>
      <c r="E124" s="61"/>
      <c r="F124" s="6" t="s">
        <v>14</v>
      </c>
      <c r="G124" s="10">
        <v>2</v>
      </c>
      <c r="H124" s="39">
        <v>0</v>
      </c>
      <c r="I124" s="39">
        <v>0</v>
      </c>
      <c r="J124" s="39">
        <f t="shared" si="35"/>
        <v>0</v>
      </c>
      <c r="K124" s="39">
        <v>0</v>
      </c>
      <c r="L124" s="39">
        <v>0</v>
      </c>
      <c r="M124" s="39">
        <f t="shared" si="36"/>
        <v>0</v>
      </c>
      <c r="N124" s="39">
        <f t="shared" si="37"/>
        <v>0</v>
      </c>
      <c r="O124" s="39">
        <f t="shared" si="38"/>
        <v>0</v>
      </c>
      <c r="P124" s="39">
        <f t="shared" si="39"/>
        <v>0</v>
      </c>
      <c r="Q124" s="39">
        <f t="shared" si="40"/>
        <v>0</v>
      </c>
      <c r="R124" s="39">
        <f t="shared" si="41"/>
        <v>0</v>
      </c>
    </row>
    <row r="125" spans="1:18" ht="15.75" customHeight="1" x14ac:dyDescent="0.25">
      <c r="A125" s="30">
        <v>98</v>
      </c>
      <c r="B125" s="36"/>
      <c r="C125" s="8" t="s">
        <v>46</v>
      </c>
      <c r="D125" s="38" t="s">
        <v>95</v>
      </c>
      <c r="E125" s="61"/>
      <c r="F125" s="6" t="s">
        <v>14</v>
      </c>
      <c r="G125" s="10">
        <f>G123+G124</f>
        <v>11</v>
      </c>
      <c r="H125" s="39">
        <v>0</v>
      </c>
      <c r="I125" s="39">
        <v>0</v>
      </c>
      <c r="J125" s="39">
        <f t="shared" si="35"/>
        <v>0</v>
      </c>
      <c r="K125" s="39">
        <v>0</v>
      </c>
      <c r="L125" s="39">
        <v>0</v>
      </c>
      <c r="M125" s="39">
        <f t="shared" si="36"/>
        <v>0</v>
      </c>
      <c r="N125" s="39">
        <f t="shared" si="37"/>
        <v>0</v>
      </c>
      <c r="O125" s="39">
        <f t="shared" si="38"/>
        <v>0</v>
      </c>
      <c r="P125" s="39">
        <f t="shared" si="39"/>
        <v>0</v>
      </c>
      <c r="Q125" s="39">
        <f t="shared" si="40"/>
        <v>0</v>
      </c>
      <c r="R125" s="39">
        <f t="shared" si="41"/>
        <v>0</v>
      </c>
    </row>
    <row r="126" spans="1:18" ht="15.75" customHeight="1" x14ac:dyDescent="0.25">
      <c r="A126" s="30">
        <v>99</v>
      </c>
      <c r="B126" s="36"/>
      <c r="C126" s="8" t="s">
        <v>47</v>
      </c>
      <c r="D126" s="38" t="s">
        <v>96</v>
      </c>
      <c r="E126" s="61"/>
      <c r="F126" s="6" t="s">
        <v>14</v>
      </c>
      <c r="G126" s="10">
        <v>2</v>
      </c>
      <c r="H126" s="39">
        <v>0</v>
      </c>
      <c r="I126" s="39">
        <v>0</v>
      </c>
      <c r="J126" s="39">
        <f t="shared" si="35"/>
        <v>0</v>
      </c>
      <c r="K126" s="39">
        <v>0</v>
      </c>
      <c r="L126" s="39">
        <v>0</v>
      </c>
      <c r="M126" s="39">
        <f t="shared" si="36"/>
        <v>0</v>
      </c>
      <c r="N126" s="39">
        <f t="shared" si="37"/>
        <v>0</v>
      </c>
      <c r="O126" s="39">
        <f t="shared" si="38"/>
        <v>0</v>
      </c>
      <c r="P126" s="39">
        <f t="shared" si="39"/>
        <v>0</v>
      </c>
      <c r="Q126" s="39">
        <f t="shared" si="40"/>
        <v>0</v>
      </c>
      <c r="R126" s="39">
        <f t="shared" si="41"/>
        <v>0</v>
      </c>
    </row>
    <row r="127" spans="1:18" ht="15.75" customHeight="1" x14ac:dyDescent="0.25">
      <c r="A127" s="30">
        <v>100</v>
      </c>
      <c r="B127" s="36"/>
      <c r="C127" s="7" t="s">
        <v>48</v>
      </c>
      <c r="D127" s="42" t="s">
        <v>97</v>
      </c>
      <c r="E127" s="61"/>
      <c r="F127" s="6" t="s">
        <v>14</v>
      </c>
      <c r="G127" s="10">
        <v>4</v>
      </c>
      <c r="H127" s="39">
        <v>0</v>
      </c>
      <c r="I127" s="39">
        <v>0</v>
      </c>
      <c r="J127" s="39">
        <f t="shared" si="35"/>
        <v>0</v>
      </c>
      <c r="K127" s="39">
        <v>0</v>
      </c>
      <c r="L127" s="39">
        <v>0</v>
      </c>
      <c r="M127" s="39">
        <f t="shared" si="36"/>
        <v>0</v>
      </c>
      <c r="N127" s="39">
        <f t="shared" si="37"/>
        <v>0</v>
      </c>
      <c r="O127" s="39">
        <f t="shared" si="38"/>
        <v>0</v>
      </c>
      <c r="P127" s="39">
        <f t="shared" si="39"/>
        <v>0</v>
      </c>
      <c r="Q127" s="39">
        <f t="shared" si="40"/>
        <v>0</v>
      </c>
      <c r="R127" s="39">
        <f t="shared" si="41"/>
        <v>0</v>
      </c>
    </row>
    <row r="128" spans="1:18" ht="30" x14ac:dyDescent="0.25">
      <c r="A128" s="30">
        <v>101</v>
      </c>
      <c r="B128" s="36"/>
      <c r="C128" s="8" t="s">
        <v>49</v>
      </c>
      <c r="D128" s="11" t="s">
        <v>70</v>
      </c>
      <c r="E128" s="61"/>
      <c r="F128" s="6" t="s">
        <v>104</v>
      </c>
      <c r="G128" s="10">
        <v>2000</v>
      </c>
      <c r="H128" s="39">
        <v>0</v>
      </c>
      <c r="I128" s="39">
        <v>0</v>
      </c>
      <c r="J128" s="39">
        <f t="shared" si="35"/>
        <v>0</v>
      </c>
      <c r="K128" s="39">
        <v>0</v>
      </c>
      <c r="L128" s="39">
        <v>0</v>
      </c>
      <c r="M128" s="39">
        <f t="shared" si="36"/>
        <v>0</v>
      </c>
      <c r="N128" s="39">
        <f t="shared" si="37"/>
        <v>0</v>
      </c>
      <c r="O128" s="39">
        <f t="shared" si="38"/>
        <v>0</v>
      </c>
      <c r="P128" s="39">
        <f t="shared" si="39"/>
        <v>0</v>
      </c>
      <c r="Q128" s="39">
        <f t="shared" si="40"/>
        <v>0</v>
      </c>
      <c r="R128" s="39">
        <f t="shared" si="41"/>
        <v>0</v>
      </c>
    </row>
    <row r="129" spans="1:18" ht="15.75" customHeight="1" x14ac:dyDescent="0.25">
      <c r="A129" s="30">
        <v>102</v>
      </c>
      <c r="B129" s="36"/>
      <c r="C129" s="8" t="s">
        <v>51</v>
      </c>
      <c r="D129" s="11" t="s">
        <v>72</v>
      </c>
      <c r="E129" s="61"/>
      <c r="F129" s="6" t="s">
        <v>104</v>
      </c>
      <c r="G129" s="11">
        <v>50</v>
      </c>
      <c r="H129" s="39">
        <v>0</v>
      </c>
      <c r="I129" s="39">
        <v>0</v>
      </c>
      <c r="J129" s="39">
        <f t="shared" si="35"/>
        <v>0</v>
      </c>
      <c r="K129" s="39">
        <v>0</v>
      </c>
      <c r="L129" s="39">
        <v>0</v>
      </c>
      <c r="M129" s="39">
        <f t="shared" si="36"/>
        <v>0</v>
      </c>
      <c r="N129" s="39">
        <f t="shared" si="37"/>
        <v>0</v>
      </c>
      <c r="O129" s="39">
        <f t="shared" si="38"/>
        <v>0</v>
      </c>
      <c r="P129" s="39">
        <f t="shared" si="39"/>
        <v>0</v>
      </c>
      <c r="Q129" s="39">
        <f t="shared" si="40"/>
        <v>0</v>
      </c>
      <c r="R129" s="39">
        <f t="shared" si="41"/>
        <v>0</v>
      </c>
    </row>
    <row r="130" spans="1:18" ht="15.75" customHeight="1" x14ac:dyDescent="0.25">
      <c r="A130" s="30">
        <v>103</v>
      </c>
      <c r="B130" s="36"/>
      <c r="C130" s="8" t="s">
        <v>52</v>
      </c>
      <c r="D130" s="16" t="s">
        <v>73</v>
      </c>
      <c r="E130" s="61"/>
      <c r="F130" s="4" t="s">
        <v>104</v>
      </c>
      <c r="G130" s="11">
        <v>400</v>
      </c>
      <c r="H130" s="39">
        <v>0</v>
      </c>
      <c r="I130" s="39">
        <v>0</v>
      </c>
      <c r="J130" s="39">
        <f t="shared" si="35"/>
        <v>0</v>
      </c>
      <c r="K130" s="39">
        <v>0</v>
      </c>
      <c r="L130" s="39">
        <v>0</v>
      </c>
      <c r="M130" s="39">
        <f t="shared" si="36"/>
        <v>0</v>
      </c>
      <c r="N130" s="39">
        <f t="shared" si="37"/>
        <v>0</v>
      </c>
      <c r="O130" s="39">
        <f t="shared" si="38"/>
        <v>0</v>
      </c>
      <c r="P130" s="39">
        <f t="shared" si="39"/>
        <v>0</v>
      </c>
      <c r="Q130" s="39">
        <f t="shared" si="40"/>
        <v>0</v>
      </c>
      <c r="R130" s="39">
        <f t="shared" si="41"/>
        <v>0</v>
      </c>
    </row>
    <row r="131" spans="1:18" ht="15.75" customHeight="1" x14ac:dyDescent="0.25">
      <c r="A131" s="30">
        <v>104</v>
      </c>
      <c r="B131" s="36"/>
      <c r="C131" s="13" t="s">
        <v>53</v>
      </c>
      <c r="D131" s="11" t="s">
        <v>99</v>
      </c>
      <c r="E131" s="61"/>
      <c r="F131" s="4" t="s">
        <v>104</v>
      </c>
      <c r="G131" s="11">
        <v>100</v>
      </c>
      <c r="H131" s="39">
        <v>0</v>
      </c>
      <c r="I131" s="39">
        <v>0</v>
      </c>
      <c r="J131" s="39">
        <f t="shared" si="35"/>
        <v>0</v>
      </c>
      <c r="K131" s="39">
        <v>0</v>
      </c>
      <c r="L131" s="39">
        <v>0</v>
      </c>
      <c r="M131" s="39">
        <f t="shared" si="36"/>
        <v>0</v>
      </c>
      <c r="N131" s="39">
        <f t="shared" si="37"/>
        <v>0</v>
      </c>
      <c r="O131" s="39">
        <f t="shared" si="38"/>
        <v>0</v>
      </c>
      <c r="P131" s="39">
        <f t="shared" si="39"/>
        <v>0</v>
      </c>
      <c r="Q131" s="39">
        <f t="shared" si="40"/>
        <v>0</v>
      </c>
      <c r="R131" s="39">
        <f t="shared" si="41"/>
        <v>0</v>
      </c>
    </row>
    <row r="132" spans="1:18" ht="15.75" customHeight="1" x14ac:dyDescent="0.25">
      <c r="A132" s="30"/>
      <c r="B132" s="36"/>
      <c r="C132" s="43" t="s">
        <v>54</v>
      </c>
      <c r="D132" s="42"/>
      <c r="E132" s="61"/>
      <c r="F132" s="4"/>
      <c r="G132" s="17"/>
      <c r="H132" s="91"/>
      <c r="I132" s="92"/>
      <c r="J132" s="92"/>
      <c r="K132" s="92"/>
      <c r="L132" s="92"/>
      <c r="M132" s="92"/>
      <c r="N132" s="92"/>
      <c r="O132" s="92"/>
      <c r="P132" s="92"/>
      <c r="Q132" s="92"/>
      <c r="R132" s="93"/>
    </row>
    <row r="133" spans="1:18" ht="15.75" customHeight="1" x14ac:dyDescent="0.25">
      <c r="A133" s="30">
        <v>105</v>
      </c>
      <c r="B133" s="36"/>
      <c r="C133" s="44" t="s">
        <v>55</v>
      </c>
      <c r="D133" s="45" t="s">
        <v>74</v>
      </c>
      <c r="E133" s="61"/>
      <c r="F133" s="42" t="s">
        <v>14</v>
      </c>
      <c r="G133" s="17">
        <f>G114+G115+G116+G120+G122+G124+G123</f>
        <v>246</v>
      </c>
      <c r="H133" s="39">
        <v>0</v>
      </c>
      <c r="I133" s="39">
        <v>0</v>
      </c>
      <c r="J133" s="39">
        <f t="shared" si="35"/>
        <v>0</v>
      </c>
      <c r="K133" s="39">
        <v>0</v>
      </c>
      <c r="L133" s="39">
        <v>0</v>
      </c>
      <c r="M133" s="39">
        <f t="shared" si="36"/>
        <v>0</v>
      </c>
      <c r="N133" s="39">
        <f t="shared" si="37"/>
        <v>0</v>
      </c>
      <c r="O133" s="39">
        <f t="shared" si="38"/>
        <v>0</v>
      </c>
      <c r="P133" s="39">
        <f t="shared" si="39"/>
        <v>0</v>
      </c>
      <c r="Q133" s="39">
        <f t="shared" si="40"/>
        <v>0</v>
      </c>
      <c r="R133" s="39">
        <f t="shared" si="41"/>
        <v>0</v>
      </c>
    </row>
    <row r="134" spans="1:18" ht="15.75" customHeight="1" x14ac:dyDescent="0.25">
      <c r="A134" s="30">
        <v>106</v>
      </c>
      <c r="B134" s="36"/>
      <c r="C134" s="46" t="s">
        <v>56</v>
      </c>
      <c r="D134" s="47" t="s">
        <v>100</v>
      </c>
      <c r="E134" s="61"/>
      <c r="F134" s="42" t="s">
        <v>104</v>
      </c>
      <c r="G134" s="17">
        <v>2450</v>
      </c>
      <c r="H134" s="39">
        <v>0</v>
      </c>
      <c r="I134" s="39">
        <v>0</v>
      </c>
      <c r="J134" s="39">
        <f t="shared" si="35"/>
        <v>0</v>
      </c>
      <c r="K134" s="39">
        <v>0</v>
      </c>
      <c r="L134" s="39">
        <v>0</v>
      </c>
      <c r="M134" s="39">
        <f t="shared" si="36"/>
        <v>0</v>
      </c>
      <c r="N134" s="39">
        <f t="shared" si="37"/>
        <v>0</v>
      </c>
      <c r="O134" s="39">
        <f t="shared" si="38"/>
        <v>0</v>
      </c>
      <c r="P134" s="39">
        <f t="shared" si="39"/>
        <v>0</v>
      </c>
      <c r="Q134" s="39">
        <f t="shared" si="40"/>
        <v>0</v>
      </c>
      <c r="R134" s="39">
        <f t="shared" si="41"/>
        <v>0</v>
      </c>
    </row>
    <row r="135" spans="1:18" ht="45" x14ac:dyDescent="0.25">
      <c r="A135" s="30">
        <v>107</v>
      </c>
      <c r="B135" s="36"/>
      <c r="C135" s="48" t="s">
        <v>57</v>
      </c>
      <c r="D135" s="49" t="s">
        <v>76</v>
      </c>
      <c r="E135" s="61"/>
      <c r="F135" s="42" t="s">
        <v>104</v>
      </c>
      <c r="G135" s="17">
        <v>16</v>
      </c>
      <c r="H135" s="39">
        <v>0</v>
      </c>
      <c r="I135" s="39">
        <v>0</v>
      </c>
      <c r="J135" s="39">
        <f t="shared" si="35"/>
        <v>0</v>
      </c>
      <c r="K135" s="39">
        <v>0</v>
      </c>
      <c r="L135" s="39">
        <v>0</v>
      </c>
      <c r="M135" s="39">
        <f t="shared" si="36"/>
        <v>0</v>
      </c>
      <c r="N135" s="39">
        <f t="shared" si="37"/>
        <v>0</v>
      </c>
      <c r="O135" s="39">
        <f t="shared" si="38"/>
        <v>0</v>
      </c>
      <c r="P135" s="39">
        <f t="shared" si="39"/>
        <v>0</v>
      </c>
      <c r="Q135" s="39">
        <f t="shared" si="40"/>
        <v>0</v>
      </c>
      <c r="R135" s="39">
        <f t="shared" si="41"/>
        <v>0</v>
      </c>
    </row>
    <row r="136" spans="1:18" ht="30" x14ac:dyDescent="0.25">
      <c r="A136" s="30">
        <v>108</v>
      </c>
      <c r="B136" s="36"/>
      <c r="C136" s="48" t="s">
        <v>58</v>
      </c>
      <c r="D136" s="47" t="s">
        <v>102</v>
      </c>
      <c r="E136" s="61"/>
      <c r="F136" s="42" t="s">
        <v>104</v>
      </c>
      <c r="G136" s="17">
        <v>68</v>
      </c>
      <c r="H136" s="39">
        <v>0</v>
      </c>
      <c r="I136" s="39">
        <v>0</v>
      </c>
      <c r="J136" s="39">
        <f t="shared" si="35"/>
        <v>0</v>
      </c>
      <c r="K136" s="39">
        <v>0</v>
      </c>
      <c r="L136" s="39">
        <v>0</v>
      </c>
      <c r="M136" s="39">
        <f t="shared" si="36"/>
        <v>0</v>
      </c>
      <c r="N136" s="39">
        <f t="shared" si="37"/>
        <v>0</v>
      </c>
      <c r="O136" s="39">
        <f t="shared" si="38"/>
        <v>0</v>
      </c>
      <c r="P136" s="39">
        <f t="shared" si="39"/>
        <v>0</v>
      </c>
      <c r="Q136" s="39">
        <f t="shared" si="40"/>
        <v>0</v>
      </c>
      <c r="R136" s="39">
        <f t="shared" si="41"/>
        <v>0</v>
      </c>
    </row>
    <row r="137" spans="1:18" ht="15.75" customHeight="1" x14ac:dyDescent="0.25">
      <c r="A137" s="30">
        <v>109</v>
      </c>
      <c r="B137" s="36"/>
      <c r="C137" s="50" t="s">
        <v>59</v>
      </c>
      <c r="D137" s="10" t="s">
        <v>78</v>
      </c>
      <c r="E137" s="61"/>
      <c r="F137" s="51" t="s">
        <v>14</v>
      </c>
      <c r="G137" s="17">
        <v>7350</v>
      </c>
      <c r="H137" s="39">
        <v>0</v>
      </c>
      <c r="I137" s="39">
        <v>0</v>
      </c>
      <c r="J137" s="39">
        <f t="shared" si="35"/>
        <v>0</v>
      </c>
      <c r="K137" s="39">
        <v>0</v>
      </c>
      <c r="L137" s="39">
        <v>0</v>
      </c>
      <c r="M137" s="39">
        <f t="shared" si="36"/>
        <v>0</v>
      </c>
      <c r="N137" s="39">
        <f t="shared" si="37"/>
        <v>0</v>
      </c>
      <c r="O137" s="39">
        <f t="shared" si="38"/>
        <v>0</v>
      </c>
      <c r="P137" s="39">
        <f t="shared" si="39"/>
        <v>0</v>
      </c>
      <c r="Q137" s="39">
        <f t="shared" si="40"/>
        <v>0</v>
      </c>
      <c r="R137" s="39">
        <f t="shared" si="41"/>
        <v>0</v>
      </c>
    </row>
    <row r="138" spans="1:18" ht="15.75" customHeight="1" x14ac:dyDescent="0.25">
      <c r="A138" s="30">
        <v>110</v>
      </c>
      <c r="B138" s="36"/>
      <c r="C138" s="50" t="s">
        <v>60</v>
      </c>
      <c r="D138" s="10" t="s">
        <v>79</v>
      </c>
      <c r="E138" s="61"/>
      <c r="F138" s="51" t="s">
        <v>14</v>
      </c>
      <c r="G138" s="11">
        <f>G137</f>
        <v>7350</v>
      </c>
      <c r="H138" s="39">
        <v>0</v>
      </c>
      <c r="I138" s="39">
        <v>0</v>
      </c>
      <c r="J138" s="39">
        <f t="shared" si="35"/>
        <v>0</v>
      </c>
      <c r="K138" s="39">
        <v>0</v>
      </c>
      <c r="L138" s="39">
        <v>0</v>
      </c>
      <c r="M138" s="39">
        <f t="shared" si="36"/>
        <v>0</v>
      </c>
      <c r="N138" s="39">
        <f t="shared" si="37"/>
        <v>0</v>
      </c>
      <c r="O138" s="39">
        <f t="shared" si="38"/>
        <v>0</v>
      </c>
      <c r="P138" s="39">
        <f t="shared" si="39"/>
        <v>0</v>
      </c>
      <c r="Q138" s="39">
        <f t="shared" si="40"/>
        <v>0</v>
      </c>
      <c r="R138" s="39">
        <f t="shared" si="41"/>
        <v>0</v>
      </c>
    </row>
    <row r="139" spans="1:18" ht="30" x14ac:dyDescent="0.25">
      <c r="A139" s="30">
        <v>111</v>
      </c>
      <c r="B139" s="36"/>
      <c r="C139" s="46" t="s">
        <v>61</v>
      </c>
      <c r="D139" s="47" t="s">
        <v>74</v>
      </c>
      <c r="E139" s="61"/>
      <c r="F139" s="19" t="s">
        <v>28</v>
      </c>
      <c r="G139" s="17">
        <v>1</v>
      </c>
      <c r="H139" s="39">
        <v>0</v>
      </c>
      <c r="I139" s="39">
        <v>0</v>
      </c>
      <c r="J139" s="39">
        <f t="shared" si="35"/>
        <v>0</v>
      </c>
      <c r="K139" s="39">
        <v>0</v>
      </c>
      <c r="L139" s="39">
        <v>0</v>
      </c>
      <c r="M139" s="39">
        <f t="shared" si="36"/>
        <v>0</v>
      </c>
      <c r="N139" s="39">
        <f t="shared" si="37"/>
        <v>0</v>
      </c>
      <c r="O139" s="39">
        <f t="shared" si="38"/>
        <v>0</v>
      </c>
      <c r="P139" s="39">
        <f t="shared" si="39"/>
        <v>0</v>
      </c>
      <c r="Q139" s="39">
        <f t="shared" si="40"/>
        <v>0</v>
      </c>
      <c r="R139" s="39">
        <f t="shared" si="41"/>
        <v>0</v>
      </c>
    </row>
    <row r="140" spans="1:18" ht="30.75" thickBot="1" x14ac:dyDescent="0.3">
      <c r="A140" s="30">
        <v>112</v>
      </c>
      <c r="B140" s="52"/>
      <c r="C140" s="53" t="s">
        <v>62</v>
      </c>
      <c r="D140" s="54" t="s">
        <v>80</v>
      </c>
      <c r="E140" s="62"/>
      <c r="F140" s="55" t="s">
        <v>28</v>
      </c>
      <c r="G140" s="21">
        <v>1</v>
      </c>
      <c r="H140" s="56">
        <v>0</v>
      </c>
      <c r="I140" s="56">
        <v>0</v>
      </c>
      <c r="J140" s="56">
        <f t="shared" si="35"/>
        <v>0</v>
      </c>
      <c r="K140" s="56">
        <v>0</v>
      </c>
      <c r="L140" s="56">
        <v>0</v>
      </c>
      <c r="M140" s="56">
        <f t="shared" si="36"/>
        <v>0</v>
      </c>
      <c r="N140" s="56">
        <f t="shared" si="37"/>
        <v>0</v>
      </c>
      <c r="O140" s="56">
        <f t="shared" si="38"/>
        <v>0</v>
      </c>
      <c r="P140" s="56">
        <f t="shared" si="39"/>
        <v>0</v>
      </c>
      <c r="Q140" s="56">
        <f t="shared" si="40"/>
        <v>0</v>
      </c>
      <c r="R140" s="56">
        <f t="shared" si="41"/>
        <v>0</v>
      </c>
    </row>
    <row r="141" spans="1:18" ht="15.75" customHeight="1" thickBot="1" x14ac:dyDescent="0.3">
      <c r="A141" s="88" t="s">
        <v>116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90"/>
    </row>
    <row r="142" spans="1:18" ht="15.75" customHeight="1" x14ac:dyDescent="0.25">
      <c r="A142" s="30">
        <v>113</v>
      </c>
      <c r="B142" s="36"/>
      <c r="C142" s="7" t="s">
        <v>117</v>
      </c>
      <c r="D142" s="38" t="s">
        <v>118</v>
      </c>
      <c r="E142" s="61"/>
      <c r="F142" s="6" t="s">
        <v>103</v>
      </c>
      <c r="G142" s="6">
        <v>28</v>
      </c>
      <c r="H142" s="39">
        <v>0</v>
      </c>
      <c r="I142" s="39">
        <v>0</v>
      </c>
      <c r="J142" s="39">
        <f t="shared" ref="J142:J182" si="42">H142*I142</f>
        <v>0</v>
      </c>
      <c r="K142" s="39">
        <v>0</v>
      </c>
      <c r="L142" s="39">
        <v>0</v>
      </c>
      <c r="M142" s="39">
        <f t="shared" ref="M142:M182" si="43">SUM(J142:L142)</f>
        <v>0</v>
      </c>
      <c r="N142" s="39">
        <f t="shared" ref="N142:N182" si="44">G142*H142</f>
        <v>0</v>
      </c>
      <c r="O142" s="39">
        <f t="shared" ref="O142:O182" si="45">G142*J142</f>
        <v>0</v>
      </c>
      <c r="P142" s="39">
        <f t="shared" ref="P142:P182" si="46">G142*K142</f>
        <v>0</v>
      </c>
      <c r="Q142" s="39">
        <f t="shared" ref="Q142:Q182" si="47">G142*L142</f>
        <v>0</v>
      </c>
      <c r="R142" s="39">
        <f t="shared" ref="R142:R182" si="48">SUM(O142:Q142)</f>
        <v>0</v>
      </c>
    </row>
    <row r="143" spans="1:18" ht="15.75" customHeight="1" x14ac:dyDescent="0.25">
      <c r="A143" s="30">
        <v>114</v>
      </c>
      <c r="B143" s="36"/>
      <c r="C143" s="8" t="s">
        <v>38</v>
      </c>
      <c r="D143" s="38" t="s">
        <v>87</v>
      </c>
      <c r="E143" s="61"/>
      <c r="F143" s="6" t="s">
        <v>103</v>
      </c>
      <c r="G143" s="6">
        <f>G142</f>
        <v>28</v>
      </c>
      <c r="H143" s="39">
        <v>0</v>
      </c>
      <c r="I143" s="39">
        <v>0</v>
      </c>
      <c r="J143" s="39">
        <f t="shared" si="42"/>
        <v>0</v>
      </c>
      <c r="K143" s="39">
        <v>0</v>
      </c>
      <c r="L143" s="39">
        <v>0</v>
      </c>
      <c r="M143" s="39">
        <f t="shared" si="43"/>
        <v>0</v>
      </c>
      <c r="N143" s="39">
        <f t="shared" si="44"/>
        <v>0</v>
      </c>
      <c r="O143" s="39">
        <f t="shared" si="45"/>
        <v>0</v>
      </c>
      <c r="P143" s="39">
        <f t="shared" si="46"/>
        <v>0</v>
      </c>
      <c r="Q143" s="39">
        <f t="shared" si="47"/>
        <v>0</v>
      </c>
      <c r="R143" s="39">
        <f t="shared" si="48"/>
        <v>0</v>
      </c>
    </row>
    <row r="144" spans="1:18" ht="30" x14ac:dyDescent="0.25">
      <c r="A144" s="30">
        <v>115</v>
      </c>
      <c r="B144" s="36"/>
      <c r="C144" s="7" t="s">
        <v>40</v>
      </c>
      <c r="D144" s="42" t="s">
        <v>89</v>
      </c>
      <c r="E144" s="61"/>
      <c r="F144" s="6" t="s">
        <v>103</v>
      </c>
      <c r="G144" s="6">
        <v>5</v>
      </c>
      <c r="H144" s="39">
        <v>0</v>
      </c>
      <c r="I144" s="39">
        <v>0</v>
      </c>
      <c r="J144" s="39">
        <f t="shared" si="42"/>
        <v>0</v>
      </c>
      <c r="K144" s="39">
        <v>0</v>
      </c>
      <c r="L144" s="39">
        <v>0</v>
      </c>
      <c r="M144" s="39">
        <f t="shared" si="43"/>
        <v>0</v>
      </c>
      <c r="N144" s="39">
        <f t="shared" si="44"/>
        <v>0</v>
      </c>
      <c r="O144" s="39">
        <f t="shared" si="45"/>
        <v>0</v>
      </c>
      <c r="P144" s="39">
        <f t="shared" si="46"/>
        <v>0</v>
      </c>
      <c r="Q144" s="39">
        <f t="shared" si="47"/>
        <v>0</v>
      </c>
      <c r="R144" s="39">
        <f t="shared" si="48"/>
        <v>0</v>
      </c>
    </row>
    <row r="145" spans="1:18" ht="15.75" customHeight="1" x14ac:dyDescent="0.25">
      <c r="A145" s="30">
        <v>116</v>
      </c>
      <c r="B145" s="36"/>
      <c r="C145" s="7" t="s">
        <v>41</v>
      </c>
      <c r="D145" s="42" t="s">
        <v>90</v>
      </c>
      <c r="E145" s="61"/>
      <c r="F145" s="6" t="s">
        <v>103</v>
      </c>
      <c r="G145" s="6">
        <f>G144</f>
        <v>5</v>
      </c>
      <c r="H145" s="39">
        <v>0</v>
      </c>
      <c r="I145" s="39">
        <v>0</v>
      </c>
      <c r="J145" s="39">
        <f t="shared" si="42"/>
        <v>0</v>
      </c>
      <c r="K145" s="39">
        <v>0</v>
      </c>
      <c r="L145" s="39">
        <v>0</v>
      </c>
      <c r="M145" s="39">
        <f t="shared" si="43"/>
        <v>0</v>
      </c>
      <c r="N145" s="39">
        <f t="shared" si="44"/>
        <v>0</v>
      </c>
      <c r="O145" s="39">
        <f t="shared" si="45"/>
        <v>0</v>
      </c>
      <c r="P145" s="39">
        <f t="shared" si="46"/>
        <v>0</v>
      </c>
      <c r="Q145" s="39">
        <f t="shared" si="47"/>
        <v>0</v>
      </c>
      <c r="R145" s="39">
        <f t="shared" si="48"/>
        <v>0</v>
      </c>
    </row>
    <row r="146" spans="1:18" ht="15.75" customHeight="1" x14ac:dyDescent="0.25">
      <c r="A146" s="30">
        <v>117</v>
      </c>
      <c r="B146" s="36"/>
      <c r="C146" s="8" t="s">
        <v>42</v>
      </c>
      <c r="D146" s="38" t="s">
        <v>91</v>
      </c>
      <c r="E146" s="61"/>
      <c r="F146" s="6" t="s">
        <v>14</v>
      </c>
      <c r="G146" s="6">
        <v>3</v>
      </c>
      <c r="H146" s="39">
        <v>0</v>
      </c>
      <c r="I146" s="39">
        <v>0</v>
      </c>
      <c r="J146" s="39">
        <f t="shared" si="42"/>
        <v>0</v>
      </c>
      <c r="K146" s="39">
        <v>0</v>
      </c>
      <c r="L146" s="39">
        <v>0</v>
      </c>
      <c r="M146" s="39">
        <f t="shared" si="43"/>
        <v>0</v>
      </c>
      <c r="N146" s="39">
        <f t="shared" si="44"/>
        <v>0</v>
      </c>
      <c r="O146" s="39">
        <f t="shared" si="45"/>
        <v>0</v>
      </c>
      <c r="P146" s="39">
        <f t="shared" si="46"/>
        <v>0</v>
      </c>
      <c r="Q146" s="39">
        <f t="shared" si="47"/>
        <v>0</v>
      </c>
      <c r="R146" s="39">
        <f t="shared" si="48"/>
        <v>0</v>
      </c>
    </row>
    <row r="147" spans="1:18" ht="15.75" customHeight="1" x14ac:dyDescent="0.25">
      <c r="A147" s="30">
        <v>118</v>
      </c>
      <c r="B147" s="36"/>
      <c r="C147" s="8" t="s">
        <v>43</v>
      </c>
      <c r="D147" s="38" t="s">
        <v>92</v>
      </c>
      <c r="E147" s="61"/>
      <c r="F147" s="6" t="s">
        <v>14</v>
      </c>
      <c r="G147" s="6">
        <v>2</v>
      </c>
      <c r="H147" s="39">
        <v>0</v>
      </c>
      <c r="I147" s="39">
        <v>0</v>
      </c>
      <c r="J147" s="39">
        <f t="shared" si="42"/>
        <v>0</v>
      </c>
      <c r="K147" s="39">
        <v>0</v>
      </c>
      <c r="L147" s="39">
        <v>0</v>
      </c>
      <c r="M147" s="39">
        <f t="shared" si="43"/>
        <v>0</v>
      </c>
      <c r="N147" s="39">
        <f t="shared" si="44"/>
        <v>0</v>
      </c>
      <c r="O147" s="39">
        <f t="shared" si="45"/>
        <v>0</v>
      </c>
      <c r="P147" s="39">
        <f t="shared" si="46"/>
        <v>0</v>
      </c>
      <c r="Q147" s="39">
        <f t="shared" si="47"/>
        <v>0</v>
      </c>
      <c r="R147" s="39">
        <f t="shared" si="48"/>
        <v>0</v>
      </c>
    </row>
    <row r="148" spans="1:18" ht="15.75" customHeight="1" x14ac:dyDescent="0.25">
      <c r="A148" s="30">
        <v>119</v>
      </c>
      <c r="B148" s="36"/>
      <c r="C148" s="9" t="s">
        <v>44</v>
      </c>
      <c r="D148" s="38" t="s">
        <v>93</v>
      </c>
      <c r="E148" s="61"/>
      <c r="F148" s="6" t="s">
        <v>14</v>
      </c>
      <c r="G148" s="10">
        <v>5</v>
      </c>
      <c r="H148" s="39">
        <v>0</v>
      </c>
      <c r="I148" s="39">
        <v>0</v>
      </c>
      <c r="J148" s="39">
        <f t="shared" si="42"/>
        <v>0</v>
      </c>
      <c r="K148" s="39">
        <v>0</v>
      </c>
      <c r="L148" s="39">
        <v>0</v>
      </c>
      <c r="M148" s="39">
        <f t="shared" si="43"/>
        <v>0</v>
      </c>
      <c r="N148" s="39">
        <f t="shared" si="44"/>
        <v>0</v>
      </c>
      <c r="O148" s="39">
        <f t="shared" si="45"/>
        <v>0</v>
      </c>
      <c r="P148" s="39">
        <f t="shared" si="46"/>
        <v>0</v>
      </c>
      <c r="Q148" s="39">
        <f t="shared" si="47"/>
        <v>0</v>
      </c>
      <c r="R148" s="39">
        <f t="shared" si="48"/>
        <v>0</v>
      </c>
    </row>
    <row r="149" spans="1:18" ht="15.75" customHeight="1" x14ac:dyDescent="0.25">
      <c r="A149" s="30">
        <v>120</v>
      </c>
      <c r="B149" s="36"/>
      <c r="C149" s="8" t="s">
        <v>45</v>
      </c>
      <c r="D149" s="38" t="s">
        <v>94</v>
      </c>
      <c r="E149" s="61"/>
      <c r="F149" s="6" t="s">
        <v>14</v>
      </c>
      <c r="G149" s="10">
        <v>1</v>
      </c>
      <c r="H149" s="39">
        <v>0</v>
      </c>
      <c r="I149" s="39">
        <v>0</v>
      </c>
      <c r="J149" s="39">
        <f t="shared" si="42"/>
        <v>0</v>
      </c>
      <c r="K149" s="39">
        <v>0</v>
      </c>
      <c r="L149" s="39">
        <v>0</v>
      </c>
      <c r="M149" s="39">
        <f t="shared" si="43"/>
        <v>0</v>
      </c>
      <c r="N149" s="39">
        <f t="shared" si="44"/>
        <v>0</v>
      </c>
      <c r="O149" s="39">
        <f t="shared" si="45"/>
        <v>0</v>
      </c>
      <c r="P149" s="39">
        <f t="shared" si="46"/>
        <v>0</v>
      </c>
      <c r="Q149" s="39">
        <f t="shared" si="47"/>
        <v>0</v>
      </c>
      <c r="R149" s="39">
        <f t="shared" si="48"/>
        <v>0</v>
      </c>
    </row>
    <row r="150" spans="1:18" ht="15.75" customHeight="1" x14ac:dyDescent="0.25">
      <c r="A150" s="30">
        <v>121</v>
      </c>
      <c r="B150" s="36"/>
      <c r="C150" s="8" t="s">
        <v>46</v>
      </c>
      <c r="D150" s="38" t="s">
        <v>95</v>
      </c>
      <c r="E150" s="61"/>
      <c r="F150" s="6" t="s">
        <v>14</v>
      </c>
      <c r="G150" s="10">
        <f>G149+G148</f>
        <v>6</v>
      </c>
      <c r="H150" s="39">
        <v>0</v>
      </c>
      <c r="I150" s="39">
        <v>0</v>
      </c>
      <c r="J150" s="39">
        <f t="shared" si="42"/>
        <v>0</v>
      </c>
      <c r="K150" s="39">
        <v>0</v>
      </c>
      <c r="L150" s="39">
        <v>0</v>
      </c>
      <c r="M150" s="39">
        <f t="shared" si="43"/>
        <v>0</v>
      </c>
      <c r="N150" s="39">
        <f t="shared" si="44"/>
        <v>0</v>
      </c>
      <c r="O150" s="39">
        <f t="shared" si="45"/>
        <v>0</v>
      </c>
      <c r="P150" s="39">
        <f t="shared" si="46"/>
        <v>0</v>
      </c>
      <c r="Q150" s="39">
        <f t="shared" si="47"/>
        <v>0</v>
      </c>
      <c r="R150" s="39">
        <f t="shared" si="48"/>
        <v>0</v>
      </c>
    </row>
    <row r="151" spans="1:18" ht="15.75" customHeight="1" x14ac:dyDescent="0.25">
      <c r="A151" s="30">
        <v>122</v>
      </c>
      <c r="B151" s="36"/>
      <c r="C151" s="8" t="s">
        <v>47</v>
      </c>
      <c r="D151" s="38" t="s">
        <v>96</v>
      </c>
      <c r="E151" s="61"/>
      <c r="F151" s="6" t="s">
        <v>14</v>
      </c>
      <c r="G151" s="10">
        <v>1</v>
      </c>
      <c r="H151" s="39">
        <v>0</v>
      </c>
      <c r="I151" s="39">
        <v>0</v>
      </c>
      <c r="J151" s="39">
        <f t="shared" si="42"/>
        <v>0</v>
      </c>
      <c r="K151" s="39">
        <v>0</v>
      </c>
      <c r="L151" s="39">
        <v>0</v>
      </c>
      <c r="M151" s="39">
        <f t="shared" si="43"/>
        <v>0</v>
      </c>
      <c r="N151" s="39">
        <f t="shared" si="44"/>
        <v>0</v>
      </c>
      <c r="O151" s="39">
        <f t="shared" si="45"/>
        <v>0</v>
      </c>
      <c r="P151" s="39">
        <f t="shared" si="46"/>
        <v>0</v>
      </c>
      <c r="Q151" s="39">
        <f t="shared" si="47"/>
        <v>0</v>
      </c>
      <c r="R151" s="39">
        <f t="shared" si="48"/>
        <v>0</v>
      </c>
    </row>
    <row r="152" spans="1:18" ht="15.75" customHeight="1" x14ac:dyDescent="0.25">
      <c r="A152" s="30">
        <v>123</v>
      </c>
      <c r="B152" s="36"/>
      <c r="C152" s="7" t="s">
        <v>48</v>
      </c>
      <c r="D152" s="42" t="s">
        <v>97</v>
      </c>
      <c r="E152" s="61"/>
      <c r="F152" s="6" t="s">
        <v>14</v>
      </c>
      <c r="G152" s="10">
        <v>2</v>
      </c>
      <c r="H152" s="39">
        <v>0</v>
      </c>
      <c r="I152" s="39">
        <v>0</v>
      </c>
      <c r="J152" s="39">
        <f t="shared" si="42"/>
        <v>0</v>
      </c>
      <c r="K152" s="39">
        <v>0</v>
      </c>
      <c r="L152" s="39">
        <v>0</v>
      </c>
      <c r="M152" s="39">
        <f t="shared" si="43"/>
        <v>0</v>
      </c>
      <c r="N152" s="39">
        <f t="shared" si="44"/>
        <v>0</v>
      </c>
      <c r="O152" s="39">
        <f t="shared" si="45"/>
        <v>0</v>
      </c>
      <c r="P152" s="39">
        <f t="shared" si="46"/>
        <v>0</v>
      </c>
      <c r="Q152" s="39">
        <f t="shared" si="47"/>
        <v>0</v>
      </c>
      <c r="R152" s="39">
        <f t="shared" si="48"/>
        <v>0</v>
      </c>
    </row>
    <row r="153" spans="1:18" ht="30" x14ac:dyDescent="0.25">
      <c r="A153" s="30">
        <v>124</v>
      </c>
      <c r="B153" s="36"/>
      <c r="C153" s="8" t="s">
        <v>49</v>
      </c>
      <c r="D153" s="11" t="s">
        <v>70</v>
      </c>
      <c r="E153" s="61"/>
      <c r="F153" s="6" t="s">
        <v>104</v>
      </c>
      <c r="G153" s="10">
        <v>500</v>
      </c>
      <c r="H153" s="39">
        <v>0</v>
      </c>
      <c r="I153" s="39">
        <v>0</v>
      </c>
      <c r="J153" s="39">
        <f t="shared" si="42"/>
        <v>0</v>
      </c>
      <c r="K153" s="39">
        <v>0</v>
      </c>
      <c r="L153" s="39">
        <v>0</v>
      </c>
      <c r="M153" s="39">
        <f t="shared" si="43"/>
        <v>0</v>
      </c>
      <c r="N153" s="39">
        <f t="shared" si="44"/>
        <v>0</v>
      </c>
      <c r="O153" s="39">
        <f t="shared" si="45"/>
        <v>0</v>
      </c>
      <c r="P153" s="39">
        <f t="shared" si="46"/>
        <v>0</v>
      </c>
      <c r="Q153" s="39">
        <f t="shared" si="47"/>
        <v>0</v>
      </c>
      <c r="R153" s="39">
        <f t="shared" si="48"/>
        <v>0</v>
      </c>
    </row>
    <row r="154" spans="1:18" ht="15.75" customHeight="1" x14ac:dyDescent="0.25">
      <c r="A154" s="30"/>
      <c r="B154" s="36"/>
      <c r="C154" s="43" t="s">
        <v>54</v>
      </c>
      <c r="D154" s="42"/>
      <c r="E154" s="61"/>
      <c r="F154" s="4"/>
      <c r="G154" s="17"/>
      <c r="H154" s="91"/>
      <c r="I154" s="92"/>
      <c r="J154" s="92"/>
      <c r="K154" s="92"/>
      <c r="L154" s="92"/>
      <c r="M154" s="92"/>
      <c r="N154" s="92"/>
      <c r="O154" s="92"/>
      <c r="P154" s="92"/>
      <c r="Q154" s="92"/>
      <c r="R154" s="93"/>
    </row>
    <row r="155" spans="1:18" ht="15.75" customHeight="1" x14ac:dyDescent="0.25">
      <c r="A155" s="30">
        <v>125</v>
      </c>
      <c r="B155" s="36"/>
      <c r="C155" s="44" t="s">
        <v>55</v>
      </c>
      <c r="D155" s="45" t="s">
        <v>74</v>
      </c>
      <c r="E155" s="61"/>
      <c r="F155" s="42" t="s">
        <v>14</v>
      </c>
      <c r="G155" s="17">
        <f>G142+G144+G146+G147+G148+G149</f>
        <v>44</v>
      </c>
      <c r="H155" s="39">
        <v>0</v>
      </c>
      <c r="I155" s="39">
        <v>0</v>
      </c>
      <c r="J155" s="39">
        <f t="shared" si="42"/>
        <v>0</v>
      </c>
      <c r="K155" s="39">
        <v>0</v>
      </c>
      <c r="L155" s="39">
        <v>0</v>
      </c>
      <c r="M155" s="39">
        <f t="shared" si="43"/>
        <v>0</v>
      </c>
      <c r="N155" s="39">
        <f t="shared" si="44"/>
        <v>0</v>
      </c>
      <c r="O155" s="39">
        <f t="shared" si="45"/>
        <v>0</v>
      </c>
      <c r="P155" s="39">
        <f t="shared" si="46"/>
        <v>0</v>
      </c>
      <c r="Q155" s="39">
        <f t="shared" si="47"/>
        <v>0</v>
      </c>
      <c r="R155" s="39">
        <f t="shared" si="48"/>
        <v>0</v>
      </c>
    </row>
    <row r="156" spans="1:18" ht="15.75" customHeight="1" x14ac:dyDescent="0.25">
      <c r="A156" s="30">
        <v>126</v>
      </c>
      <c r="B156" s="36"/>
      <c r="C156" s="46" t="s">
        <v>56</v>
      </c>
      <c r="D156" s="47" t="s">
        <v>100</v>
      </c>
      <c r="E156" s="61"/>
      <c r="F156" s="42" t="s">
        <v>104</v>
      </c>
      <c r="G156" s="17">
        <v>500</v>
      </c>
      <c r="H156" s="39">
        <v>0</v>
      </c>
      <c r="I156" s="39">
        <v>0</v>
      </c>
      <c r="J156" s="39">
        <f t="shared" si="42"/>
        <v>0</v>
      </c>
      <c r="K156" s="39">
        <v>0</v>
      </c>
      <c r="L156" s="39">
        <v>0</v>
      </c>
      <c r="M156" s="39">
        <f t="shared" si="43"/>
        <v>0</v>
      </c>
      <c r="N156" s="39">
        <f t="shared" si="44"/>
        <v>0</v>
      </c>
      <c r="O156" s="39">
        <f t="shared" si="45"/>
        <v>0</v>
      </c>
      <c r="P156" s="39">
        <f t="shared" si="46"/>
        <v>0</v>
      </c>
      <c r="Q156" s="39">
        <f t="shared" si="47"/>
        <v>0</v>
      </c>
      <c r="R156" s="39">
        <f t="shared" si="48"/>
        <v>0</v>
      </c>
    </row>
    <row r="157" spans="1:18" ht="45" x14ac:dyDescent="0.25">
      <c r="A157" s="30">
        <v>127</v>
      </c>
      <c r="B157" s="36"/>
      <c r="C157" s="48" t="s">
        <v>57</v>
      </c>
      <c r="D157" s="49" t="s">
        <v>76</v>
      </c>
      <c r="E157" s="61"/>
      <c r="F157" s="42" t="s">
        <v>104</v>
      </c>
      <c r="G157" s="17">
        <v>8</v>
      </c>
      <c r="H157" s="39">
        <v>0</v>
      </c>
      <c r="I157" s="39">
        <v>0</v>
      </c>
      <c r="J157" s="39">
        <f t="shared" si="42"/>
        <v>0</v>
      </c>
      <c r="K157" s="39">
        <v>0</v>
      </c>
      <c r="L157" s="39">
        <v>0</v>
      </c>
      <c r="M157" s="39">
        <f t="shared" si="43"/>
        <v>0</v>
      </c>
      <c r="N157" s="39">
        <f t="shared" si="44"/>
        <v>0</v>
      </c>
      <c r="O157" s="39">
        <f t="shared" si="45"/>
        <v>0</v>
      </c>
      <c r="P157" s="39">
        <f t="shared" si="46"/>
        <v>0</v>
      </c>
      <c r="Q157" s="39">
        <f t="shared" si="47"/>
        <v>0</v>
      </c>
      <c r="R157" s="39">
        <f t="shared" si="48"/>
        <v>0</v>
      </c>
    </row>
    <row r="158" spans="1:18" ht="15.75" customHeight="1" x14ac:dyDescent="0.25">
      <c r="A158" s="30">
        <v>128</v>
      </c>
      <c r="B158" s="36"/>
      <c r="C158" s="50" t="s">
        <v>59</v>
      </c>
      <c r="D158" s="10" t="s">
        <v>78</v>
      </c>
      <c r="E158" s="61"/>
      <c r="F158" s="51" t="s">
        <v>14</v>
      </c>
      <c r="G158" s="17">
        <v>1500</v>
      </c>
      <c r="H158" s="39">
        <v>0</v>
      </c>
      <c r="I158" s="39">
        <v>0</v>
      </c>
      <c r="J158" s="39">
        <f t="shared" si="42"/>
        <v>0</v>
      </c>
      <c r="K158" s="39">
        <v>0</v>
      </c>
      <c r="L158" s="39">
        <v>0</v>
      </c>
      <c r="M158" s="39">
        <f t="shared" si="43"/>
        <v>0</v>
      </c>
      <c r="N158" s="39">
        <f t="shared" si="44"/>
        <v>0</v>
      </c>
      <c r="O158" s="39">
        <f t="shared" si="45"/>
        <v>0</v>
      </c>
      <c r="P158" s="39">
        <f t="shared" si="46"/>
        <v>0</v>
      </c>
      <c r="Q158" s="39">
        <f t="shared" si="47"/>
        <v>0</v>
      </c>
      <c r="R158" s="39">
        <f t="shared" si="48"/>
        <v>0</v>
      </c>
    </row>
    <row r="159" spans="1:18" ht="15.75" customHeight="1" x14ac:dyDescent="0.25">
      <c r="A159" s="30">
        <v>129</v>
      </c>
      <c r="B159" s="36"/>
      <c r="C159" s="50" t="s">
        <v>60</v>
      </c>
      <c r="D159" s="10" t="s">
        <v>79</v>
      </c>
      <c r="E159" s="61"/>
      <c r="F159" s="51" t="s">
        <v>14</v>
      </c>
      <c r="G159" s="11">
        <f>G158</f>
        <v>1500</v>
      </c>
      <c r="H159" s="39">
        <v>0</v>
      </c>
      <c r="I159" s="39">
        <v>0</v>
      </c>
      <c r="J159" s="39">
        <f t="shared" si="42"/>
        <v>0</v>
      </c>
      <c r="K159" s="39">
        <v>0</v>
      </c>
      <c r="L159" s="39">
        <v>0</v>
      </c>
      <c r="M159" s="39">
        <f t="shared" si="43"/>
        <v>0</v>
      </c>
      <c r="N159" s="39">
        <f t="shared" si="44"/>
        <v>0</v>
      </c>
      <c r="O159" s="39">
        <f t="shared" si="45"/>
        <v>0</v>
      </c>
      <c r="P159" s="39">
        <f t="shared" si="46"/>
        <v>0</v>
      </c>
      <c r="Q159" s="39">
        <f t="shared" si="47"/>
        <v>0</v>
      </c>
      <c r="R159" s="39">
        <f t="shared" si="48"/>
        <v>0</v>
      </c>
    </row>
    <row r="160" spans="1:18" ht="30" x14ac:dyDescent="0.25">
      <c r="A160" s="30">
        <v>130</v>
      </c>
      <c r="B160" s="36"/>
      <c r="C160" s="46" t="s">
        <v>61</v>
      </c>
      <c r="D160" s="47" t="s">
        <v>74</v>
      </c>
      <c r="E160" s="61"/>
      <c r="F160" s="19" t="s">
        <v>28</v>
      </c>
      <c r="G160" s="17">
        <v>1</v>
      </c>
      <c r="H160" s="39">
        <v>0</v>
      </c>
      <c r="I160" s="39">
        <v>0</v>
      </c>
      <c r="J160" s="39">
        <f t="shared" si="42"/>
        <v>0</v>
      </c>
      <c r="K160" s="39">
        <v>0</v>
      </c>
      <c r="L160" s="39">
        <v>0</v>
      </c>
      <c r="M160" s="39">
        <f t="shared" si="43"/>
        <v>0</v>
      </c>
      <c r="N160" s="39">
        <f t="shared" si="44"/>
        <v>0</v>
      </c>
      <c r="O160" s="39">
        <f t="shared" si="45"/>
        <v>0</v>
      </c>
      <c r="P160" s="39">
        <f t="shared" si="46"/>
        <v>0</v>
      </c>
      <c r="Q160" s="39">
        <f t="shared" si="47"/>
        <v>0</v>
      </c>
      <c r="R160" s="39">
        <f t="shared" si="48"/>
        <v>0</v>
      </c>
    </row>
    <row r="161" spans="1:18" ht="30.75" thickBot="1" x14ac:dyDescent="0.3">
      <c r="A161" s="30">
        <v>131</v>
      </c>
      <c r="B161" s="52"/>
      <c r="C161" s="53" t="s">
        <v>62</v>
      </c>
      <c r="D161" s="54" t="s">
        <v>80</v>
      </c>
      <c r="E161" s="62"/>
      <c r="F161" s="55" t="s">
        <v>28</v>
      </c>
      <c r="G161" s="21">
        <v>1</v>
      </c>
      <c r="H161" s="56">
        <v>0</v>
      </c>
      <c r="I161" s="56">
        <v>0</v>
      </c>
      <c r="J161" s="56">
        <f t="shared" si="42"/>
        <v>0</v>
      </c>
      <c r="K161" s="56">
        <v>0</v>
      </c>
      <c r="L161" s="56">
        <v>0</v>
      </c>
      <c r="M161" s="56">
        <f t="shared" si="43"/>
        <v>0</v>
      </c>
      <c r="N161" s="56">
        <f t="shared" si="44"/>
        <v>0</v>
      </c>
      <c r="O161" s="56">
        <f t="shared" si="45"/>
        <v>0</v>
      </c>
      <c r="P161" s="56">
        <f t="shared" si="46"/>
        <v>0</v>
      </c>
      <c r="Q161" s="56">
        <f t="shared" si="47"/>
        <v>0</v>
      </c>
      <c r="R161" s="56">
        <f t="shared" si="48"/>
        <v>0</v>
      </c>
    </row>
    <row r="162" spans="1:18" ht="15.75" customHeight="1" thickBot="1" x14ac:dyDescent="0.3">
      <c r="A162" s="88" t="s">
        <v>119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90"/>
    </row>
    <row r="163" spans="1:18" ht="15.75" customHeight="1" x14ac:dyDescent="0.25">
      <c r="A163" s="30">
        <v>132</v>
      </c>
      <c r="B163" s="31"/>
      <c r="C163" s="37" t="s">
        <v>32</v>
      </c>
      <c r="D163" s="38" t="s">
        <v>63</v>
      </c>
      <c r="E163" s="60"/>
      <c r="F163" s="6" t="s">
        <v>103</v>
      </c>
      <c r="G163" s="6">
        <v>1</v>
      </c>
      <c r="H163" s="34">
        <v>0</v>
      </c>
      <c r="I163" s="34">
        <v>0</v>
      </c>
      <c r="J163" s="34">
        <f t="shared" si="42"/>
        <v>0</v>
      </c>
      <c r="K163" s="34">
        <v>0</v>
      </c>
      <c r="L163" s="34">
        <v>0</v>
      </c>
      <c r="M163" s="34">
        <f t="shared" si="43"/>
        <v>0</v>
      </c>
      <c r="N163" s="34">
        <f t="shared" si="44"/>
        <v>0</v>
      </c>
      <c r="O163" s="34">
        <f t="shared" si="45"/>
        <v>0</v>
      </c>
      <c r="P163" s="34">
        <f t="shared" si="46"/>
        <v>0</v>
      </c>
      <c r="Q163" s="34">
        <f t="shared" si="47"/>
        <v>0</v>
      </c>
      <c r="R163" s="34">
        <f t="shared" si="48"/>
        <v>0</v>
      </c>
    </row>
    <row r="164" spans="1:18" ht="15.75" customHeight="1" x14ac:dyDescent="0.25">
      <c r="A164" s="30">
        <v>133</v>
      </c>
      <c r="B164" s="36"/>
      <c r="C164" s="37" t="s">
        <v>33</v>
      </c>
      <c r="D164" s="38">
        <v>5014</v>
      </c>
      <c r="E164" s="61"/>
      <c r="F164" s="6" t="s">
        <v>103</v>
      </c>
      <c r="G164" s="6">
        <v>1</v>
      </c>
      <c r="H164" s="39">
        <v>0</v>
      </c>
      <c r="I164" s="39">
        <v>0</v>
      </c>
      <c r="J164" s="39">
        <f t="shared" si="42"/>
        <v>0</v>
      </c>
      <c r="K164" s="39">
        <v>0</v>
      </c>
      <c r="L164" s="39">
        <v>0</v>
      </c>
      <c r="M164" s="39">
        <f t="shared" si="43"/>
        <v>0</v>
      </c>
      <c r="N164" s="39">
        <f t="shared" si="44"/>
        <v>0</v>
      </c>
      <c r="O164" s="39">
        <f t="shared" si="45"/>
        <v>0</v>
      </c>
      <c r="P164" s="39">
        <f t="shared" si="46"/>
        <v>0</v>
      </c>
      <c r="Q164" s="39">
        <f t="shared" si="47"/>
        <v>0</v>
      </c>
      <c r="R164" s="39">
        <f t="shared" si="48"/>
        <v>0</v>
      </c>
    </row>
    <row r="165" spans="1:18" ht="15.75" customHeight="1" x14ac:dyDescent="0.25">
      <c r="A165" s="30">
        <v>134</v>
      </c>
      <c r="B165" s="36"/>
      <c r="C165" s="37" t="s">
        <v>34</v>
      </c>
      <c r="D165" s="38" t="s">
        <v>120</v>
      </c>
      <c r="E165" s="61"/>
      <c r="F165" s="6" t="s">
        <v>103</v>
      </c>
      <c r="G165" s="6">
        <v>2</v>
      </c>
      <c r="H165" s="39">
        <v>0</v>
      </c>
      <c r="I165" s="39">
        <v>0</v>
      </c>
      <c r="J165" s="39">
        <f t="shared" si="42"/>
        <v>0</v>
      </c>
      <c r="K165" s="39">
        <v>0</v>
      </c>
      <c r="L165" s="39">
        <v>0</v>
      </c>
      <c r="M165" s="39">
        <f t="shared" si="43"/>
        <v>0</v>
      </c>
      <c r="N165" s="39">
        <f t="shared" si="44"/>
        <v>0</v>
      </c>
      <c r="O165" s="39">
        <f t="shared" si="45"/>
        <v>0</v>
      </c>
      <c r="P165" s="39">
        <f t="shared" si="46"/>
        <v>0</v>
      </c>
      <c r="Q165" s="39">
        <f t="shared" si="47"/>
        <v>0</v>
      </c>
      <c r="R165" s="39">
        <f t="shared" si="48"/>
        <v>0</v>
      </c>
    </row>
    <row r="166" spans="1:18" ht="15.75" customHeight="1" x14ac:dyDescent="0.25">
      <c r="A166" s="30">
        <v>135</v>
      </c>
      <c r="B166" s="36"/>
      <c r="C166" s="37" t="s">
        <v>35</v>
      </c>
      <c r="D166" s="38">
        <v>5090</v>
      </c>
      <c r="E166" s="61"/>
      <c r="F166" s="6" t="s">
        <v>103</v>
      </c>
      <c r="G166" s="6">
        <v>2</v>
      </c>
      <c r="H166" s="39">
        <v>0</v>
      </c>
      <c r="I166" s="39">
        <v>0</v>
      </c>
      <c r="J166" s="39">
        <f t="shared" si="42"/>
        <v>0</v>
      </c>
      <c r="K166" s="39">
        <v>0</v>
      </c>
      <c r="L166" s="39">
        <v>0</v>
      </c>
      <c r="M166" s="39">
        <f t="shared" si="43"/>
        <v>0</v>
      </c>
      <c r="N166" s="39">
        <f t="shared" si="44"/>
        <v>0</v>
      </c>
      <c r="O166" s="39">
        <f t="shared" si="45"/>
        <v>0</v>
      </c>
      <c r="P166" s="39">
        <f t="shared" si="46"/>
        <v>0</v>
      </c>
      <c r="Q166" s="39">
        <f t="shared" si="47"/>
        <v>0</v>
      </c>
      <c r="R166" s="39">
        <f t="shared" si="48"/>
        <v>0</v>
      </c>
    </row>
    <row r="167" spans="1:18" ht="15.75" customHeight="1" x14ac:dyDescent="0.25">
      <c r="A167" s="30">
        <v>136</v>
      </c>
      <c r="B167" s="36"/>
      <c r="C167" s="37" t="s">
        <v>121</v>
      </c>
      <c r="D167" s="38">
        <v>5088</v>
      </c>
      <c r="E167" s="61"/>
      <c r="F167" s="6" t="s">
        <v>103</v>
      </c>
      <c r="G167" s="6">
        <v>1</v>
      </c>
      <c r="H167" s="39">
        <v>0</v>
      </c>
      <c r="I167" s="39">
        <v>0</v>
      </c>
      <c r="J167" s="39">
        <f t="shared" si="42"/>
        <v>0</v>
      </c>
      <c r="K167" s="39">
        <v>0</v>
      </c>
      <c r="L167" s="39">
        <v>0</v>
      </c>
      <c r="M167" s="39">
        <f t="shared" si="43"/>
        <v>0</v>
      </c>
      <c r="N167" s="39">
        <f t="shared" si="44"/>
        <v>0</v>
      </c>
      <c r="O167" s="39">
        <f t="shared" si="45"/>
        <v>0</v>
      </c>
      <c r="P167" s="39">
        <f t="shared" si="46"/>
        <v>0</v>
      </c>
      <c r="Q167" s="39">
        <f t="shared" si="47"/>
        <v>0</v>
      </c>
      <c r="R167" s="39">
        <f t="shared" si="48"/>
        <v>0</v>
      </c>
    </row>
    <row r="168" spans="1:18" ht="15.75" customHeight="1" x14ac:dyDescent="0.25">
      <c r="A168" s="30">
        <v>137</v>
      </c>
      <c r="B168" s="36"/>
      <c r="C168" s="37" t="s">
        <v>122</v>
      </c>
      <c r="D168" s="38">
        <v>5097</v>
      </c>
      <c r="E168" s="61"/>
      <c r="F168" s="6" t="s">
        <v>103</v>
      </c>
      <c r="G168" s="6">
        <v>1</v>
      </c>
      <c r="H168" s="39">
        <v>0</v>
      </c>
      <c r="I168" s="39">
        <v>0</v>
      </c>
      <c r="J168" s="39">
        <f t="shared" si="42"/>
        <v>0</v>
      </c>
      <c r="K168" s="39">
        <v>0</v>
      </c>
      <c r="L168" s="39">
        <v>0</v>
      </c>
      <c r="M168" s="39">
        <f t="shared" si="43"/>
        <v>0</v>
      </c>
      <c r="N168" s="39">
        <f t="shared" si="44"/>
        <v>0</v>
      </c>
      <c r="O168" s="39">
        <f t="shared" si="45"/>
        <v>0</v>
      </c>
      <c r="P168" s="39">
        <f t="shared" si="46"/>
        <v>0</v>
      </c>
      <c r="Q168" s="39">
        <f t="shared" si="47"/>
        <v>0</v>
      </c>
      <c r="R168" s="39">
        <f t="shared" si="48"/>
        <v>0</v>
      </c>
    </row>
    <row r="169" spans="1:18" ht="15.75" customHeight="1" x14ac:dyDescent="0.25">
      <c r="A169" s="30">
        <v>138</v>
      </c>
      <c r="B169" s="36"/>
      <c r="C169" s="7" t="s">
        <v>25</v>
      </c>
      <c r="D169" s="38" t="s">
        <v>65</v>
      </c>
      <c r="E169" s="61"/>
      <c r="F169" s="6" t="s">
        <v>103</v>
      </c>
      <c r="G169" s="6">
        <v>259</v>
      </c>
      <c r="H169" s="39">
        <v>0</v>
      </c>
      <c r="I169" s="39">
        <v>0</v>
      </c>
      <c r="J169" s="39">
        <f t="shared" si="42"/>
        <v>0</v>
      </c>
      <c r="K169" s="39">
        <v>0</v>
      </c>
      <c r="L169" s="39">
        <v>0</v>
      </c>
      <c r="M169" s="39">
        <f t="shared" si="43"/>
        <v>0</v>
      </c>
      <c r="N169" s="39">
        <f t="shared" si="44"/>
        <v>0</v>
      </c>
      <c r="O169" s="39">
        <f t="shared" si="45"/>
        <v>0</v>
      </c>
      <c r="P169" s="39">
        <f t="shared" si="46"/>
        <v>0</v>
      </c>
      <c r="Q169" s="39">
        <f t="shared" si="47"/>
        <v>0</v>
      </c>
      <c r="R169" s="39">
        <f t="shared" si="48"/>
        <v>0</v>
      </c>
    </row>
    <row r="170" spans="1:18" ht="15.75" customHeight="1" x14ac:dyDescent="0.25">
      <c r="A170" s="30">
        <v>139</v>
      </c>
      <c r="B170" s="36"/>
      <c r="C170" s="7" t="s">
        <v>36</v>
      </c>
      <c r="D170" s="38">
        <v>3308</v>
      </c>
      <c r="E170" s="61"/>
      <c r="F170" s="6" t="s">
        <v>103</v>
      </c>
      <c r="G170" s="6">
        <v>19</v>
      </c>
      <c r="H170" s="39">
        <v>0</v>
      </c>
      <c r="I170" s="39">
        <v>0</v>
      </c>
      <c r="J170" s="39">
        <f t="shared" si="42"/>
        <v>0</v>
      </c>
      <c r="K170" s="39">
        <v>0</v>
      </c>
      <c r="L170" s="39">
        <v>0</v>
      </c>
      <c r="M170" s="39">
        <f t="shared" si="43"/>
        <v>0</v>
      </c>
      <c r="N170" s="39">
        <f t="shared" si="44"/>
        <v>0</v>
      </c>
      <c r="O170" s="39">
        <f t="shared" si="45"/>
        <v>0</v>
      </c>
      <c r="P170" s="39">
        <f t="shared" si="46"/>
        <v>0</v>
      </c>
      <c r="Q170" s="39">
        <f t="shared" si="47"/>
        <v>0</v>
      </c>
      <c r="R170" s="39">
        <f t="shared" si="48"/>
        <v>0</v>
      </c>
    </row>
    <row r="171" spans="1:18" ht="15.75" customHeight="1" x14ac:dyDescent="0.25">
      <c r="A171" s="30">
        <v>140</v>
      </c>
      <c r="B171" s="36"/>
      <c r="C171" s="7" t="s">
        <v>117</v>
      </c>
      <c r="D171" s="38">
        <v>3309</v>
      </c>
      <c r="E171" s="61"/>
      <c r="F171" s="6" t="s">
        <v>103</v>
      </c>
      <c r="G171" s="6">
        <v>1</v>
      </c>
      <c r="H171" s="39">
        <v>0</v>
      </c>
      <c r="I171" s="39">
        <v>0</v>
      </c>
      <c r="J171" s="39">
        <f t="shared" si="42"/>
        <v>0</v>
      </c>
      <c r="K171" s="39">
        <v>0</v>
      </c>
      <c r="L171" s="39">
        <v>0</v>
      </c>
      <c r="M171" s="39">
        <f t="shared" si="43"/>
        <v>0</v>
      </c>
      <c r="N171" s="39">
        <f t="shared" si="44"/>
        <v>0</v>
      </c>
      <c r="O171" s="39">
        <f t="shared" si="45"/>
        <v>0</v>
      </c>
      <c r="P171" s="39">
        <f t="shared" si="46"/>
        <v>0</v>
      </c>
      <c r="Q171" s="39">
        <f t="shared" si="47"/>
        <v>0</v>
      </c>
      <c r="R171" s="39">
        <f t="shared" si="48"/>
        <v>0</v>
      </c>
    </row>
    <row r="172" spans="1:18" ht="15.75" customHeight="1" x14ac:dyDescent="0.25">
      <c r="A172" s="30">
        <v>141</v>
      </c>
      <c r="B172" s="36"/>
      <c r="C172" s="7" t="s">
        <v>24</v>
      </c>
      <c r="D172" s="38">
        <v>4400</v>
      </c>
      <c r="E172" s="61"/>
      <c r="F172" s="6" t="s">
        <v>103</v>
      </c>
      <c r="G172" s="6">
        <v>1</v>
      </c>
      <c r="H172" s="39">
        <v>0</v>
      </c>
      <c r="I172" s="39">
        <v>0</v>
      </c>
      <c r="J172" s="39">
        <f t="shared" si="42"/>
        <v>0</v>
      </c>
      <c r="K172" s="39">
        <v>0</v>
      </c>
      <c r="L172" s="39">
        <v>0</v>
      </c>
      <c r="M172" s="39">
        <f t="shared" si="43"/>
        <v>0</v>
      </c>
      <c r="N172" s="39">
        <f t="shared" si="44"/>
        <v>0</v>
      </c>
      <c r="O172" s="39">
        <f t="shared" si="45"/>
        <v>0</v>
      </c>
      <c r="P172" s="39">
        <f t="shared" si="46"/>
        <v>0</v>
      </c>
      <c r="Q172" s="39">
        <f t="shared" si="47"/>
        <v>0</v>
      </c>
      <c r="R172" s="39">
        <f t="shared" si="48"/>
        <v>0</v>
      </c>
    </row>
    <row r="173" spans="1:18" ht="15.75" customHeight="1" x14ac:dyDescent="0.25">
      <c r="A173" s="30">
        <v>142</v>
      </c>
      <c r="B173" s="36"/>
      <c r="C173" s="7" t="s">
        <v>37</v>
      </c>
      <c r="D173" s="38" t="s">
        <v>27</v>
      </c>
      <c r="E173" s="61"/>
      <c r="F173" s="6" t="s">
        <v>103</v>
      </c>
      <c r="G173" s="6">
        <v>108</v>
      </c>
      <c r="H173" s="39">
        <v>0</v>
      </c>
      <c r="I173" s="39">
        <v>0</v>
      </c>
      <c r="J173" s="39">
        <f t="shared" si="42"/>
        <v>0</v>
      </c>
      <c r="K173" s="39">
        <v>0</v>
      </c>
      <c r="L173" s="39">
        <v>0</v>
      </c>
      <c r="M173" s="39">
        <f t="shared" si="43"/>
        <v>0</v>
      </c>
      <c r="N173" s="39">
        <f t="shared" si="44"/>
        <v>0</v>
      </c>
      <c r="O173" s="39">
        <f t="shared" si="45"/>
        <v>0</v>
      </c>
      <c r="P173" s="39">
        <f t="shared" si="46"/>
        <v>0</v>
      </c>
      <c r="Q173" s="39">
        <f t="shared" si="47"/>
        <v>0</v>
      </c>
      <c r="R173" s="39">
        <f t="shared" si="48"/>
        <v>0</v>
      </c>
    </row>
    <row r="174" spans="1:18" ht="15.75" customHeight="1" x14ac:dyDescent="0.25">
      <c r="A174" s="30">
        <v>143</v>
      </c>
      <c r="B174" s="36"/>
      <c r="C174" s="8" t="s">
        <v>38</v>
      </c>
      <c r="D174" s="38" t="s">
        <v>26</v>
      </c>
      <c r="E174" s="61"/>
      <c r="F174" s="6" t="s">
        <v>103</v>
      </c>
      <c r="G174" s="6">
        <f>G169+G170+G171+G172</f>
        <v>280</v>
      </c>
      <c r="H174" s="39">
        <v>0</v>
      </c>
      <c r="I174" s="39">
        <v>0</v>
      </c>
      <c r="J174" s="39">
        <f t="shared" si="42"/>
        <v>0</v>
      </c>
      <c r="K174" s="39">
        <v>0</v>
      </c>
      <c r="L174" s="39">
        <v>0</v>
      </c>
      <c r="M174" s="39">
        <f t="shared" si="43"/>
        <v>0</v>
      </c>
      <c r="N174" s="39">
        <f t="shared" si="44"/>
        <v>0</v>
      </c>
      <c r="O174" s="39">
        <f t="shared" si="45"/>
        <v>0</v>
      </c>
      <c r="P174" s="39">
        <f t="shared" si="46"/>
        <v>0</v>
      </c>
      <c r="Q174" s="39">
        <f t="shared" si="47"/>
        <v>0</v>
      </c>
      <c r="R174" s="39">
        <f t="shared" si="48"/>
        <v>0</v>
      </c>
    </row>
    <row r="175" spans="1:18" ht="15.75" customHeight="1" x14ac:dyDescent="0.25">
      <c r="A175" s="30">
        <v>144</v>
      </c>
      <c r="B175" s="36"/>
      <c r="C175" s="8" t="s">
        <v>39</v>
      </c>
      <c r="D175" s="38">
        <v>6218</v>
      </c>
      <c r="E175" s="61"/>
      <c r="F175" s="6" t="s">
        <v>103</v>
      </c>
      <c r="G175" s="6">
        <v>6</v>
      </c>
      <c r="H175" s="39">
        <v>0</v>
      </c>
      <c r="I175" s="39">
        <v>0</v>
      </c>
      <c r="J175" s="39">
        <f t="shared" si="42"/>
        <v>0</v>
      </c>
      <c r="K175" s="39">
        <v>0</v>
      </c>
      <c r="L175" s="39">
        <v>0</v>
      </c>
      <c r="M175" s="39">
        <f t="shared" si="43"/>
        <v>0</v>
      </c>
      <c r="N175" s="39">
        <f t="shared" si="44"/>
        <v>0</v>
      </c>
      <c r="O175" s="39">
        <f t="shared" si="45"/>
        <v>0</v>
      </c>
      <c r="P175" s="39">
        <f t="shared" si="46"/>
        <v>0</v>
      </c>
      <c r="Q175" s="39">
        <f t="shared" si="47"/>
        <v>0</v>
      </c>
      <c r="R175" s="39">
        <f t="shared" si="48"/>
        <v>0</v>
      </c>
    </row>
    <row r="176" spans="1:18" ht="30" x14ac:dyDescent="0.25">
      <c r="A176" s="30">
        <v>145</v>
      </c>
      <c r="B176" s="36"/>
      <c r="C176" s="7" t="s">
        <v>40</v>
      </c>
      <c r="D176" s="42">
        <v>4439</v>
      </c>
      <c r="E176" s="61"/>
      <c r="F176" s="6" t="s">
        <v>103</v>
      </c>
      <c r="G176" s="6">
        <v>17</v>
      </c>
      <c r="H176" s="39">
        <v>0</v>
      </c>
      <c r="I176" s="39">
        <v>0</v>
      </c>
      <c r="J176" s="39">
        <f t="shared" si="42"/>
        <v>0</v>
      </c>
      <c r="K176" s="39">
        <v>0</v>
      </c>
      <c r="L176" s="39">
        <v>0</v>
      </c>
      <c r="M176" s="39">
        <f t="shared" si="43"/>
        <v>0</v>
      </c>
      <c r="N176" s="39">
        <f t="shared" si="44"/>
        <v>0</v>
      </c>
      <c r="O176" s="39">
        <f t="shared" si="45"/>
        <v>0</v>
      </c>
      <c r="P176" s="39">
        <f t="shared" si="46"/>
        <v>0</v>
      </c>
      <c r="Q176" s="39">
        <f t="shared" si="47"/>
        <v>0</v>
      </c>
      <c r="R176" s="39">
        <f t="shared" si="48"/>
        <v>0</v>
      </c>
    </row>
    <row r="177" spans="1:18" ht="15.75" customHeight="1" x14ac:dyDescent="0.25">
      <c r="A177" s="30">
        <v>146</v>
      </c>
      <c r="B177" s="36"/>
      <c r="C177" s="7" t="s">
        <v>41</v>
      </c>
      <c r="D177" s="42">
        <v>2348</v>
      </c>
      <c r="E177" s="61"/>
      <c r="F177" s="6" t="s">
        <v>103</v>
      </c>
      <c r="G177" s="6">
        <f>G176</f>
        <v>17</v>
      </c>
      <c r="H177" s="39">
        <v>0</v>
      </c>
      <c r="I177" s="39">
        <v>0</v>
      </c>
      <c r="J177" s="39">
        <f t="shared" si="42"/>
        <v>0</v>
      </c>
      <c r="K177" s="39">
        <v>0</v>
      </c>
      <c r="L177" s="39">
        <v>0</v>
      </c>
      <c r="M177" s="39">
        <f t="shared" si="43"/>
        <v>0</v>
      </c>
      <c r="N177" s="39">
        <f t="shared" si="44"/>
        <v>0</v>
      </c>
      <c r="O177" s="39">
        <f t="shared" si="45"/>
        <v>0</v>
      </c>
      <c r="P177" s="39">
        <f t="shared" si="46"/>
        <v>0</v>
      </c>
      <c r="Q177" s="39">
        <f t="shared" si="47"/>
        <v>0</v>
      </c>
      <c r="R177" s="39">
        <f t="shared" si="48"/>
        <v>0</v>
      </c>
    </row>
    <row r="178" spans="1:18" ht="15.75" customHeight="1" x14ac:dyDescent="0.25">
      <c r="A178" s="30">
        <v>147</v>
      </c>
      <c r="B178" s="36"/>
      <c r="C178" s="8" t="s">
        <v>42</v>
      </c>
      <c r="D178" s="38" t="s">
        <v>66</v>
      </c>
      <c r="E178" s="61"/>
      <c r="F178" s="6" t="s">
        <v>14</v>
      </c>
      <c r="G178" s="6">
        <v>28</v>
      </c>
      <c r="H178" s="39">
        <v>0</v>
      </c>
      <c r="I178" s="39">
        <v>0</v>
      </c>
      <c r="J178" s="39">
        <f t="shared" si="42"/>
        <v>0</v>
      </c>
      <c r="K178" s="39">
        <v>0</v>
      </c>
      <c r="L178" s="39">
        <v>0</v>
      </c>
      <c r="M178" s="39">
        <f t="shared" si="43"/>
        <v>0</v>
      </c>
      <c r="N178" s="39">
        <f t="shared" si="44"/>
        <v>0</v>
      </c>
      <c r="O178" s="39">
        <f t="shared" si="45"/>
        <v>0</v>
      </c>
      <c r="P178" s="39">
        <f t="shared" si="46"/>
        <v>0</v>
      </c>
      <c r="Q178" s="39">
        <f t="shared" si="47"/>
        <v>0</v>
      </c>
      <c r="R178" s="39">
        <f t="shared" si="48"/>
        <v>0</v>
      </c>
    </row>
    <row r="179" spans="1:18" ht="15.75" customHeight="1" x14ac:dyDescent="0.25">
      <c r="A179" s="30">
        <v>148</v>
      </c>
      <c r="B179" s="36"/>
      <c r="C179" s="8" t="s">
        <v>43</v>
      </c>
      <c r="D179" s="38" t="s">
        <v>67</v>
      </c>
      <c r="E179" s="61"/>
      <c r="F179" s="6" t="s">
        <v>14</v>
      </c>
      <c r="G179" s="6">
        <v>1</v>
      </c>
      <c r="H179" s="39">
        <v>0</v>
      </c>
      <c r="I179" s="39">
        <v>0</v>
      </c>
      <c r="J179" s="39">
        <f t="shared" si="42"/>
        <v>0</v>
      </c>
      <c r="K179" s="39">
        <v>0</v>
      </c>
      <c r="L179" s="39">
        <v>0</v>
      </c>
      <c r="M179" s="39">
        <f t="shared" si="43"/>
        <v>0</v>
      </c>
      <c r="N179" s="39">
        <f t="shared" si="44"/>
        <v>0</v>
      </c>
      <c r="O179" s="39">
        <f t="shared" si="45"/>
        <v>0</v>
      </c>
      <c r="P179" s="39">
        <f t="shared" si="46"/>
        <v>0</v>
      </c>
      <c r="Q179" s="39">
        <f t="shared" si="47"/>
        <v>0</v>
      </c>
      <c r="R179" s="39">
        <f t="shared" si="48"/>
        <v>0</v>
      </c>
    </row>
    <row r="180" spans="1:18" ht="15.75" customHeight="1" x14ac:dyDescent="0.25">
      <c r="A180" s="30">
        <v>149</v>
      </c>
      <c r="B180" s="36"/>
      <c r="C180" s="9" t="s">
        <v>44</v>
      </c>
      <c r="D180" s="38">
        <v>4461</v>
      </c>
      <c r="E180" s="61"/>
      <c r="F180" s="6" t="s">
        <v>14</v>
      </c>
      <c r="G180" s="10">
        <v>11</v>
      </c>
      <c r="H180" s="39">
        <v>0</v>
      </c>
      <c r="I180" s="39">
        <v>0</v>
      </c>
      <c r="J180" s="39">
        <f t="shared" si="42"/>
        <v>0</v>
      </c>
      <c r="K180" s="39">
        <v>0</v>
      </c>
      <c r="L180" s="39">
        <v>0</v>
      </c>
      <c r="M180" s="39">
        <f t="shared" si="43"/>
        <v>0</v>
      </c>
      <c r="N180" s="39">
        <f t="shared" si="44"/>
        <v>0</v>
      </c>
      <c r="O180" s="39">
        <f t="shared" si="45"/>
        <v>0</v>
      </c>
      <c r="P180" s="39">
        <f t="shared" si="46"/>
        <v>0</v>
      </c>
      <c r="Q180" s="39">
        <f t="shared" si="47"/>
        <v>0</v>
      </c>
      <c r="R180" s="39">
        <f t="shared" si="48"/>
        <v>0</v>
      </c>
    </row>
    <row r="181" spans="1:18" ht="15.75" customHeight="1" x14ac:dyDescent="0.25">
      <c r="A181" s="30">
        <v>150</v>
      </c>
      <c r="B181" s="36"/>
      <c r="C181" s="9" t="s">
        <v>44</v>
      </c>
      <c r="D181" s="38">
        <v>4462</v>
      </c>
      <c r="E181" s="61"/>
      <c r="F181" s="6" t="s">
        <v>14</v>
      </c>
      <c r="G181" s="10">
        <v>1</v>
      </c>
      <c r="H181" s="39">
        <v>0</v>
      </c>
      <c r="I181" s="39">
        <v>0</v>
      </c>
      <c r="J181" s="39">
        <f t="shared" si="42"/>
        <v>0</v>
      </c>
      <c r="K181" s="39">
        <v>0</v>
      </c>
      <c r="L181" s="39">
        <v>0</v>
      </c>
      <c r="M181" s="39">
        <f t="shared" si="43"/>
        <v>0</v>
      </c>
      <c r="N181" s="39">
        <f t="shared" si="44"/>
        <v>0</v>
      </c>
      <c r="O181" s="39">
        <f t="shared" si="45"/>
        <v>0</v>
      </c>
      <c r="P181" s="39">
        <f t="shared" si="46"/>
        <v>0</v>
      </c>
      <c r="Q181" s="39">
        <f t="shared" si="47"/>
        <v>0</v>
      </c>
      <c r="R181" s="39">
        <f t="shared" si="48"/>
        <v>0</v>
      </c>
    </row>
    <row r="182" spans="1:18" ht="15.75" customHeight="1" x14ac:dyDescent="0.25">
      <c r="A182" s="30">
        <v>151</v>
      </c>
      <c r="B182" s="36"/>
      <c r="C182" s="8" t="s">
        <v>45</v>
      </c>
      <c r="D182" s="38">
        <v>3364</v>
      </c>
      <c r="E182" s="61"/>
      <c r="F182" s="6" t="s">
        <v>14</v>
      </c>
      <c r="G182" s="10">
        <v>1</v>
      </c>
      <c r="H182" s="39">
        <v>0</v>
      </c>
      <c r="I182" s="39">
        <v>0</v>
      </c>
      <c r="J182" s="39">
        <f t="shared" si="42"/>
        <v>0</v>
      </c>
      <c r="K182" s="39">
        <v>0</v>
      </c>
      <c r="L182" s="39">
        <v>0</v>
      </c>
      <c r="M182" s="39">
        <f t="shared" si="43"/>
        <v>0</v>
      </c>
      <c r="N182" s="39">
        <f t="shared" si="44"/>
        <v>0</v>
      </c>
      <c r="O182" s="39">
        <f t="shared" si="45"/>
        <v>0</v>
      </c>
      <c r="P182" s="39">
        <f t="shared" si="46"/>
        <v>0</v>
      </c>
      <c r="Q182" s="39">
        <f t="shared" si="47"/>
        <v>0</v>
      </c>
      <c r="R182" s="39">
        <f t="shared" si="48"/>
        <v>0</v>
      </c>
    </row>
    <row r="183" spans="1:18" ht="15.75" customHeight="1" x14ac:dyDescent="0.25">
      <c r="A183" s="30">
        <v>152</v>
      </c>
      <c r="B183" s="36"/>
      <c r="C183" s="8" t="s">
        <v>46</v>
      </c>
      <c r="D183" s="38">
        <v>3362</v>
      </c>
      <c r="E183" s="61"/>
      <c r="F183" s="6" t="s">
        <v>14</v>
      </c>
      <c r="G183" s="10">
        <f>G180+G182+G181</f>
        <v>13</v>
      </c>
      <c r="H183" s="39">
        <v>0</v>
      </c>
      <c r="I183" s="39">
        <v>0</v>
      </c>
      <c r="J183" s="39">
        <f t="shared" si="35"/>
        <v>0</v>
      </c>
      <c r="K183" s="39">
        <v>0</v>
      </c>
      <c r="L183" s="39">
        <v>0</v>
      </c>
      <c r="M183" s="39">
        <f t="shared" si="36"/>
        <v>0</v>
      </c>
      <c r="N183" s="39">
        <f t="shared" si="37"/>
        <v>0</v>
      </c>
      <c r="O183" s="39">
        <f t="shared" si="38"/>
        <v>0</v>
      </c>
      <c r="P183" s="39">
        <f t="shared" si="39"/>
        <v>0</v>
      </c>
      <c r="Q183" s="39">
        <f t="shared" si="40"/>
        <v>0</v>
      </c>
      <c r="R183" s="39">
        <f t="shared" si="41"/>
        <v>0</v>
      </c>
    </row>
    <row r="184" spans="1:18" ht="15.75" customHeight="1" x14ac:dyDescent="0.25">
      <c r="A184" s="30">
        <v>153</v>
      </c>
      <c r="B184" s="36"/>
      <c r="C184" s="8" t="s">
        <v>47</v>
      </c>
      <c r="D184" s="38" t="s">
        <v>68</v>
      </c>
      <c r="E184" s="61"/>
      <c r="F184" s="6" t="s">
        <v>14</v>
      </c>
      <c r="G184" s="10">
        <v>1</v>
      </c>
      <c r="H184" s="39">
        <v>0</v>
      </c>
      <c r="I184" s="39">
        <v>0</v>
      </c>
      <c r="J184" s="39">
        <f t="shared" si="35"/>
        <v>0</v>
      </c>
      <c r="K184" s="39">
        <v>0</v>
      </c>
      <c r="L184" s="39">
        <v>0</v>
      </c>
      <c r="M184" s="39">
        <f t="shared" si="36"/>
        <v>0</v>
      </c>
      <c r="N184" s="39">
        <f t="shared" si="37"/>
        <v>0</v>
      </c>
      <c r="O184" s="39">
        <f t="shared" si="38"/>
        <v>0</v>
      </c>
      <c r="P184" s="39">
        <f t="shared" si="39"/>
        <v>0</v>
      </c>
      <c r="Q184" s="39">
        <f t="shared" si="40"/>
        <v>0</v>
      </c>
      <c r="R184" s="39">
        <f t="shared" si="41"/>
        <v>0</v>
      </c>
    </row>
    <row r="185" spans="1:18" ht="15.75" customHeight="1" x14ac:dyDescent="0.25">
      <c r="A185" s="30">
        <v>154</v>
      </c>
      <c r="B185" s="36"/>
      <c r="C185" s="7" t="s">
        <v>48</v>
      </c>
      <c r="D185" s="42" t="s">
        <v>69</v>
      </c>
      <c r="E185" s="61"/>
      <c r="F185" s="6" t="s">
        <v>14</v>
      </c>
      <c r="G185" s="10">
        <v>6</v>
      </c>
      <c r="H185" s="39">
        <v>0</v>
      </c>
      <c r="I185" s="39">
        <v>0</v>
      </c>
      <c r="J185" s="39">
        <f t="shared" si="35"/>
        <v>0</v>
      </c>
      <c r="K185" s="39">
        <v>0</v>
      </c>
      <c r="L185" s="39">
        <v>0</v>
      </c>
      <c r="M185" s="39">
        <f t="shared" si="36"/>
        <v>0</v>
      </c>
      <c r="N185" s="39">
        <f t="shared" si="37"/>
        <v>0</v>
      </c>
      <c r="O185" s="39">
        <f t="shared" si="38"/>
        <v>0</v>
      </c>
      <c r="P185" s="39">
        <f t="shared" si="39"/>
        <v>0</v>
      </c>
      <c r="Q185" s="39">
        <f t="shared" si="40"/>
        <v>0</v>
      </c>
      <c r="R185" s="39">
        <f t="shared" si="41"/>
        <v>0</v>
      </c>
    </row>
    <row r="186" spans="1:18" ht="30" x14ac:dyDescent="0.25">
      <c r="A186" s="30">
        <v>155</v>
      </c>
      <c r="B186" s="36"/>
      <c r="C186" s="8" t="s">
        <v>49</v>
      </c>
      <c r="D186" s="11" t="s">
        <v>70</v>
      </c>
      <c r="E186" s="61"/>
      <c r="F186" s="6" t="s">
        <v>104</v>
      </c>
      <c r="G186" s="10">
        <v>1600</v>
      </c>
      <c r="H186" s="39">
        <v>0</v>
      </c>
      <c r="I186" s="39">
        <v>0</v>
      </c>
      <c r="J186" s="39">
        <f t="shared" si="35"/>
        <v>0</v>
      </c>
      <c r="K186" s="39">
        <v>0</v>
      </c>
      <c r="L186" s="39">
        <v>0</v>
      </c>
      <c r="M186" s="39">
        <f t="shared" si="36"/>
        <v>0</v>
      </c>
      <c r="N186" s="39">
        <f t="shared" si="37"/>
        <v>0</v>
      </c>
      <c r="O186" s="39">
        <f t="shared" si="38"/>
        <v>0</v>
      </c>
      <c r="P186" s="39">
        <f t="shared" si="39"/>
        <v>0</v>
      </c>
      <c r="Q186" s="39">
        <f t="shared" si="40"/>
        <v>0</v>
      </c>
      <c r="R186" s="39">
        <f t="shared" si="41"/>
        <v>0</v>
      </c>
    </row>
    <row r="187" spans="1:18" ht="15.75" customHeight="1" x14ac:dyDescent="0.25">
      <c r="A187" s="30">
        <v>156</v>
      </c>
      <c r="B187" s="36"/>
      <c r="C187" s="13" t="s">
        <v>50</v>
      </c>
      <c r="D187" s="14" t="s">
        <v>71</v>
      </c>
      <c r="E187" s="61"/>
      <c r="F187" s="6" t="s">
        <v>104</v>
      </c>
      <c r="G187" s="10">
        <v>200</v>
      </c>
      <c r="H187" s="39">
        <v>0</v>
      </c>
      <c r="I187" s="39">
        <v>0</v>
      </c>
      <c r="J187" s="39">
        <f t="shared" si="35"/>
        <v>0</v>
      </c>
      <c r="K187" s="39">
        <v>0</v>
      </c>
      <c r="L187" s="39">
        <v>0</v>
      </c>
      <c r="M187" s="39">
        <f t="shared" si="36"/>
        <v>0</v>
      </c>
      <c r="N187" s="39">
        <f t="shared" si="37"/>
        <v>0</v>
      </c>
      <c r="O187" s="39">
        <f t="shared" si="38"/>
        <v>0</v>
      </c>
      <c r="P187" s="39">
        <f t="shared" si="39"/>
        <v>0</v>
      </c>
      <c r="Q187" s="39">
        <f t="shared" si="40"/>
        <v>0</v>
      </c>
      <c r="R187" s="39">
        <f t="shared" si="41"/>
        <v>0</v>
      </c>
    </row>
    <row r="188" spans="1:18" ht="15.75" customHeight="1" x14ac:dyDescent="0.25">
      <c r="A188" s="30">
        <v>157</v>
      </c>
      <c r="B188" s="36"/>
      <c r="C188" s="8" t="s">
        <v>51</v>
      </c>
      <c r="D188" s="11" t="s">
        <v>72</v>
      </c>
      <c r="E188" s="61"/>
      <c r="F188" s="6" t="s">
        <v>104</v>
      </c>
      <c r="G188" s="11">
        <v>50</v>
      </c>
      <c r="H188" s="39">
        <v>0</v>
      </c>
      <c r="I188" s="39">
        <v>0</v>
      </c>
      <c r="J188" s="39">
        <f t="shared" si="35"/>
        <v>0</v>
      </c>
      <c r="K188" s="39">
        <v>0</v>
      </c>
      <c r="L188" s="39">
        <v>0</v>
      </c>
      <c r="M188" s="39">
        <f t="shared" si="36"/>
        <v>0</v>
      </c>
      <c r="N188" s="39">
        <f t="shared" si="37"/>
        <v>0</v>
      </c>
      <c r="O188" s="39">
        <f t="shared" si="38"/>
        <v>0</v>
      </c>
      <c r="P188" s="39">
        <f t="shared" si="39"/>
        <v>0</v>
      </c>
      <c r="Q188" s="39">
        <f t="shared" si="40"/>
        <v>0</v>
      </c>
      <c r="R188" s="39">
        <f t="shared" si="41"/>
        <v>0</v>
      </c>
    </row>
    <row r="189" spans="1:18" ht="15.75" customHeight="1" x14ac:dyDescent="0.25">
      <c r="A189" s="30">
        <v>158</v>
      </c>
      <c r="B189" s="36"/>
      <c r="C189" s="8" t="s">
        <v>52</v>
      </c>
      <c r="D189" s="16" t="s">
        <v>73</v>
      </c>
      <c r="E189" s="61"/>
      <c r="F189" s="4" t="s">
        <v>104</v>
      </c>
      <c r="G189" s="11">
        <v>250</v>
      </c>
      <c r="H189" s="39">
        <v>0</v>
      </c>
      <c r="I189" s="39">
        <v>0</v>
      </c>
      <c r="J189" s="39">
        <f t="shared" si="35"/>
        <v>0</v>
      </c>
      <c r="K189" s="39">
        <v>0</v>
      </c>
      <c r="L189" s="39">
        <v>0</v>
      </c>
      <c r="M189" s="39">
        <f t="shared" si="36"/>
        <v>0</v>
      </c>
      <c r="N189" s="39">
        <f t="shared" si="37"/>
        <v>0</v>
      </c>
      <c r="O189" s="39">
        <f t="shared" si="38"/>
        <v>0</v>
      </c>
      <c r="P189" s="39">
        <f t="shared" si="39"/>
        <v>0</v>
      </c>
      <c r="Q189" s="39">
        <f t="shared" si="40"/>
        <v>0</v>
      </c>
      <c r="R189" s="39">
        <f t="shared" si="41"/>
        <v>0</v>
      </c>
    </row>
    <row r="190" spans="1:18" ht="15.75" customHeight="1" x14ac:dyDescent="0.25">
      <c r="A190" s="30"/>
      <c r="B190" s="36"/>
      <c r="C190" s="43" t="s">
        <v>54</v>
      </c>
      <c r="D190" s="42"/>
      <c r="E190" s="61"/>
      <c r="F190" s="4"/>
      <c r="G190" s="17"/>
      <c r="H190" s="91"/>
      <c r="I190" s="92"/>
      <c r="J190" s="92"/>
      <c r="K190" s="92"/>
      <c r="L190" s="92"/>
      <c r="M190" s="92"/>
      <c r="N190" s="92"/>
      <c r="O190" s="92"/>
      <c r="P190" s="92"/>
      <c r="Q190" s="92"/>
      <c r="R190" s="93"/>
    </row>
    <row r="191" spans="1:18" ht="15.75" customHeight="1" x14ac:dyDescent="0.25">
      <c r="A191" s="30">
        <v>159</v>
      </c>
      <c r="B191" s="36"/>
      <c r="C191" s="44" t="s">
        <v>55</v>
      </c>
      <c r="D191" s="45" t="s">
        <v>74</v>
      </c>
      <c r="E191" s="61"/>
      <c r="F191" s="42" t="s">
        <v>14</v>
      </c>
      <c r="G191" s="17">
        <f>G169+G170+G176+G178+G179+G180+G182+G171+G181+G172</f>
        <v>339</v>
      </c>
      <c r="H191" s="39">
        <v>0</v>
      </c>
      <c r="I191" s="39">
        <v>0</v>
      </c>
      <c r="J191" s="39">
        <f t="shared" si="35"/>
        <v>0</v>
      </c>
      <c r="K191" s="39">
        <v>0</v>
      </c>
      <c r="L191" s="39">
        <v>0</v>
      </c>
      <c r="M191" s="39">
        <f t="shared" si="36"/>
        <v>0</v>
      </c>
      <c r="N191" s="39">
        <f t="shared" si="37"/>
        <v>0</v>
      </c>
      <c r="O191" s="39">
        <f t="shared" si="38"/>
        <v>0</v>
      </c>
      <c r="P191" s="39">
        <f t="shared" si="39"/>
        <v>0</v>
      </c>
      <c r="Q191" s="39">
        <f t="shared" si="40"/>
        <v>0</v>
      </c>
      <c r="R191" s="39">
        <f t="shared" si="41"/>
        <v>0</v>
      </c>
    </row>
    <row r="192" spans="1:18" ht="15.75" customHeight="1" x14ac:dyDescent="0.25">
      <c r="A192" s="30">
        <v>160</v>
      </c>
      <c r="B192" s="36"/>
      <c r="C192" s="46" t="s">
        <v>56</v>
      </c>
      <c r="D192" s="47" t="s">
        <v>75</v>
      </c>
      <c r="E192" s="61"/>
      <c r="F192" s="42" t="s">
        <v>104</v>
      </c>
      <c r="G192" s="17">
        <v>1900</v>
      </c>
      <c r="H192" s="39">
        <v>0</v>
      </c>
      <c r="I192" s="39">
        <v>0</v>
      </c>
      <c r="J192" s="39">
        <f t="shared" si="35"/>
        <v>0</v>
      </c>
      <c r="K192" s="39">
        <v>0</v>
      </c>
      <c r="L192" s="39">
        <v>0</v>
      </c>
      <c r="M192" s="39">
        <f t="shared" si="36"/>
        <v>0</v>
      </c>
      <c r="N192" s="39">
        <f t="shared" si="37"/>
        <v>0</v>
      </c>
      <c r="O192" s="39">
        <f t="shared" si="38"/>
        <v>0</v>
      </c>
      <c r="P192" s="39">
        <f t="shared" si="39"/>
        <v>0</v>
      </c>
      <c r="Q192" s="39">
        <f t="shared" si="40"/>
        <v>0</v>
      </c>
      <c r="R192" s="39">
        <f t="shared" si="41"/>
        <v>0</v>
      </c>
    </row>
    <row r="193" spans="1:18" ht="45" x14ac:dyDescent="0.25">
      <c r="A193" s="30">
        <v>161</v>
      </c>
      <c r="B193" s="36"/>
      <c r="C193" s="48" t="s">
        <v>57</v>
      </c>
      <c r="D193" s="49" t="s">
        <v>76</v>
      </c>
      <c r="E193" s="61"/>
      <c r="F193" s="42" t="s">
        <v>104</v>
      </c>
      <c r="G193" s="17">
        <v>24</v>
      </c>
      <c r="H193" s="39">
        <v>0</v>
      </c>
      <c r="I193" s="39">
        <v>0</v>
      </c>
      <c r="J193" s="39">
        <f t="shared" si="35"/>
        <v>0</v>
      </c>
      <c r="K193" s="39">
        <v>0</v>
      </c>
      <c r="L193" s="39">
        <v>0</v>
      </c>
      <c r="M193" s="39">
        <f t="shared" si="36"/>
        <v>0</v>
      </c>
      <c r="N193" s="39">
        <f t="shared" si="37"/>
        <v>0</v>
      </c>
      <c r="O193" s="39">
        <f t="shared" si="38"/>
        <v>0</v>
      </c>
      <c r="P193" s="39">
        <f t="shared" si="39"/>
        <v>0</v>
      </c>
      <c r="Q193" s="39">
        <f t="shared" si="40"/>
        <v>0</v>
      </c>
      <c r="R193" s="39">
        <f t="shared" si="41"/>
        <v>0</v>
      </c>
    </row>
    <row r="194" spans="1:18" ht="30" x14ac:dyDescent="0.25">
      <c r="A194" s="30">
        <v>162</v>
      </c>
      <c r="B194" s="36"/>
      <c r="C194" s="48" t="s">
        <v>58</v>
      </c>
      <c r="D194" s="47" t="s">
        <v>77</v>
      </c>
      <c r="E194" s="61"/>
      <c r="F194" s="42" t="s">
        <v>104</v>
      </c>
      <c r="G194" s="17">
        <v>184</v>
      </c>
      <c r="H194" s="39">
        <v>0</v>
      </c>
      <c r="I194" s="39">
        <v>0</v>
      </c>
      <c r="J194" s="39">
        <f t="shared" si="35"/>
        <v>0</v>
      </c>
      <c r="K194" s="39">
        <v>0</v>
      </c>
      <c r="L194" s="39">
        <v>0</v>
      </c>
      <c r="M194" s="39">
        <f t="shared" si="36"/>
        <v>0</v>
      </c>
      <c r="N194" s="39">
        <f t="shared" si="37"/>
        <v>0</v>
      </c>
      <c r="O194" s="39">
        <f t="shared" si="38"/>
        <v>0</v>
      </c>
      <c r="P194" s="39">
        <f t="shared" si="39"/>
        <v>0</v>
      </c>
      <c r="Q194" s="39">
        <f t="shared" si="40"/>
        <v>0</v>
      </c>
      <c r="R194" s="39">
        <f t="shared" si="41"/>
        <v>0</v>
      </c>
    </row>
    <row r="195" spans="1:18" ht="15.75" customHeight="1" x14ac:dyDescent="0.25">
      <c r="A195" s="30">
        <v>163</v>
      </c>
      <c r="B195" s="36"/>
      <c r="C195" s="50" t="s">
        <v>59</v>
      </c>
      <c r="D195" s="10" t="s">
        <v>78</v>
      </c>
      <c r="E195" s="61"/>
      <c r="F195" s="51" t="s">
        <v>14</v>
      </c>
      <c r="G195" s="17">
        <v>5700</v>
      </c>
      <c r="H195" s="39">
        <v>0</v>
      </c>
      <c r="I195" s="39">
        <v>0</v>
      </c>
      <c r="J195" s="39">
        <f t="shared" ref="J195:J291" si="49">H195*I195</f>
        <v>0</v>
      </c>
      <c r="K195" s="39">
        <v>0</v>
      </c>
      <c r="L195" s="39">
        <v>0</v>
      </c>
      <c r="M195" s="39">
        <f t="shared" ref="M195:M291" si="50">SUM(J195:L195)</f>
        <v>0</v>
      </c>
      <c r="N195" s="39">
        <f t="shared" ref="N195:N291" si="51">G195*H195</f>
        <v>0</v>
      </c>
      <c r="O195" s="39">
        <f t="shared" ref="O195:O291" si="52">G195*J195</f>
        <v>0</v>
      </c>
      <c r="P195" s="39">
        <f t="shared" ref="P195:P291" si="53">G195*K195</f>
        <v>0</v>
      </c>
      <c r="Q195" s="39">
        <f t="shared" ref="Q195:Q291" si="54">G195*L195</f>
        <v>0</v>
      </c>
      <c r="R195" s="39">
        <f t="shared" ref="R195:R291" si="55">SUM(O195:Q195)</f>
        <v>0</v>
      </c>
    </row>
    <row r="196" spans="1:18" ht="15.75" customHeight="1" x14ac:dyDescent="0.25">
      <c r="A196" s="30">
        <v>164</v>
      </c>
      <c r="B196" s="36"/>
      <c r="C196" s="50" t="s">
        <v>60</v>
      </c>
      <c r="D196" s="10" t="s">
        <v>79</v>
      </c>
      <c r="E196" s="61"/>
      <c r="F196" s="51" t="s">
        <v>14</v>
      </c>
      <c r="G196" s="11">
        <f>G195</f>
        <v>5700</v>
      </c>
      <c r="H196" s="39">
        <v>0</v>
      </c>
      <c r="I196" s="39">
        <v>0</v>
      </c>
      <c r="J196" s="39">
        <f t="shared" si="49"/>
        <v>0</v>
      </c>
      <c r="K196" s="39">
        <v>0</v>
      </c>
      <c r="L196" s="39">
        <v>0</v>
      </c>
      <c r="M196" s="39">
        <f t="shared" si="50"/>
        <v>0</v>
      </c>
      <c r="N196" s="39">
        <f t="shared" si="51"/>
        <v>0</v>
      </c>
      <c r="O196" s="39">
        <f t="shared" si="52"/>
        <v>0</v>
      </c>
      <c r="P196" s="39">
        <f t="shared" si="53"/>
        <v>0</v>
      </c>
      <c r="Q196" s="39">
        <f t="shared" si="54"/>
        <v>0</v>
      </c>
      <c r="R196" s="39">
        <f t="shared" si="55"/>
        <v>0</v>
      </c>
    </row>
    <row r="197" spans="1:18" ht="30" x14ac:dyDescent="0.25">
      <c r="A197" s="30">
        <v>165</v>
      </c>
      <c r="B197" s="36"/>
      <c r="C197" s="46" t="s">
        <v>61</v>
      </c>
      <c r="D197" s="47" t="s">
        <v>74</v>
      </c>
      <c r="E197" s="61"/>
      <c r="F197" s="19" t="s">
        <v>28</v>
      </c>
      <c r="G197" s="17">
        <v>1</v>
      </c>
      <c r="H197" s="39">
        <v>0</v>
      </c>
      <c r="I197" s="39">
        <v>0</v>
      </c>
      <c r="J197" s="39">
        <f t="shared" si="49"/>
        <v>0</v>
      </c>
      <c r="K197" s="39">
        <v>0</v>
      </c>
      <c r="L197" s="39">
        <v>0</v>
      </c>
      <c r="M197" s="39">
        <f t="shared" si="50"/>
        <v>0</v>
      </c>
      <c r="N197" s="39">
        <f t="shared" si="51"/>
        <v>0</v>
      </c>
      <c r="O197" s="39">
        <f t="shared" si="52"/>
        <v>0</v>
      </c>
      <c r="P197" s="39">
        <f t="shared" si="53"/>
        <v>0</v>
      </c>
      <c r="Q197" s="39">
        <f t="shared" si="54"/>
        <v>0</v>
      </c>
      <c r="R197" s="39">
        <f t="shared" si="55"/>
        <v>0</v>
      </c>
    </row>
    <row r="198" spans="1:18" ht="30.75" thickBot="1" x14ac:dyDescent="0.3">
      <c r="A198" s="30">
        <v>166</v>
      </c>
      <c r="B198" s="52"/>
      <c r="C198" s="53" t="s">
        <v>62</v>
      </c>
      <c r="D198" s="54" t="s">
        <v>80</v>
      </c>
      <c r="E198" s="62"/>
      <c r="F198" s="55" t="s">
        <v>28</v>
      </c>
      <c r="G198" s="21">
        <v>1</v>
      </c>
      <c r="H198" s="56">
        <v>0</v>
      </c>
      <c r="I198" s="56">
        <v>0</v>
      </c>
      <c r="J198" s="56">
        <f t="shared" si="49"/>
        <v>0</v>
      </c>
      <c r="K198" s="56">
        <v>0</v>
      </c>
      <c r="L198" s="56">
        <v>0</v>
      </c>
      <c r="M198" s="56">
        <f t="shared" si="50"/>
        <v>0</v>
      </c>
      <c r="N198" s="56">
        <f t="shared" si="51"/>
        <v>0</v>
      </c>
      <c r="O198" s="56">
        <f t="shared" si="52"/>
        <v>0</v>
      </c>
      <c r="P198" s="56">
        <f t="shared" si="53"/>
        <v>0</v>
      </c>
      <c r="Q198" s="56">
        <f t="shared" si="54"/>
        <v>0</v>
      </c>
      <c r="R198" s="56">
        <f t="shared" si="55"/>
        <v>0</v>
      </c>
    </row>
    <row r="199" spans="1:18" ht="15.75" customHeight="1" thickBot="1" x14ac:dyDescent="0.3">
      <c r="A199" s="88" t="s">
        <v>123</v>
      </c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90"/>
    </row>
    <row r="200" spans="1:18" ht="15.75" customHeight="1" x14ac:dyDescent="0.25">
      <c r="A200" s="30">
        <v>168</v>
      </c>
      <c r="B200" s="31"/>
      <c r="C200" s="7" t="s">
        <v>25</v>
      </c>
      <c r="D200" s="38" t="s">
        <v>84</v>
      </c>
      <c r="E200" s="60"/>
      <c r="F200" s="6" t="s">
        <v>103</v>
      </c>
      <c r="G200" s="6">
        <v>8</v>
      </c>
      <c r="H200" s="34">
        <v>0</v>
      </c>
      <c r="I200" s="34">
        <v>0</v>
      </c>
      <c r="J200" s="34">
        <f t="shared" si="49"/>
        <v>0</v>
      </c>
      <c r="K200" s="34">
        <v>0</v>
      </c>
      <c r="L200" s="34">
        <v>0</v>
      </c>
      <c r="M200" s="34">
        <f t="shared" si="50"/>
        <v>0</v>
      </c>
      <c r="N200" s="34">
        <f t="shared" si="51"/>
        <v>0</v>
      </c>
      <c r="O200" s="34">
        <f t="shared" si="52"/>
        <v>0</v>
      </c>
      <c r="P200" s="34">
        <f t="shared" si="53"/>
        <v>0</v>
      </c>
      <c r="Q200" s="34">
        <f t="shared" si="54"/>
        <v>0</v>
      </c>
      <c r="R200" s="34">
        <f t="shared" si="55"/>
        <v>0</v>
      </c>
    </row>
    <row r="201" spans="1:18" ht="15.75" customHeight="1" x14ac:dyDescent="0.25">
      <c r="A201" s="30">
        <v>169</v>
      </c>
      <c r="B201" s="31"/>
      <c r="C201" s="7" t="s">
        <v>36</v>
      </c>
      <c r="D201" s="38" t="s">
        <v>85</v>
      </c>
      <c r="E201" s="60"/>
      <c r="F201" s="6" t="s">
        <v>103</v>
      </c>
      <c r="G201" s="6">
        <v>54</v>
      </c>
      <c r="H201" s="34">
        <v>0</v>
      </c>
      <c r="I201" s="34">
        <v>0</v>
      </c>
      <c r="J201" s="34">
        <f t="shared" ref="J201:J276" si="56">H201*I201</f>
        <v>0</v>
      </c>
      <c r="K201" s="34">
        <v>0</v>
      </c>
      <c r="L201" s="34">
        <v>0</v>
      </c>
      <c r="M201" s="34">
        <f t="shared" ref="M201:M276" si="57">SUM(J201:L201)</f>
        <v>0</v>
      </c>
      <c r="N201" s="34">
        <f t="shared" ref="N201:N276" si="58">G201*H201</f>
        <v>0</v>
      </c>
      <c r="O201" s="34">
        <f t="shared" ref="O201:O276" si="59">G201*J201</f>
        <v>0</v>
      </c>
      <c r="P201" s="34">
        <f t="shared" ref="P201:P276" si="60">G201*K201</f>
        <v>0</v>
      </c>
      <c r="Q201" s="34">
        <f t="shared" ref="Q201:Q276" si="61">G201*L201</f>
        <v>0</v>
      </c>
      <c r="R201" s="34">
        <f t="shared" ref="R201:R276" si="62">SUM(O201:Q201)</f>
        <v>0</v>
      </c>
    </row>
    <row r="202" spans="1:18" ht="15.75" customHeight="1" x14ac:dyDescent="0.25">
      <c r="A202" s="30">
        <v>170</v>
      </c>
      <c r="B202" s="31"/>
      <c r="C202" s="7" t="s">
        <v>117</v>
      </c>
      <c r="D202" s="38" t="s">
        <v>118</v>
      </c>
      <c r="E202" s="60"/>
      <c r="F202" s="6" t="s">
        <v>103</v>
      </c>
      <c r="G202" s="6">
        <v>3</v>
      </c>
      <c r="H202" s="34">
        <v>0</v>
      </c>
      <c r="I202" s="34">
        <v>0</v>
      </c>
      <c r="J202" s="34">
        <f t="shared" si="56"/>
        <v>0</v>
      </c>
      <c r="K202" s="34">
        <v>0</v>
      </c>
      <c r="L202" s="34">
        <v>0</v>
      </c>
      <c r="M202" s="34">
        <f t="shared" si="57"/>
        <v>0</v>
      </c>
      <c r="N202" s="34">
        <f t="shared" si="58"/>
        <v>0</v>
      </c>
      <c r="O202" s="34">
        <f t="shared" si="59"/>
        <v>0</v>
      </c>
      <c r="P202" s="34">
        <f t="shared" si="60"/>
        <v>0</v>
      </c>
      <c r="Q202" s="34">
        <f t="shared" si="61"/>
        <v>0</v>
      </c>
      <c r="R202" s="34">
        <f t="shared" si="62"/>
        <v>0</v>
      </c>
    </row>
    <row r="203" spans="1:18" ht="15.75" customHeight="1" x14ac:dyDescent="0.25">
      <c r="A203" s="30">
        <v>171</v>
      </c>
      <c r="B203" s="31"/>
      <c r="C203" s="7" t="s">
        <v>24</v>
      </c>
      <c r="D203" s="38" t="s">
        <v>110</v>
      </c>
      <c r="E203" s="60"/>
      <c r="F203" s="6" t="s">
        <v>103</v>
      </c>
      <c r="G203" s="6">
        <v>1</v>
      </c>
      <c r="H203" s="34">
        <v>0</v>
      </c>
      <c r="I203" s="34">
        <v>0</v>
      </c>
      <c r="J203" s="34">
        <f t="shared" si="56"/>
        <v>0</v>
      </c>
      <c r="K203" s="34">
        <v>0</v>
      </c>
      <c r="L203" s="34">
        <v>0</v>
      </c>
      <c r="M203" s="34">
        <f t="shared" si="57"/>
        <v>0</v>
      </c>
      <c r="N203" s="34">
        <f t="shared" si="58"/>
        <v>0</v>
      </c>
      <c r="O203" s="34">
        <f t="shared" si="59"/>
        <v>0</v>
      </c>
      <c r="P203" s="34">
        <f t="shared" si="60"/>
        <v>0</v>
      </c>
      <c r="Q203" s="34">
        <f t="shared" si="61"/>
        <v>0</v>
      </c>
      <c r="R203" s="34">
        <f t="shared" si="62"/>
        <v>0</v>
      </c>
    </row>
    <row r="204" spans="1:18" ht="15.75" customHeight="1" x14ac:dyDescent="0.25">
      <c r="A204" s="30">
        <v>172</v>
      </c>
      <c r="B204" s="31"/>
      <c r="C204" s="7" t="s">
        <v>37</v>
      </c>
      <c r="D204" s="38" t="s">
        <v>86</v>
      </c>
      <c r="E204" s="60"/>
      <c r="F204" s="6" t="s">
        <v>103</v>
      </c>
      <c r="G204" s="6">
        <v>1</v>
      </c>
      <c r="H204" s="34">
        <v>0</v>
      </c>
      <c r="I204" s="34">
        <v>0</v>
      </c>
      <c r="J204" s="34">
        <f t="shared" si="56"/>
        <v>0</v>
      </c>
      <c r="K204" s="34">
        <v>0</v>
      </c>
      <c r="L204" s="34">
        <v>0</v>
      </c>
      <c r="M204" s="34">
        <f t="shared" si="57"/>
        <v>0</v>
      </c>
      <c r="N204" s="34">
        <f t="shared" si="58"/>
        <v>0</v>
      </c>
      <c r="O204" s="34">
        <f t="shared" si="59"/>
        <v>0</v>
      </c>
      <c r="P204" s="34">
        <f t="shared" si="60"/>
        <v>0</v>
      </c>
      <c r="Q204" s="34">
        <f t="shared" si="61"/>
        <v>0</v>
      </c>
      <c r="R204" s="34">
        <f t="shared" si="62"/>
        <v>0</v>
      </c>
    </row>
    <row r="205" spans="1:18" ht="15.75" customHeight="1" x14ac:dyDescent="0.25">
      <c r="A205" s="30">
        <v>173</v>
      </c>
      <c r="B205" s="31"/>
      <c r="C205" s="8" t="s">
        <v>38</v>
      </c>
      <c r="D205" s="38" t="s">
        <v>87</v>
      </c>
      <c r="E205" s="60"/>
      <c r="F205" s="6" t="s">
        <v>103</v>
      </c>
      <c r="G205" s="6">
        <f>G200+G201+G202+G203</f>
        <v>66</v>
      </c>
      <c r="H205" s="34">
        <v>0</v>
      </c>
      <c r="I205" s="34">
        <v>0</v>
      </c>
      <c r="J205" s="34">
        <f t="shared" si="56"/>
        <v>0</v>
      </c>
      <c r="K205" s="34">
        <v>0</v>
      </c>
      <c r="L205" s="34">
        <v>0</v>
      </c>
      <c r="M205" s="34">
        <f t="shared" si="57"/>
        <v>0</v>
      </c>
      <c r="N205" s="34">
        <f t="shared" si="58"/>
        <v>0</v>
      </c>
      <c r="O205" s="34">
        <f t="shared" si="59"/>
        <v>0</v>
      </c>
      <c r="P205" s="34">
        <f t="shared" si="60"/>
        <v>0</v>
      </c>
      <c r="Q205" s="34">
        <f t="shared" si="61"/>
        <v>0</v>
      </c>
      <c r="R205" s="34">
        <f t="shared" si="62"/>
        <v>0</v>
      </c>
    </row>
    <row r="206" spans="1:18" ht="30" x14ac:dyDescent="0.25">
      <c r="A206" s="30">
        <v>174</v>
      </c>
      <c r="B206" s="31"/>
      <c r="C206" s="7" t="s">
        <v>40</v>
      </c>
      <c r="D206" s="42" t="s">
        <v>89</v>
      </c>
      <c r="E206" s="60"/>
      <c r="F206" s="6" t="s">
        <v>103</v>
      </c>
      <c r="G206" s="6">
        <v>6</v>
      </c>
      <c r="H206" s="34">
        <v>0</v>
      </c>
      <c r="I206" s="34">
        <v>0</v>
      </c>
      <c r="J206" s="34">
        <f t="shared" si="56"/>
        <v>0</v>
      </c>
      <c r="K206" s="34">
        <v>0</v>
      </c>
      <c r="L206" s="34">
        <v>0</v>
      </c>
      <c r="M206" s="34">
        <f t="shared" si="57"/>
        <v>0</v>
      </c>
      <c r="N206" s="34">
        <f t="shared" si="58"/>
        <v>0</v>
      </c>
      <c r="O206" s="34">
        <f t="shared" si="59"/>
        <v>0</v>
      </c>
      <c r="P206" s="34">
        <f t="shared" si="60"/>
        <v>0</v>
      </c>
      <c r="Q206" s="34">
        <f t="shared" si="61"/>
        <v>0</v>
      </c>
      <c r="R206" s="34">
        <f t="shared" si="62"/>
        <v>0</v>
      </c>
    </row>
    <row r="207" spans="1:18" ht="15.75" customHeight="1" x14ac:dyDescent="0.25">
      <c r="A207" s="30">
        <v>175</v>
      </c>
      <c r="B207" s="31"/>
      <c r="C207" s="7" t="s">
        <v>41</v>
      </c>
      <c r="D207" s="42" t="s">
        <v>90</v>
      </c>
      <c r="E207" s="60"/>
      <c r="F207" s="6" t="s">
        <v>103</v>
      </c>
      <c r="G207" s="6">
        <f>G206</f>
        <v>6</v>
      </c>
      <c r="H207" s="34">
        <v>0</v>
      </c>
      <c r="I207" s="34">
        <v>0</v>
      </c>
      <c r="J207" s="34">
        <f t="shared" si="56"/>
        <v>0</v>
      </c>
      <c r="K207" s="34">
        <v>0</v>
      </c>
      <c r="L207" s="34">
        <v>0</v>
      </c>
      <c r="M207" s="34">
        <f t="shared" si="57"/>
        <v>0</v>
      </c>
      <c r="N207" s="34">
        <f t="shared" si="58"/>
        <v>0</v>
      </c>
      <c r="O207" s="34">
        <f t="shared" si="59"/>
        <v>0</v>
      </c>
      <c r="P207" s="34">
        <f t="shared" si="60"/>
        <v>0</v>
      </c>
      <c r="Q207" s="34">
        <f t="shared" si="61"/>
        <v>0</v>
      </c>
      <c r="R207" s="34">
        <f t="shared" si="62"/>
        <v>0</v>
      </c>
    </row>
    <row r="208" spans="1:18" ht="15.75" customHeight="1" x14ac:dyDescent="0.25">
      <c r="A208" s="30">
        <v>176</v>
      </c>
      <c r="B208" s="31"/>
      <c r="C208" s="8" t="s">
        <v>42</v>
      </c>
      <c r="D208" s="38" t="s">
        <v>91</v>
      </c>
      <c r="E208" s="60"/>
      <c r="F208" s="6" t="s">
        <v>14</v>
      </c>
      <c r="G208" s="6">
        <v>1</v>
      </c>
      <c r="H208" s="34">
        <v>0</v>
      </c>
      <c r="I208" s="34">
        <v>0</v>
      </c>
      <c r="J208" s="34">
        <f t="shared" si="56"/>
        <v>0</v>
      </c>
      <c r="K208" s="34">
        <v>0</v>
      </c>
      <c r="L208" s="34">
        <v>0</v>
      </c>
      <c r="M208" s="34">
        <f t="shared" si="57"/>
        <v>0</v>
      </c>
      <c r="N208" s="34">
        <f t="shared" si="58"/>
        <v>0</v>
      </c>
      <c r="O208" s="34">
        <f t="shared" si="59"/>
        <v>0</v>
      </c>
      <c r="P208" s="34">
        <f t="shared" si="60"/>
        <v>0</v>
      </c>
      <c r="Q208" s="34">
        <f t="shared" si="61"/>
        <v>0</v>
      </c>
      <c r="R208" s="34">
        <f t="shared" si="62"/>
        <v>0</v>
      </c>
    </row>
    <row r="209" spans="1:18" ht="15.75" customHeight="1" x14ac:dyDescent="0.25">
      <c r="A209" s="30">
        <v>177</v>
      </c>
      <c r="B209" s="31"/>
      <c r="C209" s="8" t="s">
        <v>124</v>
      </c>
      <c r="D209" s="38" t="s">
        <v>126</v>
      </c>
      <c r="E209" s="60"/>
      <c r="F209" s="6" t="s">
        <v>14</v>
      </c>
      <c r="G209" s="6">
        <v>4</v>
      </c>
      <c r="H209" s="34">
        <v>0</v>
      </c>
      <c r="I209" s="34">
        <v>0</v>
      </c>
      <c r="J209" s="34">
        <f t="shared" si="56"/>
        <v>0</v>
      </c>
      <c r="K209" s="34">
        <v>0</v>
      </c>
      <c r="L209" s="34">
        <v>0</v>
      </c>
      <c r="M209" s="34">
        <f t="shared" si="57"/>
        <v>0</v>
      </c>
      <c r="N209" s="34">
        <f t="shared" si="58"/>
        <v>0</v>
      </c>
      <c r="O209" s="34">
        <f t="shared" si="59"/>
        <v>0</v>
      </c>
      <c r="P209" s="34">
        <f t="shared" si="60"/>
        <v>0</v>
      </c>
      <c r="Q209" s="34">
        <f t="shared" si="61"/>
        <v>0</v>
      </c>
      <c r="R209" s="34">
        <f t="shared" si="62"/>
        <v>0</v>
      </c>
    </row>
    <row r="210" spans="1:18" ht="15.75" customHeight="1" x14ac:dyDescent="0.25">
      <c r="A210" s="30">
        <v>178</v>
      </c>
      <c r="B210" s="31"/>
      <c r="C210" s="8" t="s">
        <v>125</v>
      </c>
      <c r="D210" s="38" t="s">
        <v>127</v>
      </c>
      <c r="E210" s="60"/>
      <c r="F210" s="6" t="s">
        <v>14</v>
      </c>
      <c r="G210" s="6">
        <v>3</v>
      </c>
      <c r="H210" s="34">
        <v>0</v>
      </c>
      <c r="I210" s="34">
        <v>0</v>
      </c>
      <c r="J210" s="34">
        <f t="shared" si="56"/>
        <v>0</v>
      </c>
      <c r="K210" s="34">
        <v>0</v>
      </c>
      <c r="L210" s="34">
        <v>0</v>
      </c>
      <c r="M210" s="34">
        <f t="shared" si="57"/>
        <v>0</v>
      </c>
      <c r="N210" s="34">
        <f t="shared" si="58"/>
        <v>0</v>
      </c>
      <c r="O210" s="34">
        <f t="shared" si="59"/>
        <v>0</v>
      </c>
      <c r="P210" s="34">
        <f t="shared" si="60"/>
        <v>0</v>
      </c>
      <c r="Q210" s="34">
        <f t="shared" si="61"/>
        <v>0</v>
      </c>
      <c r="R210" s="34">
        <f t="shared" si="62"/>
        <v>0</v>
      </c>
    </row>
    <row r="211" spans="1:18" ht="15.75" customHeight="1" x14ac:dyDescent="0.25">
      <c r="A211" s="30">
        <v>179</v>
      </c>
      <c r="B211" s="31"/>
      <c r="C211" s="8" t="s">
        <v>43</v>
      </c>
      <c r="D211" s="38" t="s">
        <v>92</v>
      </c>
      <c r="E211" s="60"/>
      <c r="F211" s="6" t="s">
        <v>14</v>
      </c>
      <c r="G211" s="6">
        <v>1</v>
      </c>
      <c r="H211" s="34">
        <v>0</v>
      </c>
      <c r="I211" s="34">
        <v>0</v>
      </c>
      <c r="J211" s="34">
        <f t="shared" si="56"/>
        <v>0</v>
      </c>
      <c r="K211" s="34">
        <v>0</v>
      </c>
      <c r="L211" s="34">
        <v>0</v>
      </c>
      <c r="M211" s="34">
        <f t="shared" si="57"/>
        <v>0</v>
      </c>
      <c r="N211" s="34">
        <f t="shared" si="58"/>
        <v>0</v>
      </c>
      <c r="O211" s="34">
        <f t="shared" si="59"/>
        <v>0</v>
      </c>
      <c r="P211" s="34">
        <f t="shared" si="60"/>
        <v>0</v>
      </c>
      <c r="Q211" s="34">
        <f t="shared" si="61"/>
        <v>0</v>
      </c>
      <c r="R211" s="34">
        <f t="shared" si="62"/>
        <v>0</v>
      </c>
    </row>
    <row r="212" spans="1:18" ht="15.75" customHeight="1" x14ac:dyDescent="0.25">
      <c r="A212" s="30">
        <v>180</v>
      </c>
      <c r="B212" s="31"/>
      <c r="C212" s="9" t="s">
        <v>44</v>
      </c>
      <c r="D212" s="38" t="s">
        <v>93</v>
      </c>
      <c r="E212" s="60"/>
      <c r="F212" s="6" t="s">
        <v>14</v>
      </c>
      <c r="G212" s="10">
        <v>5</v>
      </c>
      <c r="H212" s="34">
        <v>0</v>
      </c>
      <c r="I212" s="34">
        <v>0</v>
      </c>
      <c r="J212" s="34">
        <f t="shared" si="56"/>
        <v>0</v>
      </c>
      <c r="K212" s="34">
        <v>0</v>
      </c>
      <c r="L212" s="34">
        <v>0</v>
      </c>
      <c r="M212" s="34">
        <f t="shared" si="57"/>
        <v>0</v>
      </c>
      <c r="N212" s="34">
        <f t="shared" si="58"/>
        <v>0</v>
      </c>
      <c r="O212" s="34">
        <f t="shared" si="59"/>
        <v>0</v>
      </c>
      <c r="P212" s="34">
        <f t="shared" si="60"/>
        <v>0</v>
      </c>
      <c r="Q212" s="34">
        <f t="shared" si="61"/>
        <v>0</v>
      </c>
      <c r="R212" s="34">
        <f t="shared" si="62"/>
        <v>0</v>
      </c>
    </row>
    <row r="213" spans="1:18" ht="15.75" customHeight="1" x14ac:dyDescent="0.25">
      <c r="A213" s="30">
        <v>181</v>
      </c>
      <c r="B213" s="31"/>
      <c r="C213" s="8" t="s">
        <v>45</v>
      </c>
      <c r="D213" s="38" t="s">
        <v>94</v>
      </c>
      <c r="E213" s="60"/>
      <c r="F213" s="6" t="s">
        <v>14</v>
      </c>
      <c r="G213" s="10">
        <v>1</v>
      </c>
      <c r="H213" s="34">
        <v>0</v>
      </c>
      <c r="I213" s="34">
        <v>0</v>
      </c>
      <c r="J213" s="34">
        <f t="shared" si="56"/>
        <v>0</v>
      </c>
      <c r="K213" s="34">
        <v>0</v>
      </c>
      <c r="L213" s="34">
        <v>0</v>
      </c>
      <c r="M213" s="34">
        <f t="shared" si="57"/>
        <v>0</v>
      </c>
      <c r="N213" s="34">
        <f t="shared" si="58"/>
        <v>0</v>
      </c>
      <c r="O213" s="34">
        <f t="shared" si="59"/>
        <v>0</v>
      </c>
      <c r="P213" s="34">
        <f t="shared" si="60"/>
        <v>0</v>
      </c>
      <c r="Q213" s="34">
        <f t="shared" si="61"/>
        <v>0</v>
      </c>
      <c r="R213" s="34">
        <f t="shared" si="62"/>
        <v>0</v>
      </c>
    </row>
    <row r="214" spans="1:18" ht="15.75" customHeight="1" x14ac:dyDescent="0.25">
      <c r="A214" s="30">
        <v>182</v>
      </c>
      <c r="B214" s="31"/>
      <c r="C214" s="8" t="s">
        <v>46</v>
      </c>
      <c r="D214" s="38" t="s">
        <v>95</v>
      </c>
      <c r="E214" s="60"/>
      <c r="F214" s="6" t="s">
        <v>14</v>
      </c>
      <c r="G214" s="10">
        <f>G212+G213</f>
        <v>6</v>
      </c>
      <c r="H214" s="34">
        <v>0</v>
      </c>
      <c r="I214" s="34">
        <v>0</v>
      </c>
      <c r="J214" s="34">
        <f t="shared" si="56"/>
        <v>0</v>
      </c>
      <c r="K214" s="34">
        <v>0</v>
      </c>
      <c r="L214" s="34">
        <v>0</v>
      </c>
      <c r="M214" s="34">
        <f t="shared" si="57"/>
        <v>0</v>
      </c>
      <c r="N214" s="34">
        <f t="shared" si="58"/>
        <v>0</v>
      </c>
      <c r="O214" s="34">
        <f t="shared" si="59"/>
        <v>0</v>
      </c>
      <c r="P214" s="34">
        <f t="shared" si="60"/>
        <v>0</v>
      </c>
      <c r="Q214" s="34">
        <f t="shared" si="61"/>
        <v>0</v>
      </c>
      <c r="R214" s="34">
        <f t="shared" si="62"/>
        <v>0</v>
      </c>
    </row>
    <row r="215" spans="1:18" ht="15.75" customHeight="1" x14ac:dyDescent="0.25">
      <c r="A215" s="30">
        <v>183</v>
      </c>
      <c r="B215" s="31"/>
      <c r="C215" s="8" t="s">
        <v>47</v>
      </c>
      <c r="D215" s="38" t="s">
        <v>96</v>
      </c>
      <c r="E215" s="60"/>
      <c r="F215" s="6" t="s">
        <v>14</v>
      </c>
      <c r="G215" s="10">
        <v>1</v>
      </c>
      <c r="H215" s="34">
        <v>0</v>
      </c>
      <c r="I215" s="34">
        <v>0</v>
      </c>
      <c r="J215" s="34">
        <f t="shared" si="56"/>
        <v>0</v>
      </c>
      <c r="K215" s="34">
        <v>0</v>
      </c>
      <c r="L215" s="34">
        <v>0</v>
      </c>
      <c r="M215" s="34">
        <f t="shared" si="57"/>
        <v>0</v>
      </c>
      <c r="N215" s="34">
        <f t="shared" si="58"/>
        <v>0</v>
      </c>
      <c r="O215" s="34">
        <f t="shared" si="59"/>
        <v>0</v>
      </c>
      <c r="P215" s="34">
        <f t="shared" si="60"/>
        <v>0</v>
      </c>
      <c r="Q215" s="34">
        <f t="shared" si="61"/>
        <v>0</v>
      </c>
      <c r="R215" s="34">
        <f t="shared" si="62"/>
        <v>0</v>
      </c>
    </row>
    <row r="216" spans="1:18" ht="15.75" customHeight="1" x14ac:dyDescent="0.25">
      <c r="A216" s="30">
        <v>184</v>
      </c>
      <c r="B216" s="31"/>
      <c r="C216" s="7" t="s">
        <v>48</v>
      </c>
      <c r="D216" s="42" t="s">
        <v>97</v>
      </c>
      <c r="E216" s="60"/>
      <c r="F216" s="6" t="s">
        <v>14</v>
      </c>
      <c r="G216" s="10">
        <v>2</v>
      </c>
      <c r="H216" s="34">
        <v>0</v>
      </c>
      <c r="I216" s="34">
        <v>0</v>
      </c>
      <c r="J216" s="34">
        <f t="shared" si="56"/>
        <v>0</v>
      </c>
      <c r="K216" s="34">
        <v>0</v>
      </c>
      <c r="L216" s="34">
        <v>0</v>
      </c>
      <c r="M216" s="34">
        <f t="shared" si="57"/>
        <v>0</v>
      </c>
      <c r="N216" s="34">
        <f t="shared" si="58"/>
        <v>0</v>
      </c>
      <c r="O216" s="34">
        <f t="shared" si="59"/>
        <v>0</v>
      </c>
      <c r="P216" s="34">
        <f t="shared" si="60"/>
        <v>0</v>
      </c>
      <c r="Q216" s="34">
        <f t="shared" si="61"/>
        <v>0</v>
      </c>
      <c r="R216" s="34">
        <f t="shared" si="62"/>
        <v>0</v>
      </c>
    </row>
    <row r="217" spans="1:18" ht="30" x14ac:dyDescent="0.25">
      <c r="A217" s="30">
        <v>185</v>
      </c>
      <c r="B217" s="31"/>
      <c r="C217" s="8" t="s">
        <v>49</v>
      </c>
      <c r="D217" s="11" t="s">
        <v>70</v>
      </c>
      <c r="E217" s="60"/>
      <c r="F217" s="6" t="s">
        <v>104</v>
      </c>
      <c r="G217" s="10">
        <v>900</v>
      </c>
      <c r="H217" s="34">
        <v>0</v>
      </c>
      <c r="I217" s="34">
        <v>0</v>
      </c>
      <c r="J217" s="34">
        <f t="shared" si="56"/>
        <v>0</v>
      </c>
      <c r="K217" s="34">
        <v>0</v>
      </c>
      <c r="L217" s="34">
        <v>0</v>
      </c>
      <c r="M217" s="34">
        <f t="shared" si="57"/>
        <v>0</v>
      </c>
      <c r="N217" s="34">
        <f t="shared" si="58"/>
        <v>0</v>
      </c>
      <c r="O217" s="34">
        <f t="shared" si="59"/>
        <v>0</v>
      </c>
      <c r="P217" s="34">
        <f t="shared" si="60"/>
        <v>0</v>
      </c>
      <c r="Q217" s="34">
        <f t="shared" si="61"/>
        <v>0</v>
      </c>
      <c r="R217" s="34">
        <f t="shared" si="62"/>
        <v>0</v>
      </c>
    </row>
    <row r="218" spans="1:18" ht="15.75" customHeight="1" x14ac:dyDescent="0.25">
      <c r="A218" s="30"/>
      <c r="B218" s="31"/>
      <c r="C218" s="43" t="s">
        <v>54</v>
      </c>
      <c r="D218" s="42"/>
      <c r="E218" s="60"/>
      <c r="F218" s="4"/>
      <c r="G218" s="17"/>
      <c r="H218" s="91"/>
      <c r="I218" s="92"/>
      <c r="J218" s="92"/>
      <c r="K218" s="92"/>
      <c r="L218" s="92"/>
      <c r="M218" s="92"/>
      <c r="N218" s="92"/>
      <c r="O218" s="92"/>
      <c r="P218" s="92"/>
      <c r="Q218" s="92"/>
      <c r="R218" s="93"/>
    </row>
    <row r="219" spans="1:18" ht="15.75" customHeight="1" x14ac:dyDescent="0.25">
      <c r="A219" s="30">
        <v>186</v>
      </c>
      <c r="B219" s="31"/>
      <c r="C219" s="44" t="s">
        <v>55</v>
      </c>
      <c r="D219" s="45" t="s">
        <v>74</v>
      </c>
      <c r="E219" s="60"/>
      <c r="F219" s="42" t="s">
        <v>14</v>
      </c>
      <c r="G219" s="17">
        <f>G200+G201+G202+G206+G208+G209+G210+G211+G212+G213+G203</f>
        <v>87</v>
      </c>
      <c r="H219" s="34">
        <v>0</v>
      </c>
      <c r="I219" s="34">
        <v>0</v>
      </c>
      <c r="J219" s="34">
        <f t="shared" si="56"/>
        <v>0</v>
      </c>
      <c r="K219" s="34">
        <v>0</v>
      </c>
      <c r="L219" s="34">
        <v>0</v>
      </c>
      <c r="M219" s="34">
        <f t="shared" si="57"/>
        <v>0</v>
      </c>
      <c r="N219" s="34">
        <f t="shared" si="58"/>
        <v>0</v>
      </c>
      <c r="O219" s="34">
        <f t="shared" si="59"/>
        <v>0</v>
      </c>
      <c r="P219" s="34">
        <f t="shared" si="60"/>
        <v>0</v>
      </c>
      <c r="Q219" s="34">
        <f t="shared" si="61"/>
        <v>0</v>
      </c>
      <c r="R219" s="34">
        <f t="shared" si="62"/>
        <v>0</v>
      </c>
    </row>
    <row r="220" spans="1:18" ht="15.75" customHeight="1" x14ac:dyDescent="0.25">
      <c r="A220" s="30">
        <v>187</v>
      </c>
      <c r="B220" s="31"/>
      <c r="C220" s="46" t="s">
        <v>56</v>
      </c>
      <c r="D220" s="47" t="s">
        <v>100</v>
      </c>
      <c r="E220" s="60"/>
      <c r="F220" s="42" t="s">
        <v>104</v>
      </c>
      <c r="G220" s="17">
        <v>900</v>
      </c>
      <c r="H220" s="34">
        <v>0</v>
      </c>
      <c r="I220" s="34">
        <v>0</v>
      </c>
      <c r="J220" s="34">
        <f t="shared" si="56"/>
        <v>0</v>
      </c>
      <c r="K220" s="34">
        <v>0</v>
      </c>
      <c r="L220" s="34">
        <v>0</v>
      </c>
      <c r="M220" s="34">
        <f t="shared" si="57"/>
        <v>0</v>
      </c>
      <c r="N220" s="34">
        <f t="shared" si="58"/>
        <v>0</v>
      </c>
      <c r="O220" s="34">
        <f t="shared" si="59"/>
        <v>0</v>
      </c>
      <c r="P220" s="34">
        <f t="shared" si="60"/>
        <v>0</v>
      </c>
      <c r="Q220" s="34">
        <f t="shared" si="61"/>
        <v>0</v>
      </c>
      <c r="R220" s="34">
        <f t="shared" si="62"/>
        <v>0</v>
      </c>
    </row>
    <row r="221" spans="1:18" ht="15.75" customHeight="1" x14ac:dyDescent="0.25">
      <c r="A221" s="30">
        <v>188</v>
      </c>
      <c r="B221" s="31"/>
      <c r="C221" s="50" t="s">
        <v>59</v>
      </c>
      <c r="D221" s="10" t="s">
        <v>78</v>
      </c>
      <c r="E221" s="60"/>
      <c r="F221" s="51" t="s">
        <v>14</v>
      </c>
      <c r="G221" s="17">
        <v>2700</v>
      </c>
      <c r="H221" s="34">
        <v>0</v>
      </c>
      <c r="I221" s="34">
        <v>0</v>
      </c>
      <c r="J221" s="34">
        <f t="shared" si="56"/>
        <v>0</v>
      </c>
      <c r="K221" s="34">
        <v>0</v>
      </c>
      <c r="L221" s="34">
        <v>0</v>
      </c>
      <c r="M221" s="34">
        <f t="shared" si="57"/>
        <v>0</v>
      </c>
      <c r="N221" s="34">
        <f t="shared" si="58"/>
        <v>0</v>
      </c>
      <c r="O221" s="34">
        <f t="shared" si="59"/>
        <v>0</v>
      </c>
      <c r="P221" s="34">
        <f t="shared" si="60"/>
        <v>0</v>
      </c>
      <c r="Q221" s="34">
        <f t="shared" si="61"/>
        <v>0</v>
      </c>
      <c r="R221" s="34">
        <f t="shared" si="62"/>
        <v>0</v>
      </c>
    </row>
    <row r="222" spans="1:18" ht="15.75" customHeight="1" x14ac:dyDescent="0.25">
      <c r="A222" s="30">
        <v>189</v>
      </c>
      <c r="B222" s="31"/>
      <c r="C222" s="50" t="s">
        <v>60</v>
      </c>
      <c r="D222" s="10" t="s">
        <v>79</v>
      </c>
      <c r="E222" s="60"/>
      <c r="F222" s="51" t="s">
        <v>14</v>
      </c>
      <c r="G222" s="11">
        <f>G221</f>
        <v>2700</v>
      </c>
      <c r="H222" s="34">
        <v>0</v>
      </c>
      <c r="I222" s="34">
        <v>0</v>
      </c>
      <c r="J222" s="34">
        <f t="shared" si="56"/>
        <v>0</v>
      </c>
      <c r="K222" s="34">
        <v>0</v>
      </c>
      <c r="L222" s="34">
        <v>0</v>
      </c>
      <c r="M222" s="34">
        <f t="shared" si="57"/>
        <v>0</v>
      </c>
      <c r="N222" s="34">
        <f t="shared" si="58"/>
        <v>0</v>
      </c>
      <c r="O222" s="34">
        <f t="shared" si="59"/>
        <v>0</v>
      </c>
      <c r="P222" s="34">
        <f t="shared" si="60"/>
        <v>0</v>
      </c>
      <c r="Q222" s="34">
        <f t="shared" si="61"/>
        <v>0</v>
      </c>
      <c r="R222" s="34">
        <f t="shared" si="62"/>
        <v>0</v>
      </c>
    </row>
    <row r="223" spans="1:18" ht="30" x14ac:dyDescent="0.25">
      <c r="A223" s="30">
        <v>190</v>
      </c>
      <c r="B223" s="31"/>
      <c r="C223" s="46" t="s">
        <v>61</v>
      </c>
      <c r="D223" s="47" t="s">
        <v>74</v>
      </c>
      <c r="E223" s="60"/>
      <c r="F223" s="19" t="s">
        <v>28</v>
      </c>
      <c r="G223" s="17">
        <v>1</v>
      </c>
      <c r="H223" s="34">
        <v>0</v>
      </c>
      <c r="I223" s="34">
        <v>0</v>
      </c>
      <c r="J223" s="34">
        <f t="shared" si="56"/>
        <v>0</v>
      </c>
      <c r="K223" s="34">
        <v>0</v>
      </c>
      <c r="L223" s="34">
        <v>0</v>
      </c>
      <c r="M223" s="34">
        <f t="shared" si="57"/>
        <v>0</v>
      </c>
      <c r="N223" s="34">
        <f t="shared" si="58"/>
        <v>0</v>
      </c>
      <c r="O223" s="34">
        <f t="shared" si="59"/>
        <v>0</v>
      </c>
      <c r="P223" s="34">
        <f t="shared" si="60"/>
        <v>0</v>
      </c>
      <c r="Q223" s="34">
        <f t="shared" si="61"/>
        <v>0</v>
      </c>
      <c r="R223" s="34">
        <f t="shared" si="62"/>
        <v>0</v>
      </c>
    </row>
    <row r="224" spans="1:18" ht="30.75" thickBot="1" x14ac:dyDescent="0.3">
      <c r="A224" s="30">
        <v>191</v>
      </c>
      <c r="B224" s="63"/>
      <c r="C224" s="53" t="s">
        <v>62</v>
      </c>
      <c r="D224" s="54" t="s">
        <v>80</v>
      </c>
      <c r="E224" s="64"/>
      <c r="F224" s="55" t="s">
        <v>28</v>
      </c>
      <c r="G224" s="21">
        <v>1</v>
      </c>
      <c r="H224" s="65">
        <v>0</v>
      </c>
      <c r="I224" s="65">
        <v>0</v>
      </c>
      <c r="J224" s="65">
        <f t="shared" si="56"/>
        <v>0</v>
      </c>
      <c r="K224" s="65">
        <v>0</v>
      </c>
      <c r="L224" s="65">
        <v>0</v>
      </c>
      <c r="M224" s="65">
        <f t="shared" si="57"/>
        <v>0</v>
      </c>
      <c r="N224" s="65">
        <f t="shared" si="58"/>
        <v>0</v>
      </c>
      <c r="O224" s="65">
        <f t="shared" si="59"/>
        <v>0</v>
      </c>
      <c r="P224" s="65">
        <f t="shared" si="60"/>
        <v>0</v>
      </c>
      <c r="Q224" s="65">
        <f t="shared" si="61"/>
        <v>0</v>
      </c>
      <c r="R224" s="65">
        <f t="shared" si="62"/>
        <v>0</v>
      </c>
    </row>
    <row r="225" spans="1:18" ht="15.75" customHeight="1" thickBot="1" x14ac:dyDescent="0.3">
      <c r="A225" s="88" t="s">
        <v>128</v>
      </c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90"/>
    </row>
    <row r="226" spans="1:18" ht="30" x14ac:dyDescent="0.25">
      <c r="A226" s="30">
        <v>192</v>
      </c>
      <c r="B226" s="31"/>
      <c r="C226" s="7" t="s">
        <v>40</v>
      </c>
      <c r="D226" s="42" t="s">
        <v>89</v>
      </c>
      <c r="E226" s="60"/>
      <c r="F226" s="6" t="s">
        <v>103</v>
      </c>
      <c r="G226" s="6">
        <v>3</v>
      </c>
      <c r="H226" s="34">
        <v>0</v>
      </c>
      <c r="I226" s="34">
        <v>0</v>
      </c>
      <c r="J226" s="34">
        <f t="shared" si="56"/>
        <v>0</v>
      </c>
      <c r="K226" s="34">
        <v>0</v>
      </c>
      <c r="L226" s="34">
        <v>0</v>
      </c>
      <c r="M226" s="34">
        <f t="shared" si="57"/>
        <v>0</v>
      </c>
      <c r="N226" s="34">
        <f t="shared" si="58"/>
        <v>0</v>
      </c>
      <c r="O226" s="34">
        <f t="shared" si="59"/>
        <v>0</v>
      </c>
      <c r="P226" s="34">
        <f t="shared" si="60"/>
        <v>0</v>
      </c>
      <c r="Q226" s="34">
        <f t="shared" si="61"/>
        <v>0</v>
      </c>
      <c r="R226" s="34">
        <f t="shared" si="62"/>
        <v>0</v>
      </c>
    </row>
    <row r="227" spans="1:18" ht="15.75" customHeight="1" x14ac:dyDescent="0.25">
      <c r="A227" s="30">
        <v>193</v>
      </c>
      <c r="B227" s="31"/>
      <c r="C227" s="7" t="s">
        <v>41</v>
      </c>
      <c r="D227" s="42" t="s">
        <v>90</v>
      </c>
      <c r="E227" s="60"/>
      <c r="F227" s="6" t="s">
        <v>103</v>
      </c>
      <c r="G227" s="6">
        <f>G226</f>
        <v>3</v>
      </c>
      <c r="H227" s="34">
        <v>0</v>
      </c>
      <c r="I227" s="34">
        <v>0</v>
      </c>
      <c r="J227" s="34">
        <f t="shared" si="56"/>
        <v>0</v>
      </c>
      <c r="K227" s="34">
        <v>0</v>
      </c>
      <c r="L227" s="34">
        <v>0</v>
      </c>
      <c r="M227" s="34">
        <f t="shared" si="57"/>
        <v>0</v>
      </c>
      <c r="N227" s="34">
        <f t="shared" si="58"/>
        <v>0</v>
      </c>
      <c r="O227" s="34">
        <f t="shared" si="59"/>
        <v>0</v>
      </c>
      <c r="P227" s="34">
        <f t="shared" si="60"/>
        <v>0</v>
      </c>
      <c r="Q227" s="34">
        <f t="shared" si="61"/>
        <v>0</v>
      </c>
      <c r="R227" s="34">
        <f t="shared" si="62"/>
        <v>0</v>
      </c>
    </row>
    <row r="228" spans="1:18" ht="15.75" customHeight="1" x14ac:dyDescent="0.25">
      <c r="A228" s="30">
        <v>194</v>
      </c>
      <c r="B228" s="31"/>
      <c r="C228" s="8" t="s">
        <v>43</v>
      </c>
      <c r="D228" s="38" t="s">
        <v>92</v>
      </c>
      <c r="E228" s="60"/>
      <c r="F228" s="6" t="s">
        <v>14</v>
      </c>
      <c r="G228" s="6">
        <v>3</v>
      </c>
      <c r="H228" s="34">
        <v>0</v>
      </c>
      <c r="I228" s="34">
        <v>0</v>
      </c>
      <c r="J228" s="34">
        <f t="shared" si="56"/>
        <v>0</v>
      </c>
      <c r="K228" s="34">
        <v>0</v>
      </c>
      <c r="L228" s="34">
        <v>0</v>
      </c>
      <c r="M228" s="34">
        <f t="shared" si="57"/>
        <v>0</v>
      </c>
      <c r="N228" s="34">
        <f t="shared" si="58"/>
        <v>0</v>
      </c>
      <c r="O228" s="34">
        <f t="shared" si="59"/>
        <v>0</v>
      </c>
      <c r="P228" s="34">
        <f t="shared" si="60"/>
        <v>0</v>
      </c>
      <c r="Q228" s="34">
        <f t="shared" si="61"/>
        <v>0</v>
      </c>
      <c r="R228" s="34">
        <f t="shared" si="62"/>
        <v>0</v>
      </c>
    </row>
    <row r="229" spans="1:18" ht="15.75" customHeight="1" x14ac:dyDescent="0.25">
      <c r="A229" s="30">
        <v>195</v>
      </c>
      <c r="B229" s="31"/>
      <c r="C229" s="8" t="s">
        <v>45</v>
      </c>
      <c r="D229" s="38" t="s">
        <v>94</v>
      </c>
      <c r="E229" s="60"/>
      <c r="F229" s="6" t="s">
        <v>14</v>
      </c>
      <c r="G229" s="10">
        <v>1</v>
      </c>
      <c r="H229" s="34">
        <v>0</v>
      </c>
      <c r="I229" s="34">
        <v>0</v>
      </c>
      <c r="J229" s="34">
        <f t="shared" si="56"/>
        <v>0</v>
      </c>
      <c r="K229" s="34">
        <v>0</v>
      </c>
      <c r="L229" s="34">
        <v>0</v>
      </c>
      <c r="M229" s="34">
        <f t="shared" si="57"/>
        <v>0</v>
      </c>
      <c r="N229" s="34">
        <f t="shared" si="58"/>
        <v>0</v>
      </c>
      <c r="O229" s="34">
        <f t="shared" si="59"/>
        <v>0</v>
      </c>
      <c r="P229" s="34">
        <f t="shared" si="60"/>
        <v>0</v>
      </c>
      <c r="Q229" s="34">
        <f t="shared" si="61"/>
        <v>0</v>
      </c>
      <c r="R229" s="34">
        <f t="shared" si="62"/>
        <v>0</v>
      </c>
    </row>
    <row r="230" spans="1:18" ht="15.75" customHeight="1" x14ac:dyDescent="0.25">
      <c r="A230" s="30">
        <v>196</v>
      </c>
      <c r="B230" s="31"/>
      <c r="C230" s="8" t="s">
        <v>46</v>
      </c>
      <c r="D230" s="38" t="s">
        <v>95</v>
      </c>
      <c r="E230" s="60"/>
      <c r="F230" s="6" t="s">
        <v>14</v>
      </c>
      <c r="G230" s="10">
        <f>G229</f>
        <v>1</v>
      </c>
      <c r="H230" s="34">
        <v>0</v>
      </c>
      <c r="I230" s="34">
        <v>0</v>
      </c>
      <c r="J230" s="34">
        <f t="shared" si="56"/>
        <v>0</v>
      </c>
      <c r="K230" s="34">
        <v>0</v>
      </c>
      <c r="L230" s="34">
        <v>0</v>
      </c>
      <c r="M230" s="34">
        <f t="shared" si="57"/>
        <v>0</v>
      </c>
      <c r="N230" s="34">
        <f t="shared" si="58"/>
        <v>0</v>
      </c>
      <c r="O230" s="34">
        <f t="shared" si="59"/>
        <v>0</v>
      </c>
      <c r="P230" s="34">
        <f t="shared" si="60"/>
        <v>0</v>
      </c>
      <c r="Q230" s="34">
        <f t="shared" si="61"/>
        <v>0</v>
      </c>
      <c r="R230" s="34">
        <f t="shared" si="62"/>
        <v>0</v>
      </c>
    </row>
    <row r="231" spans="1:18" ht="15.75" customHeight="1" x14ac:dyDescent="0.25">
      <c r="A231" s="30">
        <v>197</v>
      </c>
      <c r="B231" s="31"/>
      <c r="C231" s="8" t="s">
        <v>47</v>
      </c>
      <c r="D231" s="38" t="s">
        <v>96</v>
      </c>
      <c r="E231" s="60"/>
      <c r="F231" s="6" t="s">
        <v>14</v>
      </c>
      <c r="G231" s="10">
        <v>1</v>
      </c>
      <c r="H231" s="34">
        <v>0</v>
      </c>
      <c r="I231" s="34">
        <v>0</v>
      </c>
      <c r="J231" s="34">
        <f t="shared" si="56"/>
        <v>0</v>
      </c>
      <c r="K231" s="34">
        <v>0</v>
      </c>
      <c r="L231" s="34">
        <v>0</v>
      </c>
      <c r="M231" s="34">
        <f t="shared" si="57"/>
        <v>0</v>
      </c>
      <c r="N231" s="34">
        <f t="shared" si="58"/>
        <v>0</v>
      </c>
      <c r="O231" s="34">
        <f t="shared" si="59"/>
        <v>0</v>
      </c>
      <c r="P231" s="34">
        <f t="shared" si="60"/>
        <v>0</v>
      </c>
      <c r="Q231" s="34">
        <f t="shared" si="61"/>
        <v>0</v>
      </c>
      <c r="R231" s="34">
        <f t="shared" si="62"/>
        <v>0</v>
      </c>
    </row>
    <row r="232" spans="1:18" ht="30" x14ac:dyDescent="0.25">
      <c r="A232" s="30">
        <v>198</v>
      </c>
      <c r="B232" s="31"/>
      <c r="C232" s="8" t="s">
        <v>49</v>
      </c>
      <c r="D232" s="11" t="s">
        <v>70</v>
      </c>
      <c r="E232" s="60"/>
      <c r="F232" s="6" t="s">
        <v>104</v>
      </c>
      <c r="G232" s="10">
        <v>300</v>
      </c>
      <c r="H232" s="34">
        <v>0</v>
      </c>
      <c r="I232" s="34">
        <v>0</v>
      </c>
      <c r="J232" s="34">
        <f t="shared" si="56"/>
        <v>0</v>
      </c>
      <c r="K232" s="34">
        <v>0</v>
      </c>
      <c r="L232" s="34">
        <v>0</v>
      </c>
      <c r="M232" s="34">
        <f t="shared" si="57"/>
        <v>0</v>
      </c>
      <c r="N232" s="34">
        <f t="shared" si="58"/>
        <v>0</v>
      </c>
      <c r="O232" s="34">
        <f t="shared" si="59"/>
        <v>0</v>
      </c>
      <c r="P232" s="34">
        <f t="shared" si="60"/>
        <v>0</v>
      </c>
      <c r="Q232" s="34">
        <f t="shared" si="61"/>
        <v>0</v>
      </c>
      <c r="R232" s="34">
        <f t="shared" si="62"/>
        <v>0</v>
      </c>
    </row>
    <row r="233" spans="1:18" ht="15.75" customHeight="1" x14ac:dyDescent="0.25">
      <c r="A233" s="30"/>
      <c r="B233" s="31"/>
      <c r="C233" s="43" t="s">
        <v>54</v>
      </c>
      <c r="D233" s="42"/>
      <c r="E233" s="60"/>
      <c r="F233" s="4"/>
      <c r="G233" s="17"/>
      <c r="H233" s="91"/>
      <c r="I233" s="92"/>
      <c r="J233" s="92"/>
      <c r="K233" s="92"/>
      <c r="L233" s="92"/>
      <c r="M233" s="92"/>
      <c r="N233" s="92"/>
      <c r="O233" s="92"/>
      <c r="P233" s="92"/>
      <c r="Q233" s="92"/>
      <c r="R233" s="93"/>
    </row>
    <row r="234" spans="1:18" ht="15.75" customHeight="1" x14ac:dyDescent="0.25">
      <c r="A234" s="30">
        <v>199</v>
      </c>
      <c r="B234" s="31"/>
      <c r="C234" s="44" t="s">
        <v>55</v>
      </c>
      <c r="D234" s="45" t="s">
        <v>74</v>
      </c>
      <c r="E234" s="60"/>
      <c r="F234" s="42" t="s">
        <v>14</v>
      </c>
      <c r="G234" s="17">
        <f>G226+G228+G229</f>
        <v>7</v>
      </c>
      <c r="H234" s="34">
        <v>0</v>
      </c>
      <c r="I234" s="34">
        <v>0</v>
      </c>
      <c r="J234" s="34">
        <f t="shared" si="56"/>
        <v>0</v>
      </c>
      <c r="K234" s="34">
        <v>0</v>
      </c>
      <c r="L234" s="34">
        <v>0</v>
      </c>
      <c r="M234" s="34">
        <f t="shared" si="57"/>
        <v>0</v>
      </c>
      <c r="N234" s="34">
        <f t="shared" si="58"/>
        <v>0</v>
      </c>
      <c r="O234" s="34">
        <f t="shared" si="59"/>
        <v>0</v>
      </c>
      <c r="P234" s="34">
        <f t="shared" si="60"/>
        <v>0</v>
      </c>
      <c r="Q234" s="34">
        <f t="shared" si="61"/>
        <v>0</v>
      </c>
      <c r="R234" s="34">
        <f t="shared" si="62"/>
        <v>0</v>
      </c>
    </row>
    <row r="235" spans="1:18" ht="15.75" customHeight="1" x14ac:dyDescent="0.25">
      <c r="A235" s="30">
        <v>200</v>
      </c>
      <c r="B235" s="31"/>
      <c r="C235" s="46" t="s">
        <v>56</v>
      </c>
      <c r="D235" s="47" t="s">
        <v>100</v>
      </c>
      <c r="E235" s="60"/>
      <c r="F235" s="42" t="s">
        <v>104</v>
      </c>
      <c r="G235" s="17">
        <v>300</v>
      </c>
      <c r="H235" s="34">
        <v>0</v>
      </c>
      <c r="I235" s="34">
        <v>0</v>
      </c>
      <c r="J235" s="34">
        <f t="shared" si="56"/>
        <v>0</v>
      </c>
      <c r="K235" s="34">
        <v>0</v>
      </c>
      <c r="L235" s="34">
        <v>0</v>
      </c>
      <c r="M235" s="34">
        <f t="shared" si="57"/>
        <v>0</v>
      </c>
      <c r="N235" s="34">
        <f t="shared" si="58"/>
        <v>0</v>
      </c>
      <c r="O235" s="34">
        <f t="shared" si="59"/>
        <v>0</v>
      </c>
      <c r="P235" s="34">
        <f t="shared" si="60"/>
        <v>0</v>
      </c>
      <c r="Q235" s="34">
        <f t="shared" si="61"/>
        <v>0</v>
      </c>
      <c r="R235" s="34">
        <f t="shared" si="62"/>
        <v>0</v>
      </c>
    </row>
    <row r="236" spans="1:18" ht="15.75" customHeight="1" x14ac:dyDescent="0.25">
      <c r="A236" s="30">
        <v>201</v>
      </c>
      <c r="B236" s="31"/>
      <c r="C236" s="50" t="s">
        <v>59</v>
      </c>
      <c r="D236" s="10" t="s">
        <v>78</v>
      </c>
      <c r="E236" s="60"/>
      <c r="F236" s="51" t="s">
        <v>14</v>
      </c>
      <c r="G236" s="17">
        <v>900</v>
      </c>
      <c r="H236" s="34">
        <v>0</v>
      </c>
      <c r="I236" s="34">
        <v>0</v>
      </c>
      <c r="J236" s="34">
        <f t="shared" si="56"/>
        <v>0</v>
      </c>
      <c r="K236" s="34">
        <v>0</v>
      </c>
      <c r="L236" s="34">
        <v>0</v>
      </c>
      <c r="M236" s="34">
        <f t="shared" si="57"/>
        <v>0</v>
      </c>
      <c r="N236" s="34">
        <f t="shared" si="58"/>
        <v>0</v>
      </c>
      <c r="O236" s="34">
        <f t="shared" si="59"/>
        <v>0</v>
      </c>
      <c r="P236" s="34">
        <f t="shared" si="60"/>
        <v>0</v>
      </c>
      <c r="Q236" s="34">
        <f t="shared" si="61"/>
        <v>0</v>
      </c>
      <c r="R236" s="34">
        <f t="shared" si="62"/>
        <v>0</v>
      </c>
    </row>
    <row r="237" spans="1:18" ht="15.75" customHeight="1" x14ac:dyDescent="0.25">
      <c r="A237" s="30">
        <v>202</v>
      </c>
      <c r="B237" s="31"/>
      <c r="C237" s="50" t="s">
        <v>60</v>
      </c>
      <c r="D237" s="10" t="s">
        <v>79</v>
      </c>
      <c r="E237" s="60"/>
      <c r="F237" s="51" t="s">
        <v>14</v>
      </c>
      <c r="G237" s="11">
        <f>G236</f>
        <v>900</v>
      </c>
      <c r="H237" s="34">
        <v>0</v>
      </c>
      <c r="I237" s="34">
        <v>0</v>
      </c>
      <c r="J237" s="34">
        <f t="shared" si="56"/>
        <v>0</v>
      </c>
      <c r="K237" s="34">
        <v>0</v>
      </c>
      <c r="L237" s="34">
        <v>0</v>
      </c>
      <c r="M237" s="34">
        <f t="shared" si="57"/>
        <v>0</v>
      </c>
      <c r="N237" s="34">
        <f t="shared" si="58"/>
        <v>0</v>
      </c>
      <c r="O237" s="34">
        <f t="shared" si="59"/>
        <v>0</v>
      </c>
      <c r="P237" s="34">
        <f t="shared" si="60"/>
        <v>0</v>
      </c>
      <c r="Q237" s="34">
        <f t="shared" si="61"/>
        <v>0</v>
      </c>
      <c r="R237" s="34">
        <f t="shared" si="62"/>
        <v>0</v>
      </c>
    </row>
    <row r="238" spans="1:18" ht="30" x14ac:dyDescent="0.25">
      <c r="A238" s="30">
        <v>203</v>
      </c>
      <c r="B238" s="31"/>
      <c r="C238" s="46" t="s">
        <v>61</v>
      </c>
      <c r="D238" s="47" t="s">
        <v>74</v>
      </c>
      <c r="E238" s="60"/>
      <c r="F238" s="19" t="s">
        <v>28</v>
      </c>
      <c r="G238" s="17">
        <v>1</v>
      </c>
      <c r="H238" s="34">
        <v>0</v>
      </c>
      <c r="I238" s="34">
        <v>0</v>
      </c>
      <c r="J238" s="34">
        <f t="shared" si="56"/>
        <v>0</v>
      </c>
      <c r="K238" s="34">
        <v>0</v>
      </c>
      <c r="L238" s="34">
        <v>0</v>
      </c>
      <c r="M238" s="34">
        <f t="shared" si="57"/>
        <v>0</v>
      </c>
      <c r="N238" s="34">
        <f t="shared" si="58"/>
        <v>0</v>
      </c>
      <c r="O238" s="34">
        <f t="shared" si="59"/>
        <v>0</v>
      </c>
      <c r="P238" s="34">
        <f t="shared" si="60"/>
        <v>0</v>
      </c>
      <c r="Q238" s="34">
        <f t="shared" si="61"/>
        <v>0</v>
      </c>
      <c r="R238" s="34">
        <f t="shared" si="62"/>
        <v>0</v>
      </c>
    </row>
    <row r="239" spans="1:18" ht="30.75" thickBot="1" x14ac:dyDescent="0.3">
      <c r="A239" s="30">
        <v>204</v>
      </c>
      <c r="B239" s="63"/>
      <c r="C239" s="53" t="s">
        <v>62</v>
      </c>
      <c r="D239" s="54" t="s">
        <v>80</v>
      </c>
      <c r="E239" s="64"/>
      <c r="F239" s="55" t="s">
        <v>28</v>
      </c>
      <c r="G239" s="21">
        <v>1</v>
      </c>
      <c r="H239" s="65">
        <v>0</v>
      </c>
      <c r="I239" s="65">
        <v>0</v>
      </c>
      <c r="J239" s="65">
        <f t="shared" si="56"/>
        <v>0</v>
      </c>
      <c r="K239" s="65">
        <v>0</v>
      </c>
      <c r="L239" s="65">
        <v>0</v>
      </c>
      <c r="M239" s="65">
        <f t="shared" si="57"/>
        <v>0</v>
      </c>
      <c r="N239" s="65">
        <f t="shared" si="58"/>
        <v>0</v>
      </c>
      <c r="O239" s="65">
        <f t="shared" si="59"/>
        <v>0</v>
      </c>
      <c r="P239" s="65">
        <f t="shared" si="60"/>
        <v>0</v>
      </c>
      <c r="Q239" s="65">
        <f t="shared" si="61"/>
        <v>0</v>
      </c>
      <c r="R239" s="65">
        <f t="shared" si="62"/>
        <v>0</v>
      </c>
    </row>
    <row r="240" spans="1:18" ht="15.75" customHeight="1" thickBot="1" x14ac:dyDescent="0.3">
      <c r="A240" s="88" t="s">
        <v>129</v>
      </c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90"/>
    </row>
    <row r="241" spans="1:18" x14ac:dyDescent="0.25">
      <c r="A241" s="30">
        <v>205</v>
      </c>
      <c r="B241" s="31"/>
      <c r="C241" s="7" t="s">
        <v>36</v>
      </c>
      <c r="D241" s="38" t="s">
        <v>85</v>
      </c>
      <c r="E241" s="60"/>
      <c r="F241" s="6" t="s">
        <v>103</v>
      </c>
      <c r="G241" s="6">
        <v>7</v>
      </c>
      <c r="H241" s="34">
        <v>0</v>
      </c>
      <c r="I241" s="34">
        <v>0</v>
      </c>
      <c r="J241" s="34">
        <f t="shared" ref="J241:J260" si="63">H241*I241</f>
        <v>0</v>
      </c>
      <c r="K241" s="34">
        <v>0</v>
      </c>
      <c r="L241" s="34">
        <v>0</v>
      </c>
      <c r="M241" s="34">
        <f t="shared" ref="M241:M260" si="64">SUM(J241:L241)</f>
        <v>0</v>
      </c>
      <c r="N241" s="34">
        <f t="shared" ref="N241:N260" si="65">G241*H241</f>
        <v>0</v>
      </c>
      <c r="O241" s="34">
        <f t="shared" ref="O241:O260" si="66">G241*J241</f>
        <v>0</v>
      </c>
      <c r="P241" s="34">
        <f t="shared" ref="P241:P260" si="67">G241*K241</f>
        <v>0</v>
      </c>
      <c r="Q241" s="34">
        <f t="shared" ref="Q241:Q260" si="68">G241*L241</f>
        <v>0</v>
      </c>
      <c r="R241" s="34">
        <f t="shared" ref="R241:R260" si="69">SUM(O241:Q241)</f>
        <v>0</v>
      </c>
    </row>
    <row r="242" spans="1:18" x14ac:dyDescent="0.25">
      <c r="A242" s="30">
        <v>206</v>
      </c>
      <c r="B242" s="31"/>
      <c r="C242" s="8" t="s">
        <v>38</v>
      </c>
      <c r="D242" s="38" t="s">
        <v>87</v>
      </c>
      <c r="E242" s="60"/>
      <c r="F242" s="6" t="s">
        <v>103</v>
      </c>
      <c r="G242" s="6">
        <f>G241</f>
        <v>7</v>
      </c>
      <c r="H242" s="34">
        <v>0</v>
      </c>
      <c r="I242" s="34">
        <v>0</v>
      </c>
      <c r="J242" s="34">
        <f t="shared" si="63"/>
        <v>0</v>
      </c>
      <c r="K242" s="34">
        <v>0</v>
      </c>
      <c r="L242" s="34">
        <v>0</v>
      </c>
      <c r="M242" s="34">
        <f t="shared" si="64"/>
        <v>0</v>
      </c>
      <c r="N242" s="34">
        <f t="shared" si="65"/>
        <v>0</v>
      </c>
      <c r="O242" s="34">
        <f t="shared" si="66"/>
        <v>0</v>
      </c>
      <c r="P242" s="34">
        <f t="shared" si="67"/>
        <v>0</v>
      </c>
      <c r="Q242" s="34">
        <f t="shared" si="68"/>
        <v>0</v>
      </c>
      <c r="R242" s="34">
        <f t="shared" si="69"/>
        <v>0</v>
      </c>
    </row>
    <row r="243" spans="1:18" ht="30" x14ac:dyDescent="0.25">
      <c r="A243" s="30">
        <v>207</v>
      </c>
      <c r="B243" s="31"/>
      <c r="C243" s="7" t="s">
        <v>40</v>
      </c>
      <c r="D243" s="42" t="s">
        <v>89</v>
      </c>
      <c r="E243" s="60"/>
      <c r="F243" s="6" t="s">
        <v>103</v>
      </c>
      <c r="G243" s="6">
        <v>6</v>
      </c>
      <c r="H243" s="34">
        <v>0</v>
      </c>
      <c r="I243" s="34">
        <v>0</v>
      </c>
      <c r="J243" s="34">
        <f t="shared" si="63"/>
        <v>0</v>
      </c>
      <c r="K243" s="34">
        <v>0</v>
      </c>
      <c r="L243" s="34">
        <v>0</v>
      </c>
      <c r="M243" s="34">
        <f t="shared" si="64"/>
        <v>0</v>
      </c>
      <c r="N243" s="34">
        <f t="shared" si="65"/>
        <v>0</v>
      </c>
      <c r="O243" s="34">
        <f t="shared" si="66"/>
        <v>0</v>
      </c>
      <c r="P243" s="34">
        <f t="shared" si="67"/>
        <v>0</v>
      </c>
      <c r="Q243" s="34">
        <f t="shared" si="68"/>
        <v>0</v>
      </c>
      <c r="R243" s="34">
        <f t="shared" si="69"/>
        <v>0</v>
      </c>
    </row>
    <row r="244" spans="1:18" x14ac:dyDescent="0.25">
      <c r="A244" s="30">
        <v>208</v>
      </c>
      <c r="B244" s="31"/>
      <c r="C244" s="7" t="s">
        <v>41</v>
      </c>
      <c r="D244" s="42" t="s">
        <v>90</v>
      </c>
      <c r="E244" s="60"/>
      <c r="F244" s="6" t="s">
        <v>103</v>
      </c>
      <c r="G244" s="6">
        <f>G243</f>
        <v>6</v>
      </c>
      <c r="H244" s="34">
        <v>0</v>
      </c>
      <c r="I244" s="34">
        <v>0</v>
      </c>
      <c r="J244" s="34">
        <f t="shared" si="63"/>
        <v>0</v>
      </c>
      <c r="K244" s="34">
        <v>0</v>
      </c>
      <c r="L244" s="34">
        <v>0</v>
      </c>
      <c r="M244" s="34">
        <f t="shared" si="64"/>
        <v>0</v>
      </c>
      <c r="N244" s="34">
        <f t="shared" si="65"/>
        <v>0</v>
      </c>
      <c r="O244" s="34">
        <f t="shared" si="66"/>
        <v>0</v>
      </c>
      <c r="P244" s="34">
        <f t="shared" si="67"/>
        <v>0</v>
      </c>
      <c r="Q244" s="34">
        <f t="shared" si="68"/>
        <v>0</v>
      </c>
      <c r="R244" s="34">
        <f t="shared" si="69"/>
        <v>0</v>
      </c>
    </row>
    <row r="245" spans="1:18" x14ac:dyDescent="0.25">
      <c r="A245" s="30">
        <v>209</v>
      </c>
      <c r="B245" s="31"/>
      <c r="C245" s="8" t="s">
        <v>42</v>
      </c>
      <c r="D245" s="38" t="s">
        <v>91</v>
      </c>
      <c r="E245" s="60"/>
      <c r="F245" s="6" t="s">
        <v>14</v>
      </c>
      <c r="G245" s="6">
        <v>6</v>
      </c>
      <c r="H245" s="34">
        <v>0</v>
      </c>
      <c r="I245" s="34">
        <v>0</v>
      </c>
      <c r="J245" s="34">
        <f t="shared" si="63"/>
        <v>0</v>
      </c>
      <c r="K245" s="34">
        <v>0</v>
      </c>
      <c r="L245" s="34">
        <v>0</v>
      </c>
      <c r="M245" s="34">
        <f t="shared" si="64"/>
        <v>0</v>
      </c>
      <c r="N245" s="34">
        <f t="shared" si="65"/>
        <v>0</v>
      </c>
      <c r="O245" s="34">
        <f t="shared" si="66"/>
        <v>0</v>
      </c>
      <c r="P245" s="34">
        <f t="shared" si="67"/>
        <v>0</v>
      </c>
      <c r="Q245" s="34">
        <f t="shared" si="68"/>
        <v>0</v>
      </c>
      <c r="R245" s="34">
        <f t="shared" si="69"/>
        <v>0</v>
      </c>
    </row>
    <row r="246" spans="1:18" x14ac:dyDescent="0.25">
      <c r="A246" s="30">
        <v>210</v>
      </c>
      <c r="B246" s="31"/>
      <c r="C246" s="8" t="s">
        <v>43</v>
      </c>
      <c r="D246" s="38" t="s">
        <v>92</v>
      </c>
      <c r="E246" s="60"/>
      <c r="F246" s="6" t="s">
        <v>14</v>
      </c>
      <c r="G246" s="6">
        <v>1</v>
      </c>
      <c r="H246" s="34">
        <v>0</v>
      </c>
      <c r="I246" s="34">
        <v>0</v>
      </c>
      <c r="J246" s="34">
        <f t="shared" si="63"/>
        <v>0</v>
      </c>
      <c r="K246" s="34">
        <v>0</v>
      </c>
      <c r="L246" s="34">
        <v>0</v>
      </c>
      <c r="M246" s="34">
        <f t="shared" si="64"/>
        <v>0</v>
      </c>
      <c r="N246" s="34">
        <f t="shared" si="65"/>
        <v>0</v>
      </c>
      <c r="O246" s="34">
        <f t="shared" si="66"/>
        <v>0</v>
      </c>
      <c r="P246" s="34">
        <f t="shared" si="67"/>
        <v>0</v>
      </c>
      <c r="Q246" s="34">
        <f t="shared" si="68"/>
        <v>0</v>
      </c>
      <c r="R246" s="34">
        <f t="shared" si="69"/>
        <v>0</v>
      </c>
    </row>
    <row r="247" spans="1:18" x14ac:dyDescent="0.25">
      <c r="A247" s="30">
        <v>211</v>
      </c>
      <c r="B247" s="31"/>
      <c r="C247" s="8" t="s">
        <v>45</v>
      </c>
      <c r="D247" s="38" t="s">
        <v>94</v>
      </c>
      <c r="E247" s="60"/>
      <c r="F247" s="6" t="s">
        <v>14</v>
      </c>
      <c r="G247" s="10">
        <v>1</v>
      </c>
      <c r="H247" s="34">
        <v>0</v>
      </c>
      <c r="I247" s="34">
        <v>0</v>
      </c>
      <c r="J247" s="34">
        <f t="shared" si="63"/>
        <v>0</v>
      </c>
      <c r="K247" s="34">
        <v>0</v>
      </c>
      <c r="L247" s="34">
        <v>0</v>
      </c>
      <c r="M247" s="34">
        <f t="shared" si="64"/>
        <v>0</v>
      </c>
      <c r="N247" s="34">
        <f t="shared" si="65"/>
        <v>0</v>
      </c>
      <c r="O247" s="34">
        <f t="shared" si="66"/>
        <v>0</v>
      </c>
      <c r="P247" s="34">
        <f t="shared" si="67"/>
        <v>0</v>
      </c>
      <c r="Q247" s="34">
        <f t="shared" si="68"/>
        <v>0</v>
      </c>
      <c r="R247" s="34">
        <f t="shared" si="69"/>
        <v>0</v>
      </c>
    </row>
    <row r="248" spans="1:18" x14ac:dyDescent="0.25">
      <c r="A248" s="30">
        <v>212</v>
      </c>
      <c r="B248" s="31"/>
      <c r="C248" s="8" t="s">
        <v>46</v>
      </c>
      <c r="D248" s="38" t="s">
        <v>95</v>
      </c>
      <c r="E248" s="60"/>
      <c r="F248" s="6" t="s">
        <v>14</v>
      </c>
      <c r="G248" s="10">
        <f>G247</f>
        <v>1</v>
      </c>
      <c r="H248" s="34">
        <v>0</v>
      </c>
      <c r="I248" s="34">
        <v>0</v>
      </c>
      <c r="J248" s="34">
        <f t="shared" si="63"/>
        <v>0</v>
      </c>
      <c r="K248" s="34">
        <v>0</v>
      </c>
      <c r="L248" s="34">
        <v>0</v>
      </c>
      <c r="M248" s="34">
        <f t="shared" si="64"/>
        <v>0</v>
      </c>
      <c r="N248" s="34">
        <f t="shared" si="65"/>
        <v>0</v>
      </c>
      <c r="O248" s="34">
        <f t="shared" si="66"/>
        <v>0</v>
      </c>
      <c r="P248" s="34">
        <f t="shared" si="67"/>
        <v>0</v>
      </c>
      <c r="Q248" s="34">
        <f t="shared" si="68"/>
        <v>0</v>
      </c>
      <c r="R248" s="34">
        <f t="shared" si="69"/>
        <v>0</v>
      </c>
    </row>
    <row r="249" spans="1:18" x14ac:dyDescent="0.25">
      <c r="A249" s="30">
        <v>213</v>
      </c>
      <c r="B249" s="31"/>
      <c r="C249" s="8" t="s">
        <v>47</v>
      </c>
      <c r="D249" s="38" t="s">
        <v>96</v>
      </c>
      <c r="E249" s="60"/>
      <c r="F249" s="6" t="s">
        <v>14</v>
      </c>
      <c r="G249" s="10">
        <v>1</v>
      </c>
      <c r="H249" s="34">
        <v>0</v>
      </c>
      <c r="I249" s="34">
        <v>0</v>
      </c>
      <c r="J249" s="34">
        <f t="shared" si="63"/>
        <v>0</v>
      </c>
      <c r="K249" s="34">
        <v>0</v>
      </c>
      <c r="L249" s="34">
        <v>0</v>
      </c>
      <c r="M249" s="34">
        <f t="shared" si="64"/>
        <v>0</v>
      </c>
      <c r="N249" s="34">
        <f t="shared" si="65"/>
        <v>0</v>
      </c>
      <c r="O249" s="34">
        <f t="shared" si="66"/>
        <v>0</v>
      </c>
      <c r="P249" s="34">
        <f t="shared" si="67"/>
        <v>0</v>
      </c>
      <c r="Q249" s="34">
        <f t="shared" si="68"/>
        <v>0</v>
      </c>
      <c r="R249" s="34">
        <f t="shared" si="69"/>
        <v>0</v>
      </c>
    </row>
    <row r="250" spans="1:18" x14ac:dyDescent="0.25">
      <c r="A250" s="30">
        <v>214</v>
      </c>
      <c r="B250" s="31"/>
      <c r="C250" s="7" t="s">
        <v>48</v>
      </c>
      <c r="D250" s="42" t="s">
        <v>97</v>
      </c>
      <c r="E250" s="60"/>
      <c r="F250" s="6" t="s">
        <v>14</v>
      </c>
      <c r="G250" s="10">
        <v>6</v>
      </c>
      <c r="H250" s="34">
        <v>0</v>
      </c>
      <c r="I250" s="34">
        <v>0</v>
      </c>
      <c r="J250" s="34">
        <f t="shared" si="63"/>
        <v>0</v>
      </c>
      <c r="K250" s="34">
        <v>0</v>
      </c>
      <c r="L250" s="34">
        <v>0</v>
      </c>
      <c r="M250" s="34">
        <f t="shared" si="64"/>
        <v>0</v>
      </c>
      <c r="N250" s="34">
        <f t="shared" si="65"/>
        <v>0</v>
      </c>
      <c r="O250" s="34">
        <f t="shared" si="66"/>
        <v>0</v>
      </c>
      <c r="P250" s="34">
        <f t="shared" si="67"/>
        <v>0</v>
      </c>
      <c r="Q250" s="34">
        <f t="shared" si="68"/>
        <v>0</v>
      </c>
      <c r="R250" s="34">
        <f t="shared" si="69"/>
        <v>0</v>
      </c>
    </row>
    <row r="251" spans="1:18" ht="30" x14ac:dyDescent="0.25">
      <c r="A251" s="30">
        <v>215</v>
      </c>
      <c r="B251" s="31"/>
      <c r="C251" s="8" t="s">
        <v>49</v>
      </c>
      <c r="D251" s="11" t="s">
        <v>70</v>
      </c>
      <c r="E251" s="60"/>
      <c r="F251" s="6" t="s">
        <v>104</v>
      </c>
      <c r="G251" s="10">
        <v>100</v>
      </c>
      <c r="H251" s="34">
        <v>0</v>
      </c>
      <c r="I251" s="34">
        <v>0</v>
      </c>
      <c r="J251" s="34">
        <f t="shared" si="63"/>
        <v>0</v>
      </c>
      <c r="K251" s="34">
        <v>0</v>
      </c>
      <c r="L251" s="34">
        <v>0</v>
      </c>
      <c r="M251" s="34">
        <f t="shared" si="64"/>
        <v>0</v>
      </c>
      <c r="N251" s="34">
        <f t="shared" si="65"/>
        <v>0</v>
      </c>
      <c r="O251" s="34">
        <f t="shared" si="66"/>
        <v>0</v>
      </c>
      <c r="P251" s="34">
        <f t="shared" si="67"/>
        <v>0</v>
      </c>
      <c r="Q251" s="34">
        <f t="shared" si="68"/>
        <v>0</v>
      </c>
      <c r="R251" s="34">
        <f t="shared" si="69"/>
        <v>0</v>
      </c>
    </row>
    <row r="252" spans="1:18" ht="30" x14ac:dyDescent="0.25">
      <c r="A252" s="30">
        <v>216</v>
      </c>
      <c r="B252" s="31"/>
      <c r="C252" s="8" t="s">
        <v>52</v>
      </c>
      <c r="D252" s="16" t="s">
        <v>73</v>
      </c>
      <c r="E252" s="60"/>
      <c r="F252" s="4" t="s">
        <v>104</v>
      </c>
      <c r="G252" s="24">
        <v>20</v>
      </c>
      <c r="H252" s="34">
        <v>0</v>
      </c>
      <c r="I252" s="34">
        <v>0</v>
      </c>
      <c r="J252" s="34">
        <f t="shared" si="63"/>
        <v>0</v>
      </c>
      <c r="K252" s="34">
        <v>0</v>
      </c>
      <c r="L252" s="34">
        <v>0</v>
      </c>
      <c r="M252" s="34">
        <f t="shared" si="64"/>
        <v>0</v>
      </c>
      <c r="N252" s="34">
        <f t="shared" si="65"/>
        <v>0</v>
      </c>
      <c r="O252" s="34">
        <f t="shared" si="66"/>
        <v>0</v>
      </c>
      <c r="P252" s="34">
        <f t="shared" si="67"/>
        <v>0</v>
      </c>
      <c r="Q252" s="34">
        <f t="shared" si="68"/>
        <v>0</v>
      </c>
      <c r="R252" s="34">
        <f t="shared" si="69"/>
        <v>0</v>
      </c>
    </row>
    <row r="253" spans="1:18" x14ac:dyDescent="0.25">
      <c r="A253" s="30"/>
      <c r="B253" s="31"/>
      <c r="C253" s="43" t="s">
        <v>54</v>
      </c>
      <c r="D253" s="42"/>
      <c r="E253" s="60"/>
      <c r="F253" s="4"/>
      <c r="G253" s="17"/>
      <c r="H253" s="91"/>
      <c r="I253" s="92"/>
      <c r="J253" s="92"/>
      <c r="K253" s="92"/>
      <c r="L253" s="92"/>
      <c r="M253" s="92"/>
      <c r="N253" s="92"/>
      <c r="O253" s="92"/>
      <c r="P253" s="92"/>
      <c r="Q253" s="92"/>
      <c r="R253" s="93"/>
    </row>
    <row r="254" spans="1:18" x14ac:dyDescent="0.25">
      <c r="A254" s="30">
        <v>217</v>
      </c>
      <c r="B254" s="31"/>
      <c r="C254" s="44" t="s">
        <v>55</v>
      </c>
      <c r="D254" s="45" t="s">
        <v>74</v>
      </c>
      <c r="E254" s="60"/>
      <c r="F254" s="42" t="s">
        <v>14</v>
      </c>
      <c r="G254" s="17">
        <f>G241+G243+G245+G246+G247</f>
        <v>21</v>
      </c>
      <c r="H254" s="34">
        <v>0</v>
      </c>
      <c r="I254" s="34">
        <v>0</v>
      </c>
      <c r="J254" s="34">
        <f t="shared" si="63"/>
        <v>0</v>
      </c>
      <c r="K254" s="34">
        <v>0</v>
      </c>
      <c r="L254" s="34">
        <v>0</v>
      </c>
      <c r="M254" s="34">
        <f t="shared" si="64"/>
        <v>0</v>
      </c>
      <c r="N254" s="34">
        <f t="shared" si="65"/>
        <v>0</v>
      </c>
      <c r="O254" s="34">
        <f t="shared" si="66"/>
        <v>0</v>
      </c>
      <c r="P254" s="34">
        <f t="shared" si="67"/>
        <v>0</v>
      </c>
      <c r="Q254" s="34">
        <f t="shared" si="68"/>
        <v>0</v>
      </c>
      <c r="R254" s="34">
        <f t="shared" si="69"/>
        <v>0</v>
      </c>
    </row>
    <row r="255" spans="1:18" x14ac:dyDescent="0.25">
      <c r="A255" s="30">
        <v>218</v>
      </c>
      <c r="B255" s="31"/>
      <c r="C255" s="46" t="s">
        <v>56</v>
      </c>
      <c r="D255" s="47" t="s">
        <v>100</v>
      </c>
      <c r="E255" s="60"/>
      <c r="F255" s="42" t="s">
        <v>104</v>
      </c>
      <c r="G255" s="17">
        <v>120</v>
      </c>
      <c r="H255" s="34">
        <v>0</v>
      </c>
      <c r="I255" s="34">
        <v>0</v>
      </c>
      <c r="J255" s="34">
        <f t="shared" si="63"/>
        <v>0</v>
      </c>
      <c r="K255" s="34">
        <v>0</v>
      </c>
      <c r="L255" s="34">
        <v>0</v>
      </c>
      <c r="M255" s="34">
        <f t="shared" si="64"/>
        <v>0</v>
      </c>
      <c r="N255" s="34">
        <f t="shared" si="65"/>
        <v>0</v>
      </c>
      <c r="O255" s="34">
        <f t="shared" si="66"/>
        <v>0</v>
      </c>
      <c r="P255" s="34">
        <f t="shared" si="67"/>
        <v>0</v>
      </c>
      <c r="Q255" s="34">
        <f t="shared" si="68"/>
        <v>0</v>
      </c>
      <c r="R255" s="34">
        <f t="shared" si="69"/>
        <v>0</v>
      </c>
    </row>
    <row r="256" spans="1:18" ht="45" x14ac:dyDescent="0.25">
      <c r="A256" s="30">
        <v>219</v>
      </c>
      <c r="B256" s="31"/>
      <c r="C256" s="48" t="s">
        <v>57</v>
      </c>
      <c r="D256" s="49" t="s">
        <v>76</v>
      </c>
      <c r="E256" s="60"/>
      <c r="F256" s="42" t="s">
        <v>104</v>
      </c>
      <c r="G256" s="17">
        <v>24</v>
      </c>
      <c r="H256" s="34">
        <v>0</v>
      </c>
      <c r="I256" s="34">
        <v>0</v>
      </c>
      <c r="J256" s="34">
        <f t="shared" si="63"/>
        <v>0</v>
      </c>
      <c r="K256" s="34">
        <v>0</v>
      </c>
      <c r="L256" s="34">
        <v>0</v>
      </c>
      <c r="M256" s="34">
        <f t="shared" si="64"/>
        <v>0</v>
      </c>
      <c r="N256" s="34">
        <f t="shared" si="65"/>
        <v>0</v>
      </c>
      <c r="O256" s="34">
        <f t="shared" si="66"/>
        <v>0</v>
      </c>
      <c r="P256" s="34">
        <f t="shared" si="67"/>
        <v>0</v>
      </c>
      <c r="Q256" s="34">
        <f t="shared" si="68"/>
        <v>0</v>
      </c>
      <c r="R256" s="34">
        <f t="shared" si="69"/>
        <v>0</v>
      </c>
    </row>
    <row r="257" spans="1:18" x14ac:dyDescent="0.25">
      <c r="A257" s="30">
        <v>220</v>
      </c>
      <c r="B257" s="31"/>
      <c r="C257" s="50" t="s">
        <v>59</v>
      </c>
      <c r="D257" s="10" t="s">
        <v>78</v>
      </c>
      <c r="E257" s="60"/>
      <c r="F257" s="51" t="s">
        <v>14</v>
      </c>
      <c r="G257" s="17">
        <v>360</v>
      </c>
      <c r="H257" s="34">
        <v>0</v>
      </c>
      <c r="I257" s="34">
        <v>0</v>
      </c>
      <c r="J257" s="34">
        <f t="shared" si="63"/>
        <v>0</v>
      </c>
      <c r="K257" s="34">
        <v>0</v>
      </c>
      <c r="L257" s="34">
        <v>0</v>
      </c>
      <c r="M257" s="34">
        <f t="shared" si="64"/>
        <v>0</v>
      </c>
      <c r="N257" s="34">
        <f t="shared" si="65"/>
        <v>0</v>
      </c>
      <c r="O257" s="34">
        <f t="shared" si="66"/>
        <v>0</v>
      </c>
      <c r="P257" s="34">
        <f t="shared" si="67"/>
        <v>0</v>
      </c>
      <c r="Q257" s="34">
        <f t="shared" si="68"/>
        <v>0</v>
      </c>
      <c r="R257" s="34">
        <f t="shared" si="69"/>
        <v>0</v>
      </c>
    </row>
    <row r="258" spans="1:18" x14ac:dyDescent="0.25">
      <c r="A258" s="30">
        <v>221</v>
      </c>
      <c r="B258" s="31"/>
      <c r="C258" s="50" t="s">
        <v>60</v>
      </c>
      <c r="D258" s="10" t="s">
        <v>79</v>
      </c>
      <c r="E258" s="60"/>
      <c r="F258" s="51" t="s">
        <v>14</v>
      </c>
      <c r="G258" s="11">
        <f>G257</f>
        <v>360</v>
      </c>
      <c r="H258" s="34">
        <v>0</v>
      </c>
      <c r="I258" s="34">
        <v>0</v>
      </c>
      <c r="J258" s="34">
        <f t="shared" si="63"/>
        <v>0</v>
      </c>
      <c r="K258" s="34">
        <v>0</v>
      </c>
      <c r="L258" s="34">
        <v>0</v>
      </c>
      <c r="M258" s="34">
        <f t="shared" si="64"/>
        <v>0</v>
      </c>
      <c r="N258" s="34">
        <f t="shared" si="65"/>
        <v>0</v>
      </c>
      <c r="O258" s="34">
        <f t="shared" si="66"/>
        <v>0</v>
      </c>
      <c r="P258" s="34">
        <f t="shared" si="67"/>
        <v>0</v>
      </c>
      <c r="Q258" s="34">
        <f t="shared" si="68"/>
        <v>0</v>
      </c>
      <c r="R258" s="34">
        <f t="shared" si="69"/>
        <v>0</v>
      </c>
    </row>
    <row r="259" spans="1:18" ht="30" x14ac:dyDescent="0.25">
      <c r="A259" s="30">
        <v>222</v>
      </c>
      <c r="B259" s="31"/>
      <c r="C259" s="46" t="s">
        <v>61</v>
      </c>
      <c r="D259" s="47" t="s">
        <v>74</v>
      </c>
      <c r="E259" s="60"/>
      <c r="F259" s="19" t="s">
        <v>28</v>
      </c>
      <c r="G259" s="17">
        <v>1</v>
      </c>
      <c r="H259" s="34">
        <v>0</v>
      </c>
      <c r="I259" s="34">
        <v>0</v>
      </c>
      <c r="J259" s="34">
        <f t="shared" si="63"/>
        <v>0</v>
      </c>
      <c r="K259" s="34">
        <v>0</v>
      </c>
      <c r="L259" s="34">
        <v>0</v>
      </c>
      <c r="M259" s="34">
        <f t="shared" si="64"/>
        <v>0</v>
      </c>
      <c r="N259" s="34">
        <f t="shared" si="65"/>
        <v>0</v>
      </c>
      <c r="O259" s="34">
        <f t="shared" si="66"/>
        <v>0</v>
      </c>
      <c r="P259" s="34">
        <f t="shared" si="67"/>
        <v>0</v>
      </c>
      <c r="Q259" s="34">
        <f t="shared" si="68"/>
        <v>0</v>
      </c>
      <c r="R259" s="34">
        <f t="shared" si="69"/>
        <v>0</v>
      </c>
    </row>
    <row r="260" spans="1:18" ht="30.75" thickBot="1" x14ac:dyDescent="0.3">
      <c r="A260" s="30">
        <v>223</v>
      </c>
      <c r="B260" s="63"/>
      <c r="C260" s="53" t="s">
        <v>62</v>
      </c>
      <c r="D260" s="54" t="s">
        <v>80</v>
      </c>
      <c r="E260" s="64"/>
      <c r="F260" s="55" t="s">
        <v>28</v>
      </c>
      <c r="G260" s="21">
        <v>1</v>
      </c>
      <c r="H260" s="65">
        <v>0</v>
      </c>
      <c r="I260" s="65">
        <v>0</v>
      </c>
      <c r="J260" s="65">
        <f t="shared" si="63"/>
        <v>0</v>
      </c>
      <c r="K260" s="65">
        <v>0</v>
      </c>
      <c r="L260" s="65">
        <v>0</v>
      </c>
      <c r="M260" s="65">
        <f t="shared" si="64"/>
        <v>0</v>
      </c>
      <c r="N260" s="65">
        <f t="shared" si="65"/>
        <v>0</v>
      </c>
      <c r="O260" s="65">
        <f t="shared" si="66"/>
        <v>0</v>
      </c>
      <c r="P260" s="65">
        <f t="shared" si="67"/>
        <v>0</v>
      </c>
      <c r="Q260" s="65">
        <f t="shared" si="68"/>
        <v>0</v>
      </c>
      <c r="R260" s="65">
        <f t="shared" si="69"/>
        <v>0</v>
      </c>
    </row>
    <row r="261" spans="1:18" ht="15.75" customHeight="1" thickBot="1" x14ac:dyDescent="0.3">
      <c r="A261" s="97" t="s">
        <v>130</v>
      </c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9"/>
    </row>
    <row r="262" spans="1:18" ht="15.75" customHeight="1" x14ac:dyDescent="0.25">
      <c r="A262" s="30">
        <v>224</v>
      </c>
      <c r="B262" s="31"/>
      <c r="C262" s="7" t="s">
        <v>36</v>
      </c>
      <c r="D262" s="38" t="s">
        <v>85</v>
      </c>
      <c r="E262" s="60"/>
      <c r="F262" s="6" t="s">
        <v>103</v>
      </c>
      <c r="G262" s="6">
        <v>1</v>
      </c>
      <c r="H262" s="34">
        <v>0</v>
      </c>
      <c r="I262" s="34">
        <v>0</v>
      </c>
      <c r="J262" s="34">
        <f t="shared" ref="J262:J270" si="70">H262*I262</f>
        <v>0</v>
      </c>
      <c r="K262" s="34">
        <v>0</v>
      </c>
      <c r="L262" s="34">
        <v>0</v>
      </c>
      <c r="M262" s="34">
        <f t="shared" ref="M262:M270" si="71">SUM(J262:L262)</f>
        <v>0</v>
      </c>
      <c r="N262" s="34">
        <f t="shared" ref="N262:N270" si="72">G262*H262</f>
        <v>0</v>
      </c>
      <c r="O262" s="34">
        <f t="shared" ref="O262:O270" si="73">G262*J262</f>
        <v>0</v>
      </c>
      <c r="P262" s="34">
        <f t="shared" ref="P262:P270" si="74">G262*K262</f>
        <v>0</v>
      </c>
      <c r="Q262" s="34">
        <f t="shared" ref="Q262:Q270" si="75">G262*L262</f>
        <v>0</v>
      </c>
      <c r="R262" s="34">
        <f t="shared" ref="R262:R270" si="76">SUM(O262:Q262)</f>
        <v>0</v>
      </c>
    </row>
    <row r="263" spans="1:18" ht="15.75" customHeight="1" x14ac:dyDescent="0.25">
      <c r="A263" s="30">
        <v>225</v>
      </c>
      <c r="B263" s="31"/>
      <c r="C263" s="8" t="s">
        <v>38</v>
      </c>
      <c r="D263" s="38" t="s">
        <v>87</v>
      </c>
      <c r="E263" s="60"/>
      <c r="F263" s="6" t="s">
        <v>103</v>
      </c>
      <c r="G263" s="6">
        <f>G262</f>
        <v>1</v>
      </c>
      <c r="H263" s="34">
        <v>0</v>
      </c>
      <c r="I263" s="34">
        <v>0</v>
      </c>
      <c r="J263" s="34">
        <f t="shared" si="70"/>
        <v>0</v>
      </c>
      <c r="K263" s="34">
        <v>0</v>
      </c>
      <c r="L263" s="34">
        <v>0</v>
      </c>
      <c r="M263" s="34">
        <f t="shared" si="71"/>
        <v>0</v>
      </c>
      <c r="N263" s="34">
        <f t="shared" si="72"/>
        <v>0</v>
      </c>
      <c r="O263" s="34">
        <f t="shared" si="73"/>
        <v>0</v>
      </c>
      <c r="P263" s="34">
        <f t="shared" si="74"/>
        <v>0</v>
      </c>
      <c r="Q263" s="34">
        <f t="shared" si="75"/>
        <v>0</v>
      </c>
      <c r="R263" s="34">
        <f t="shared" si="76"/>
        <v>0</v>
      </c>
    </row>
    <row r="264" spans="1:18" ht="30" x14ac:dyDescent="0.25">
      <c r="A264" s="30">
        <v>226</v>
      </c>
      <c r="B264" s="31"/>
      <c r="C264" s="7" t="s">
        <v>40</v>
      </c>
      <c r="D264" s="42" t="s">
        <v>89</v>
      </c>
      <c r="E264" s="60"/>
      <c r="F264" s="6" t="s">
        <v>103</v>
      </c>
      <c r="G264" s="6">
        <v>1</v>
      </c>
      <c r="H264" s="34">
        <v>0</v>
      </c>
      <c r="I264" s="34">
        <v>0</v>
      </c>
      <c r="J264" s="34">
        <f t="shared" si="70"/>
        <v>0</v>
      </c>
      <c r="K264" s="34">
        <v>0</v>
      </c>
      <c r="L264" s="34">
        <v>0</v>
      </c>
      <c r="M264" s="34">
        <f t="shared" si="71"/>
        <v>0</v>
      </c>
      <c r="N264" s="34">
        <f t="shared" si="72"/>
        <v>0</v>
      </c>
      <c r="O264" s="34">
        <f t="shared" si="73"/>
        <v>0</v>
      </c>
      <c r="P264" s="34">
        <f t="shared" si="74"/>
        <v>0</v>
      </c>
      <c r="Q264" s="34">
        <f t="shared" si="75"/>
        <v>0</v>
      </c>
      <c r="R264" s="34">
        <f t="shared" si="76"/>
        <v>0</v>
      </c>
    </row>
    <row r="265" spans="1:18" ht="15.75" customHeight="1" x14ac:dyDescent="0.25">
      <c r="A265" s="30">
        <v>227</v>
      </c>
      <c r="B265" s="31"/>
      <c r="C265" s="7" t="s">
        <v>41</v>
      </c>
      <c r="D265" s="42" t="s">
        <v>90</v>
      </c>
      <c r="E265" s="60"/>
      <c r="F265" s="6" t="s">
        <v>103</v>
      </c>
      <c r="G265" s="6">
        <f>G264</f>
        <v>1</v>
      </c>
      <c r="H265" s="34">
        <v>0</v>
      </c>
      <c r="I265" s="34">
        <v>0</v>
      </c>
      <c r="J265" s="34">
        <f t="shared" si="70"/>
        <v>0</v>
      </c>
      <c r="K265" s="34">
        <v>0</v>
      </c>
      <c r="L265" s="34">
        <v>0</v>
      </c>
      <c r="M265" s="34">
        <f t="shared" si="71"/>
        <v>0</v>
      </c>
      <c r="N265" s="34">
        <f t="shared" si="72"/>
        <v>0</v>
      </c>
      <c r="O265" s="34">
        <f t="shared" si="73"/>
        <v>0</v>
      </c>
      <c r="P265" s="34">
        <f t="shared" si="74"/>
        <v>0</v>
      </c>
      <c r="Q265" s="34">
        <f t="shared" si="75"/>
        <v>0</v>
      </c>
      <c r="R265" s="34">
        <f t="shared" si="76"/>
        <v>0</v>
      </c>
    </row>
    <row r="266" spans="1:18" ht="15.75" customHeight="1" x14ac:dyDescent="0.25">
      <c r="A266" s="30">
        <v>228</v>
      </c>
      <c r="B266" s="31"/>
      <c r="C266" s="8" t="s">
        <v>42</v>
      </c>
      <c r="D266" s="38" t="s">
        <v>91</v>
      </c>
      <c r="E266" s="60"/>
      <c r="F266" s="6" t="s">
        <v>14</v>
      </c>
      <c r="G266" s="6">
        <v>1</v>
      </c>
      <c r="H266" s="34">
        <v>0</v>
      </c>
      <c r="I266" s="34">
        <v>0</v>
      </c>
      <c r="J266" s="34">
        <f t="shared" si="70"/>
        <v>0</v>
      </c>
      <c r="K266" s="34">
        <v>0</v>
      </c>
      <c r="L266" s="34">
        <v>0</v>
      </c>
      <c r="M266" s="34">
        <f t="shared" si="71"/>
        <v>0</v>
      </c>
      <c r="N266" s="34">
        <f t="shared" si="72"/>
        <v>0</v>
      </c>
      <c r="O266" s="34">
        <f t="shared" si="73"/>
        <v>0</v>
      </c>
      <c r="P266" s="34">
        <f t="shared" si="74"/>
        <v>0</v>
      </c>
      <c r="Q266" s="34">
        <f t="shared" si="75"/>
        <v>0</v>
      </c>
      <c r="R266" s="34">
        <f t="shared" si="76"/>
        <v>0</v>
      </c>
    </row>
    <row r="267" spans="1:18" ht="15.75" customHeight="1" x14ac:dyDescent="0.25">
      <c r="A267" s="30">
        <v>229</v>
      </c>
      <c r="B267" s="31"/>
      <c r="C267" s="9" t="s">
        <v>44</v>
      </c>
      <c r="D267" s="38" t="s">
        <v>93</v>
      </c>
      <c r="E267" s="60"/>
      <c r="F267" s="6" t="s">
        <v>14</v>
      </c>
      <c r="G267" s="10">
        <v>4</v>
      </c>
      <c r="H267" s="34">
        <v>0</v>
      </c>
      <c r="I267" s="34">
        <v>0</v>
      </c>
      <c r="J267" s="34">
        <f t="shared" si="70"/>
        <v>0</v>
      </c>
      <c r="K267" s="34">
        <v>0</v>
      </c>
      <c r="L267" s="34">
        <v>0</v>
      </c>
      <c r="M267" s="34">
        <f t="shared" si="71"/>
        <v>0</v>
      </c>
      <c r="N267" s="34">
        <f t="shared" si="72"/>
        <v>0</v>
      </c>
      <c r="O267" s="34">
        <f t="shared" si="73"/>
        <v>0</v>
      </c>
      <c r="P267" s="34">
        <f t="shared" si="74"/>
        <v>0</v>
      </c>
      <c r="Q267" s="34">
        <f t="shared" si="75"/>
        <v>0</v>
      </c>
      <c r="R267" s="34">
        <f t="shared" si="76"/>
        <v>0</v>
      </c>
    </row>
    <row r="268" spans="1:18" ht="15.75" customHeight="1" x14ac:dyDescent="0.25">
      <c r="A268" s="30">
        <v>230</v>
      </c>
      <c r="B268" s="31"/>
      <c r="C268" s="8" t="s">
        <v>46</v>
      </c>
      <c r="D268" s="38" t="s">
        <v>95</v>
      </c>
      <c r="E268" s="60"/>
      <c r="F268" s="6" t="s">
        <v>14</v>
      </c>
      <c r="G268" s="10">
        <f>G267</f>
        <v>4</v>
      </c>
      <c r="H268" s="34">
        <v>0</v>
      </c>
      <c r="I268" s="34">
        <v>0</v>
      </c>
      <c r="J268" s="34">
        <f t="shared" si="70"/>
        <v>0</v>
      </c>
      <c r="K268" s="34">
        <v>0</v>
      </c>
      <c r="L268" s="34">
        <v>0</v>
      </c>
      <c r="M268" s="34">
        <f t="shared" si="71"/>
        <v>0</v>
      </c>
      <c r="N268" s="34">
        <f t="shared" si="72"/>
        <v>0</v>
      </c>
      <c r="O268" s="34">
        <f t="shared" si="73"/>
        <v>0</v>
      </c>
      <c r="P268" s="34">
        <f t="shared" si="74"/>
        <v>0</v>
      </c>
      <c r="Q268" s="34">
        <f t="shared" si="75"/>
        <v>0</v>
      </c>
      <c r="R268" s="34">
        <f t="shared" si="76"/>
        <v>0</v>
      </c>
    </row>
    <row r="269" spans="1:18" ht="15.75" customHeight="1" x14ac:dyDescent="0.25">
      <c r="A269" s="30">
        <v>231</v>
      </c>
      <c r="B269" s="31"/>
      <c r="C269" s="7" t="s">
        <v>48</v>
      </c>
      <c r="D269" s="42" t="s">
        <v>97</v>
      </c>
      <c r="E269" s="60"/>
      <c r="F269" s="6" t="s">
        <v>14</v>
      </c>
      <c r="G269" s="10">
        <v>2</v>
      </c>
      <c r="H269" s="34">
        <v>0</v>
      </c>
      <c r="I269" s="34">
        <v>0</v>
      </c>
      <c r="J269" s="34">
        <f t="shared" si="70"/>
        <v>0</v>
      </c>
      <c r="K269" s="34">
        <v>0</v>
      </c>
      <c r="L269" s="34">
        <v>0</v>
      </c>
      <c r="M269" s="34">
        <f t="shared" si="71"/>
        <v>0</v>
      </c>
      <c r="N269" s="34">
        <f t="shared" si="72"/>
        <v>0</v>
      </c>
      <c r="O269" s="34">
        <f t="shared" si="73"/>
        <v>0</v>
      </c>
      <c r="P269" s="34">
        <f t="shared" si="74"/>
        <v>0</v>
      </c>
      <c r="Q269" s="34">
        <f t="shared" si="75"/>
        <v>0</v>
      </c>
      <c r="R269" s="34">
        <f t="shared" si="76"/>
        <v>0</v>
      </c>
    </row>
    <row r="270" spans="1:18" ht="30" x14ac:dyDescent="0.25">
      <c r="A270" s="30">
        <v>232</v>
      </c>
      <c r="B270" s="31"/>
      <c r="C270" s="8" t="s">
        <v>49</v>
      </c>
      <c r="D270" s="11" t="s">
        <v>70</v>
      </c>
      <c r="E270" s="60"/>
      <c r="F270" s="6" t="s">
        <v>104</v>
      </c>
      <c r="G270" s="10">
        <v>20</v>
      </c>
      <c r="H270" s="34">
        <v>0</v>
      </c>
      <c r="I270" s="34">
        <v>0</v>
      </c>
      <c r="J270" s="34">
        <f t="shared" si="70"/>
        <v>0</v>
      </c>
      <c r="K270" s="34">
        <v>0</v>
      </c>
      <c r="L270" s="34">
        <v>0</v>
      </c>
      <c r="M270" s="34">
        <f t="shared" si="71"/>
        <v>0</v>
      </c>
      <c r="N270" s="34">
        <f t="shared" si="72"/>
        <v>0</v>
      </c>
      <c r="O270" s="34">
        <f t="shared" si="73"/>
        <v>0</v>
      </c>
      <c r="P270" s="34">
        <f t="shared" si="74"/>
        <v>0</v>
      </c>
      <c r="Q270" s="34">
        <f t="shared" si="75"/>
        <v>0</v>
      </c>
      <c r="R270" s="34">
        <f t="shared" si="76"/>
        <v>0</v>
      </c>
    </row>
    <row r="271" spans="1:18" ht="15.75" customHeight="1" x14ac:dyDescent="0.25">
      <c r="A271" s="30"/>
      <c r="B271" s="31"/>
      <c r="C271" s="43" t="s">
        <v>54</v>
      </c>
      <c r="D271" s="42"/>
      <c r="E271" s="60"/>
      <c r="F271" s="4"/>
      <c r="G271" s="17"/>
      <c r="H271" s="91"/>
      <c r="I271" s="92"/>
      <c r="J271" s="92"/>
      <c r="K271" s="92"/>
      <c r="L271" s="92"/>
      <c r="M271" s="92"/>
      <c r="N271" s="92"/>
      <c r="O271" s="92"/>
      <c r="P271" s="92"/>
      <c r="Q271" s="92"/>
      <c r="R271" s="93"/>
    </row>
    <row r="272" spans="1:18" ht="15.75" customHeight="1" x14ac:dyDescent="0.25">
      <c r="A272" s="30">
        <v>233</v>
      </c>
      <c r="B272" s="31"/>
      <c r="C272" s="44" t="s">
        <v>55</v>
      </c>
      <c r="D272" s="45" t="s">
        <v>74</v>
      </c>
      <c r="E272" s="60"/>
      <c r="F272" s="42" t="s">
        <v>14</v>
      </c>
      <c r="G272" s="17">
        <f>G262+G264+G266</f>
        <v>3</v>
      </c>
      <c r="H272" s="34">
        <v>0</v>
      </c>
      <c r="I272" s="34">
        <v>0</v>
      </c>
      <c r="J272" s="34">
        <f t="shared" si="56"/>
        <v>0</v>
      </c>
      <c r="K272" s="34">
        <v>0</v>
      </c>
      <c r="L272" s="34">
        <v>0</v>
      </c>
      <c r="M272" s="34">
        <f t="shared" si="57"/>
        <v>0</v>
      </c>
      <c r="N272" s="34">
        <f t="shared" si="58"/>
        <v>0</v>
      </c>
      <c r="O272" s="34">
        <f t="shared" si="59"/>
        <v>0</v>
      </c>
      <c r="P272" s="34">
        <f t="shared" si="60"/>
        <v>0</v>
      </c>
      <c r="Q272" s="34">
        <f t="shared" si="61"/>
        <v>0</v>
      </c>
      <c r="R272" s="34">
        <f t="shared" si="62"/>
        <v>0</v>
      </c>
    </row>
    <row r="273" spans="1:18" ht="15.75" customHeight="1" x14ac:dyDescent="0.25">
      <c r="A273" s="30">
        <v>234</v>
      </c>
      <c r="B273" s="31"/>
      <c r="C273" s="46" t="s">
        <v>56</v>
      </c>
      <c r="D273" s="47" t="s">
        <v>100</v>
      </c>
      <c r="E273" s="60"/>
      <c r="F273" s="42" t="s">
        <v>104</v>
      </c>
      <c r="G273" s="17">
        <v>20</v>
      </c>
      <c r="H273" s="34">
        <v>0</v>
      </c>
      <c r="I273" s="34">
        <v>0</v>
      </c>
      <c r="J273" s="34">
        <f t="shared" si="56"/>
        <v>0</v>
      </c>
      <c r="K273" s="34">
        <v>0</v>
      </c>
      <c r="L273" s="34">
        <v>0</v>
      </c>
      <c r="M273" s="34">
        <f t="shared" si="57"/>
        <v>0</v>
      </c>
      <c r="N273" s="34">
        <f t="shared" si="58"/>
        <v>0</v>
      </c>
      <c r="O273" s="34">
        <f t="shared" si="59"/>
        <v>0</v>
      </c>
      <c r="P273" s="34">
        <f t="shared" si="60"/>
        <v>0</v>
      </c>
      <c r="Q273" s="34">
        <f t="shared" si="61"/>
        <v>0</v>
      </c>
      <c r="R273" s="34">
        <f t="shared" si="62"/>
        <v>0</v>
      </c>
    </row>
    <row r="274" spans="1:18" ht="45" x14ac:dyDescent="0.25">
      <c r="A274" s="30">
        <v>235</v>
      </c>
      <c r="B274" s="31"/>
      <c r="C274" s="48" t="s">
        <v>57</v>
      </c>
      <c r="D274" s="49" t="s">
        <v>76</v>
      </c>
      <c r="E274" s="60"/>
      <c r="F274" s="42" t="s">
        <v>104</v>
      </c>
      <c r="G274" s="17">
        <v>8</v>
      </c>
      <c r="H274" s="34">
        <v>0</v>
      </c>
      <c r="I274" s="34">
        <v>0</v>
      </c>
      <c r="J274" s="34">
        <f t="shared" si="56"/>
        <v>0</v>
      </c>
      <c r="K274" s="34">
        <v>0</v>
      </c>
      <c r="L274" s="34">
        <v>0</v>
      </c>
      <c r="M274" s="34">
        <f t="shared" si="57"/>
        <v>0</v>
      </c>
      <c r="N274" s="34">
        <f t="shared" si="58"/>
        <v>0</v>
      </c>
      <c r="O274" s="34">
        <f t="shared" si="59"/>
        <v>0</v>
      </c>
      <c r="P274" s="34">
        <f t="shared" si="60"/>
        <v>0</v>
      </c>
      <c r="Q274" s="34">
        <f t="shared" si="61"/>
        <v>0</v>
      </c>
      <c r="R274" s="34">
        <f t="shared" si="62"/>
        <v>0</v>
      </c>
    </row>
    <row r="275" spans="1:18" ht="15.75" customHeight="1" x14ac:dyDescent="0.25">
      <c r="A275" s="30">
        <v>236</v>
      </c>
      <c r="B275" s="31"/>
      <c r="C275" s="50" t="s">
        <v>59</v>
      </c>
      <c r="D275" s="10" t="s">
        <v>78</v>
      </c>
      <c r="E275" s="60"/>
      <c r="F275" s="51" t="s">
        <v>14</v>
      </c>
      <c r="G275" s="17">
        <v>60</v>
      </c>
      <c r="H275" s="34">
        <v>0</v>
      </c>
      <c r="I275" s="34">
        <v>0</v>
      </c>
      <c r="J275" s="34">
        <f t="shared" si="56"/>
        <v>0</v>
      </c>
      <c r="K275" s="34">
        <v>0</v>
      </c>
      <c r="L275" s="34">
        <v>0</v>
      </c>
      <c r="M275" s="34">
        <f t="shared" si="57"/>
        <v>0</v>
      </c>
      <c r="N275" s="34">
        <f t="shared" si="58"/>
        <v>0</v>
      </c>
      <c r="O275" s="34">
        <f t="shared" si="59"/>
        <v>0</v>
      </c>
      <c r="P275" s="34">
        <f t="shared" si="60"/>
        <v>0</v>
      </c>
      <c r="Q275" s="34">
        <f t="shared" si="61"/>
        <v>0</v>
      </c>
      <c r="R275" s="34">
        <f t="shared" si="62"/>
        <v>0</v>
      </c>
    </row>
    <row r="276" spans="1:18" ht="15.75" customHeight="1" x14ac:dyDescent="0.25">
      <c r="A276" s="30">
        <v>237</v>
      </c>
      <c r="B276" s="31"/>
      <c r="C276" s="50" t="s">
        <v>60</v>
      </c>
      <c r="D276" s="10" t="s">
        <v>79</v>
      </c>
      <c r="E276" s="60"/>
      <c r="F276" s="51" t="s">
        <v>14</v>
      </c>
      <c r="G276" s="11">
        <f>G275</f>
        <v>60</v>
      </c>
      <c r="H276" s="34">
        <v>0</v>
      </c>
      <c r="I276" s="34">
        <v>0</v>
      </c>
      <c r="J276" s="34">
        <f t="shared" si="56"/>
        <v>0</v>
      </c>
      <c r="K276" s="34">
        <v>0</v>
      </c>
      <c r="L276" s="34">
        <v>0</v>
      </c>
      <c r="M276" s="34">
        <f t="shared" si="57"/>
        <v>0</v>
      </c>
      <c r="N276" s="34">
        <f t="shared" si="58"/>
        <v>0</v>
      </c>
      <c r="O276" s="34">
        <f t="shared" si="59"/>
        <v>0</v>
      </c>
      <c r="P276" s="34">
        <f t="shared" si="60"/>
        <v>0</v>
      </c>
      <c r="Q276" s="34">
        <f t="shared" si="61"/>
        <v>0</v>
      </c>
      <c r="R276" s="34">
        <f t="shared" si="62"/>
        <v>0</v>
      </c>
    </row>
    <row r="277" spans="1:18" ht="30" x14ac:dyDescent="0.25">
      <c r="A277" s="30">
        <v>238</v>
      </c>
      <c r="B277" s="36"/>
      <c r="C277" s="46" t="s">
        <v>61</v>
      </c>
      <c r="D277" s="47" t="s">
        <v>74</v>
      </c>
      <c r="E277" s="61"/>
      <c r="F277" s="19" t="s">
        <v>28</v>
      </c>
      <c r="G277" s="17">
        <v>1</v>
      </c>
      <c r="H277" s="39">
        <v>0</v>
      </c>
      <c r="I277" s="39">
        <v>0</v>
      </c>
      <c r="J277" s="39">
        <f t="shared" si="49"/>
        <v>0</v>
      </c>
      <c r="K277" s="39">
        <v>0</v>
      </c>
      <c r="L277" s="39">
        <v>0</v>
      </c>
      <c r="M277" s="39">
        <f t="shared" si="50"/>
        <v>0</v>
      </c>
      <c r="N277" s="39">
        <f t="shared" si="51"/>
        <v>0</v>
      </c>
      <c r="O277" s="39">
        <f t="shared" si="52"/>
        <v>0</v>
      </c>
      <c r="P277" s="39">
        <f t="shared" si="53"/>
        <v>0</v>
      </c>
      <c r="Q277" s="39">
        <f t="shared" si="54"/>
        <v>0</v>
      </c>
      <c r="R277" s="39">
        <f t="shared" si="55"/>
        <v>0</v>
      </c>
    </row>
    <row r="278" spans="1:18" ht="30.75" thickBot="1" x14ac:dyDescent="0.3">
      <c r="A278" s="30">
        <v>239</v>
      </c>
      <c r="B278" s="52"/>
      <c r="C278" s="53" t="s">
        <v>62</v>
      </c>
      <c r="D278" s="54" t="s">
        <v>80</v>
      </c>
      <c r="E278" s="62"/>
      <c r="F278" s="55" t="s">
        <v>28</v>
      </c>
      <c r="G278" s="21">
        <v>1</v>
      </c>
      <c r="H278" s="56">
        <v>0</v>
      </c>
      <c r="I278" s="56">
        <v>0</v>
      </c>
      <c r="J278" s="56">
        <f t="shared" ref="J278" si="77">H278*I278</f>
        <v>0</v>
      </c>
      <c r="K278" s="56">
        <v>0</v>
      </c>
      <c r="L278" s="56">
        <v>0</v>
      </c>
      <c r="M278" s="56">
        <f t="shared" ref="M278" si="78">SUM(J278:L278)</f>
        <v>0</v>
      </c>
      <c r="N278" s="56">
        <f t="shared" ref="N278" si="79">G278*H278</f>
        <v>0</v>
      </c>
      <c r="O278" s="56">
        <f t="shared" ref="O278" si="80">G278*J278</f>
        <v>0</v>
      </c>
      <c r="P278" s="56">
        <f t="shared" ref="P278" si="81">G278*K278</f>
        <v>0</v>
      </c>
      <c r="Q278" s="56">
        <f t="shared" ref="Q278" si="82">G278*L278</f>
        <v>0</v>
      </c>
      <c r="R278" s="56">
        <f t="shared" ref="R278" si="83">SUM(O278:Q278)</f>
        <v>0</v>
      </c>
    </row>
    <row r="279" spans="1:18" ht="15.75" thickBot="1" x14ac:dyDescent="0.3">
      <c r="A279" s="88" t="s">
        <v>133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90"/>
    </row>
    <row r="280" spans="1:18" x14ac:dyDescent="0.25">
      <c r="A280" s="30">
        <v>240</v>
      </c>
      <c r="B280" s="31"/>
      <c r="C280" s="50" t="s">
        <v>142</v>
      </c>
      <c r="D280" s="60"/>
      <c r="E280" s="60"/>
      <c r="F280" s="25" t="s">
        <v>134</v>
      </c>
      <c r="G280" s="25">
        <v>24</v>
      </c>
      <c r="H280" s="34">
        <v>0</v>
      </c>
      <c r="I280" s="34">
        <v>0</v>
      </c>
      <c r="J280" s="34">
        <f t="shared" ref="J280" si="84">H280*I280</f>
        <v>0</v>
      </c>
      <c r="K280" s="34">
        <v>0</v>
      </c>
      <c r="L280" s="34">
        <v>0</v>
      </c>
      <c r="M280" s="34">
        <f t="shared" ref="M280" si="85">SUM(J280:L280)</f>
        <v>0</v>
      </c>
      <c r="N280" s="34">
        <f t="shared" ref="N280" si="86">G280*H280</f>
        <v>0</v>
      </c>
      <c r="O280" s="34">
        <f t="shared" ref="O280" si="87">G280*J280</f>
        <v>0</v>
      </c>
      <c r="P280" s="34">
        <f t="shared" ref="P280" si="88">G280*K280</f>
        <v>0</v>
      </c>
      <c r="Q280" s="34">
        <f t="shared" ref="Q280" si="89">G280*L280</f>
        <v>0</v>
      </c>
      <c r="R280" s="34">
        <f t="shared" ref="R280" si="90">SUM(O280:Q280)</f>
        <v>0</v>
      </c>
    </row>
    <row r="281" spans="1:18" x14ac:dyDescent="0.25">
      <c r="A281" s="30">
        <f>A280+1</f>
        <v>241</v>
      </c>
      <c r="B281" s="31"/>
      <c r="C281" s="50" t="s">
        <v>135</v>
      </c>
      <c r="D281" s="60"/>
      <c r="E281" s="60"/>
      <c r="F281" s="25" t="s">
        <v>138</v>
      </c>
      <c r="G281" s="25">
        <v>40</v>
      </c>
      <c r="H281" s="34">
        <v>0</v>
      </c>
      <c r="I281" s="34">
        <v>0</v>
      </c>
      <c r="J281" s="34">
        <f t="shared" ref="J281:J286" si="91">H281*I281</f>
        <v>0</v>
      </c>
      <c r="K281" s="34">
        <v>0</v>
      </c>
      <c r="L281" s="34">
        <v>0</v>
      </c>
      <c r="M281" s="34">
        <f t="shared" ref="M281:M286" si="92">SUM(J281:L281)</f>
        <v>0</v>
      </c>
      <c r="N281" s="34">
        <f t="shared" ref="N281:N286" si="93">G281*H281</f>
        <v>0</v>
      </c>
      <c r="O281" s="34">
        <f t="shared" ref="O281:O286" si="94">G281*J281</f>
        <v>0</v>
      </c>
      <c r="P281" s="34">
        <f t="shared" ref="P281:P286" si="95">G281*K281</f>
        <v>0</v>
      </c>
      <c r="Q281" s="34">
        <f t="shared" ref="Q281:Q286" si="96">G281*L281</f>
        <v>0</v>
      </c>
      <c r="R281" s="34">
        <f t="shared" ref="R281:R286" si="97">SUM(O281:Q281)</f>
        <v>0</v>
      </c>
    </row>
    <row r="282" spans="1:18" x14ac:dyDescent="0.25">
      <c r="A282" s="30">
        <f t="shared" ref="A282:A287" si="98">A281+1</f>
        <v>242</v>
      </c>
      <c r="B282" s="31"/>
      <c r="C282" s="50" t="s">
        <v>136</v>
      </c>
      <c r="D282" s="60"/>
      <c r="E282" s="60"/>
      <c r="F282" s="25" t="s">
        <v>138</v>
      </c>
      <c r="G282" s="25">
        <v>8</v>
      </c>
      <c r="H282" s="34">
        <v>0</v>
      </c>
      <c r="I282" s="34">
        <v>0</v>
      </c>
      <c r="J282" s="34">
        <f t="shared" si="91"/>
        <v>0</v>
      </c>
      <c r="K282" s="34">
        <v>0</v>
      </c>
      <c r="L282" s="34">
        <v>0</v>
      </c>
      <c r="M282" s="34">
        <f t="shared" si="92"/>
        <v>0</v>
      </c>
      <c r="N282" s="34">
        <f t="shared" si="93"/>
        <v>0</v>
      </c>
      <c r="O282" s="34">
        <f t="shared" si="94"/>
        <v>0</v>
      </c>
      <c r="P282" s="34">
        <f t="shared" si="95"/>
        <v>0</v>
      </c>
      <c r="Q282" s="34">
        <f t="shared" si="96"/>
        <v>0</v>
      </c>
      <c r="R282" s="34">
        <f t="shared" si="97"/>
        <v>0</v>
      </c>
    </row>
    <row r="283" spans="1:18" ht="30" x14ac:dyDescent="0.25">
      <c r="A283" s="30">
        <f t="shared" si="98"/>
        <v>243</v>
      </c>
      <c r="B283" s="31"/>
      <c r="C283" s="50" t="s">
        <v>137</v>
      </c>
      <c r="D283" s="60"/>
      <c r="E283" s="60"/>
      <c r="F283" s="25" t="s">
        <v>28</v>
      </c>
      <c r="G283" s="25">
        <v>1</v>
      </c>
      <c r="H283" s="34">
        <v>0</v>
      </c>
      <c r="I283" s="34">
        <v>0</v>
      </c>
      <c r="J283" s="34">
        <f t="shared" si="91"/>
        <v>0</v>
      </c>
      <c r="K283" s="34">
        <v>0</v>
      </c>
      <c r="L283" s="34">
        <v>0</v>
      </c>
      <c r="M283" s="34">
        <f t="shared" si="92"/>
        <v>0</v>
      </c>
      <c r="N283" s="34">
        <f t="shared" si="93"/>
        <v>0</v>
      </c>
      <c r="O283" s="34">
        <f t="shared" si="94"/>
        <v>0</v>
      </c>
      <c r="P283" s="34">
        <f t="shared" si="95"/>
        <v>0</v>
      </c>
      <c r="Q283" s="34">
        <f t="shared" si="96"/>
        <v>0</v>
      </c>
      <c r="R283" s="34">
        <f t="shared" si="97"/>
        <v>0</v>
      </c>
    </row>
    <row r="284" spans="1:18" ht="30" x14ac:dyDescent="0.25">
      <c r="A284" s="30">
        <f t="shared" si="98"/>
        <v>244</v>
      </c>
      <c r="B284" s="31"/>
      <c r="C284" s="50" t="s">
        <v>141</v>
      </c>
      <c r="D284" s="60"/>
      <c r="E284" s="60"/>
      <c r="F284" s="25" t="s">
        <v>138</v>
      </c>
      <c r="G284" s="25">
        <v>43</v>
      </c>
      <c r="H284" s="34">
        <v>0</v>
      </c>
      <c r="I284" s="34">
        <v>0</v>
      </c>
      <c r="J284" s="34">
        <f t="shared" si="91"/>
        <v>0</v>
      </c>
      <c r="K284" s="34">
        <v>0</v>
      </c>
      <c r="L284" s="34">
        <v>0</v>
      </c>
      <c r="M284" s="34">
        <f t="shared" si="92"/>
        <v>0</v>
      </c>
      <c r="N284" s="34">
        <f t="shared" si="93"/>
        <v>0</v>
      </c>
      <c r="O284" s="34">
        <f t="shared" si="94"/>
        <v>0</v>
      </c>
      <c r="P284" s="34">
        <f t="shared" si="95"/>
        <v>0</v>
      </c>
      <c r="Q284" s="34">
        <f t="shared" si="96"/>
        <v>0</v>
      </c>
      <c r="R284" s="34">
        <f t="shared" si="97"/>
        <v>0</v>
      </c>
    </row>
    <row r="285" spans="1:18" ht="30" x14ac:dyDescent="0.25">
      <c r="A285" s="30">
        <f t="shared" si="98"/>
        <v>245</v>
      </c>
      <c r="B285" s="31"/>
      <c r="C285" s="50" t="s">
        <v>139</v>
      </c>
      <c r="D285" s="60"/>
      <c r="E285" s="60"/>
      <c r="F285" s="25" t="s">
        <v>138</v>
      </c>
      <c r="G285" s="25">
        <v>5</v>
      </c>
      <c r="H285" s="34">
        <v>0</v>
      </c>
      <c r="I285" s="34">
        <v>0</v>
      </c>
      <c r="J285" s="34">
        <f t="shared" si="91"/>
        <v>0</v>
      </c>
      <c r="K285" s="34">
        <v>0</v>
      </c>
      <c r="L285" s="34">
        <v>0</v>
      </c>
      <c r="M285" s="34">
        <f t="shared" si="92"/>
        <v>0</v>
      </c>
      <c r="N285" s="34">
        <f t="shared" si="93"/>
        <v>0</v>
      </c>
      <c r="O285" s="34">
        <f t="shared" si="94"/>
        <v>0</v>
      </c>
      <c r="P285" s="34">
        <f t="shared" si="95"/>
        <v>0</v>
      </c>
      <c r="Q285" s="34">
        <f t="shared" si="96"/>
        <v>0</v>
      </c>
      <c r="R285" s="34">
        <f t="shared" si="97"/>
        <v>0</v>
      </c>
    </row>
    <row r="286" spans="1:18" x14ac:dyDescent="0.25">
      <c r="A286" s="30">
        <f t="shared" si="98"/>
        <v>246</v>
      </c>
      <c r="B286" s="36"/>
      <c r="C286" s="50" t="s">
        <v>140</v>
      </c>
      <c r="D286" s="61"/>
      <c r="E286" s="61"/>
      <c r="F286" s="26" t="s">
        <v>138</v>
      </c>
      <c r="G286" s="17">
        <v>5</v>
      </c>
      <c r="H286" s="34">
        <v>0</v>
      </c>
      <c r="I286" s="34">
        <v>0</v>
      </c>
      <c r="J286" s="34">
        <f t="shared" si="91"/>
        <v>0</v>
      </c>
      <c r="K286" s="34">
        <v>0</v>
      </c>
      <c r="L286" s="34">
        <v>0</v>
      </c>
      <c r="M286" s="34">
        <f t="shared" si="92"/>
        <v>0</v>
      </c>
      <c r="N286" s="34">
        <f t="shared" si="93"/>
        <v>0</v>
      </c>
      <c r="O286" s="34">
        <f t="shared" si="94"/>
        <v>0</v>
      </c>
      <c r="P286" s="34">
        <f t="shared" si="95"/>
        <v>0</v>
      </c>
      <c r="Q286" s="34">
        <f t="shared" si="96"/>
        <v>0</v>
      </c>
      <c r="R286" s="34">
        <f t="shared" si="97"/>
        <v>0</v>
      </c>
    </row>
    <row r="287" spans="1:18" ht="75.75" thickBot="1" x14ac:dyDescent="0.3">
      <c r="A287" s="30">
        <f t="shared" si="98"/>
        <v>247</v>
      </c>
      <c r="B287" s="52"/>
      <c r="C287" s="50" t="s">
        <v>146</v>
      </c>
      <c r="D287" s="54"/>
      <c r="E287" s="62"/>
      <c r="F287" s="25" t="s">
        <v>134</v>
      </c>
      <c r="G287" s="25">
        <v>24</v>
      </c>
      <c r="H287" s="56">
        <v>0</v>
      </c>
      <c r="I287" s="56">
        <v>0</v>
      </c>
      <c r="J287" s="56">
        <f t="shared" si="49"/>
        <v>0</v>
      </c>
      <c r="K287" s="56">
        <v>0</v>
      </c>
      <c r="L287" s="56">
        <v>0</v>
      </c>
      <c r="M287" s="56">
        <f t="shared" si="50"/>
        <v>0</v>
      </c>
      <c r="N287" s="56">
        <f t="shared" si="51"/>
        <v>0</v>
      </c>
      <c r="O287" s="56">
        <f t="shared" si="52"/>
        <v>0</v>
      </c>
      <c r="P287" s="56">
        <f t="shared" si="53"/>
        <v>0</v>
      </c>
      <c r="Q287" s="56">
        <f t="shared" si="54"/>
        <v>0</v>
      </c>
      <c r="R287" s="56">
        <f t="shared" si="55"/>
        <v>0</v>
      </c>
    </row>
    <row r="288" spans="1:18" ht="15.75" customHeight="1" thickBot="1" x14ac:dyDescent="0.3">
      <c r="A288" s="88" t="s">
        <v>131</v>
      </c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90"/>
    </row>
    <row r="289" spans="1:18" ht="30" x14ac:dyDescent="0.25">
      <c r="A289" s="30">
        <v>248</v>
      </c>
      <c r="B289" s="31"/>
      <c r="C289" s="50" t="s">
        <v>145</v>
      </c>
      <c r="D289" s="60"/>
      <c r="E289" s="60"/>
      <c r="F289" s="25" t="s">
        <v>28</v>
      </c>
      <c r="G289" s="25">
        <v>1</v>
      </c>
      <c r="H289" s="34">
        <v>0</v>
      </c>
      <c r="I289" s="34">
        <v>0</v>
      </c>
      <c r="J289" s="34">
        <f t="shared" si="49"/>
        <v>0</v>
      </c>
      <c r="K289" s="34">
        <v>0</v>
      </c>
      <c r="L289" s="34">
        <v>0</v>
      </c>
      <c r="M289" s="34">
        <f t="shared" si="50"/>
        <v>0</v>
      </c>
      <c r="N289" s="34">
        <f t="shared" si="51"/>
        <v>0</v>
      </c>
      <c r="O289" s="34">
        <f t="shared" si="52"/>
        <v>0</v>
      </c>
      <c r="P289" s="34">
        <f t="shared" si="53"/>
        <v>0</v>
      </c>
      <c r="Q289" s="34">
        <f t="shared" si="54"/>
        <v>0</v>
      </c>
      <c r="R289" s="34">
        <f t="shared" si="55"/>
        <v>0</v>
      </c>
    </row>
    <row r="290" spans="1:18" ht="90" x14ac:dyDescent="0.25">
      <c r="A290" s="30">
        <f>A289+1</f>
        <v>249</v>
      </c>
      <c r="B290" s="31"/>
      <c r="C290" s="50" t="s">
        <v>144</v>
      </c>
      <c r="D290" s="60"/>
      <c r="E290" s="60"/>
      <c r="F290" s="25" t="s">
        <v>28</v>
      </c>
      <c r="G290" s="25">
        <v>1</v>
      </c>
      <c r="H290" s="34">
        <v>0</v>
      </c>
      <c r="I290" s="34">
        <v>0</v>
      </c>
      <c r="J290" s="34">
        <f t="shared" ref="J290" si="99">H290*I290</f>
        <v>0</v>
      </c>
      <c r="K290" s="34">
        <v>0</v>
      </c>
      <c r="L290" s="34">
        <v>0</v>
      </c>
      <c r="M290" s="34">
        <f t="shared" si="50"/>
        <v>0</v>
      </c>
      <c r="N290" s="34">
        <f t="shared" ref="N290" si="100">G290*H290</f>
        <v>0</v>
      </c>
      <c r="O290" s="34">
        <f t="shared" ref="O290" si="101">G290*J290</f>
        <v>0</v>
      </c>
      <c r="P290" s="34">
        <f t="shared" ref="P290" si="102">G290*K290</f>
        <v>0</v>
      </c>
      <c r="Q290" s="34">
        <f t="shared" si="54"/>
        <v>0</v>
      </c>
      <c r="R290" s="34">
        <f t="shared" si="55"/>
        <v>0</v>
      </c>
    </row>
    <row r="291" spans="1:18" ht="60" x14ac:dyDescent="0.25">
      <c r="A291" s="30">
        <f t="shared" ref="A291:A294" si="103">A290+1</f>
        <v>250</v>
      </c>
      <c r="B291" s="36"/>
      <c r="C291" s="50" t="s">
        <v>143</v>
      </c>
      <c r="D291" s="61"/>
      <c r="E291" s="61"/>
      <c r="F291" s="26" t="s">
        <v>28</v>
      </c>
      <c r="G291" s="26">
        <v>1</v>
      </c>
      <c r="H291" s="39">
        <v>0</v>
      </c>
      <c r="I291" s="39">
        <v>0</v>
      </c>
      <c r="J291" s="39">
        <f t="shared" si="49"/>
        <v>0</v>
      </c>
      <c r="K291" s="39">
        <v>0</v>
      </c>
      <c r="L291" s="39">
        <v>0</v>
      </c>
      <c r="M291" s="39">
        <f t="shared" si="50"/>
        <v>0</v>
      </c>
      <c r="N291" s="39">
        <f t="shared" si="51"/>
        <v>0</v>
      </c>
      <c r="O291" s="39">
        <f t="shared" si="52"/>
        <v>0</v>
      </c>
      <c r="P291" s="39">
        <f t="shared" si="53"/>
        <v>0</v>
      </c>
      <c r="Q291" s="39">
        <f t="shared" si="54"/>
        <v>0</v>
      </c>
      <c r="R291" s="39">
        <f t="shared" si="55"/>
        <v>0</v>
      </c>
    </row>
    <row r="292" spans="1:18" ht="30" x14ac:dyDescent="0.25">
      <c r="A292" s="30">
        <f t="shared" si="103"/>
        <v>251</v>
      </c>
      <c r="B292" s="36"/>
      <c r="C292" s="50" t="s">
        <v>147</v>
      </c>
      <c r="D292" s="61"/>
      <c r="E292" s="61"/>
      <c r="F292" s="26" t="s">
        <v>28</v>
      </c>
      <c r="G292" s="26">
        <v>1</v>
      </c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x14ac:dyDescent="0.25">
      <c r="A293" s="30">
        <f t="shared" si="103"/>
        <v>252</v>
      </c>
      <c r="B293" s="36"/>
      <c r="C293" s="50" t="s">
        <v>148</v>
      </c>
      <c r="D293" s="61"/>
      <c r="E293" s="61"/>
      <c r="F293" s="26" t="s">
        <v>28</v>
      </c>
      <c r="G293" s="26">
        <v>1</v>
      </c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</row>
    <row r="294" spans="1:18" ht="30" x14ac:dyDescent="0.25">
      <c r="A294" s="30">
        <f t="shared" si="103"/>
        <v>253</v>
      </c>
      <c r="B294" s="36"/>
      <c r="C294" s="50" t="s">
        <v>132</v>
      </c>
      <c r="D294" s="61"/>
      <c r="E294" s="61"/>
      <c r="F294" s="26" t="s">
        <v>28</v>
      </c>
      <c r="G294" s="26">
        <v>1</v>
      </c>
      <c r="H294" s="39">
        <v>0</v>
      </c>
      <c r="I294" s="39">
        <v>0</v>
      </c>
      <c r="J294" s="39">
        <f t="shared" ref="J294" si="104">H294*I294</f>
        <v>0</v>
      </c>
      <c r="K294" s="39">
        <v>0</v>
      </c>
      <c r="L294" s="39">
        <v>0</v>
      </c>
      <c r="M294" s="39">
        <f t="shared" ref="M294" si="105">SUM(J294:L294)</f>
        <v>0</v>
      </c>
      <c r="N294" s="39">
        <f t="shared" ref="N294" si="106">G294*H294</f>
        <v>0</v>
      </c>
      <c r="O294" s="39">
        <f t="shared" ref="O294" si="107">G294*J294</f>
        <v>0</v>
      </c>
      <c r="P294" s="39">
        <f t="shared" ref="P294" si="108">G294*K294</f>
        <v>0</v>
      </c>
      <c r="Q294" s="39">
        <f t="shared" ref="Q294" si="109">G294*L294</f>
        <v>0</v>
      </c>
      <c r="R294" s="39">
        <f t="shared" ref="R294" si="110">SUM(O294:Q294)</f>
        <v>0</v>
      </c>
    </row>
    <row r="295" spans="1:18" x14ac:dyDescent="0.25">
      <c r="A295" s="84" t="s">
        <v>161</v>
      </c>
      <c r="B295" s="84"/>
      <c r="C295" s="84"/>
      <c r="D295" s="84"/>
      <c r="E295" s="84"/>
      <c r="F295" s="84"/>
      <c r="G295" s="85"/>
      <c r="H295" s="85"/>
      <c r="I295" s="85"/>
      <c r="J295" s="85"/>
      <c r="K295" s="85"/>
      <c r="L295" s="85"/>
      <c r="M295" s="85"/>
      <c r="N295" s="39">
        <f>SUM(N22:N294)</f>
        <v>0</v>
      </c>
      <c r="O295" s="39">
        <f>SUM(O22:O294)</f>
        <v>0</v>
      </c>
      <c r="P295" s="39">
        <f>SUM(P22:P294)</f>
        <v>0</v>
      </c>
      <c r="Q295" s="39">
        <f>SUM(Q22:Q294)</f>
        <v>0</v>
      </c>
      <c r="R295" s="39">
        <f>SUM(R22:R294)</f>
        <v>0</v>
      </c>
    </row>
    <row r="296" spans="1:18" x14ac:dyDescent="0.25">
      <c r="A296" s="84" t="s">
        <v>17</v>
      </c>
      <c r="B296" s="86"/>
      <c r="C296" s="86"/>
      <c r="D296" s="86"/>
      <c r="E296" s="86"/>
      <c r="F296" s="86"/>
      <c r="G296" s="35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39">
        <v>0</v>
      </c>
    </row>
    <row r="297" spans="1:18" x14ac:dyDescent="0.25">
      <c r="A297" s="84" t="s">
        <v>18</v>
      </c>
      <c r="B297" s="86"/>
      <c r="C297" s="86"/>
      <c r="D297" s="86"/>
      <c r="E297" s="86"/>
      <c r="F297" s="86"/>
      <c r="G297" s="35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39">
        <v>0</v>
      </c>
    </row>
    <row r="298" spans="1:18" x14ac:dyDescent="0.25">
      <c r="A298" s="84" t="s">
        <v>19</v>
      </c>
      <c r="B298" s="84"/>
      <c r="C298" s="84"/>
      <c r="D298" s="84"/>
      <c r="E298" s="84"/>
      <c r="F298" s="84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39">
        <f>SUM(R295:R297)</f>
        <v>0</v>
      </c>
    </row>
    <row r="299" spans="1:18" x14ac:dyDescent="0.25">
      <c r="A299" s="84" t="s">
        <v>151</v>
      </c>
      <c r="B299" s="84"/>
      <c r="C299" s="84"/>
      <c r="D299" s="84"/>
      <c r="E299" s="84"/>
      <c r="F299" s="84"/>
      <c r="G299" s="35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39">
        <f>R298*21%</f>
        <v>0</v>
      </c>
    </row>
    <row r="300" spans="1:18" x14ac:dyDescent="0.25">
      <c r="A300" s="84" t="s">
        <v>20</v>
      </c>
      <c r="B300" s="84"/>
      <c r="C300" s="84"/>
      <c r="D300" s="84"/>
      <c r="E300" s="84"/>
      <c r="F300" s="84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39">
        <f>R298+R299</f>
        <v>0</v>
      </c>
    </row>
    <row r="302" spans="1:18" x14ac:dyDescent="0.25">
      <c r="A302" s="70"/>
      <c r="B302" s="70"/>
      <c r="C302" s="70"/>
      <c r="D302" s="70"/>
      <c r="E302" s="70"/>
      <c r="F302" s="70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67"/>
    </row>
    <row r="303" spans="1:18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</row>
    <row r="304" spans="1:18" x14ac:dyDescent="0.25">
      <c r="A304" s="70"/>
      <c r="B304" s="70"/>
      <c r="C304" s="70"/>
      <c r="D304" s="70"/>
      <c r="E304" s="70"/>
      <c r="F304" s="70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67"/>
    </row>
    <row r="305" spans="1:18" x14ac:dyDescent="0.25">
      <c r="A305" s="70"/>
      <c r="B305" s="70"/>
      <c r="C305" s="70"/>
      <c r="D305" s="70"/>
      <c r="E305" s="70"/>
      <c r="F305" s="70"/>
      <c r="G305" s="66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67"/>
    </row>
    <row r="306" spans="1:18" x14ac:dyDescent="0.25">
      <c r="A306" s="70"/>
      <c r="B306" s="70"/>
      <c r="C306" s="70"/>
      <c r="D306" s="70"/>
      <c r="E306" s="70"/>
      <c r="F306" s="70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67"/>
    </row>
  </sheetData>
  <mergeCells count="58">
    <mergeCell ref="H297:Q297"/>
    <mergeCell ref="A299:F299"/>
    <mergeCell ref="H299:Q299"/>
    <mergeCell ref="A300:F300"/>
    <mergeCell ref="G300:Q300"/>
    <mergeCell ref="A298:F298"/>
    <mergeCell ref="G298:Q298"/>
    <mergeCell ref="A297:F297"/>
    <mergeCell ref="A279:R279"/>
    <mergeCell ref="A21:R21"/>
    <mergeCell ref="A225:R225"/>
    <mergeCell ref="A240:R240"/>
    <mergeCell ref="A261:R261"/>
    <mergeCell ref="H45:R45"/>
    <mergeCell ref="A162:R162"/>
    <mergeCell ref="A199:R199"/>
    <mergeCell ref="A54:R54"/>
    <mergeCell ref="H154:R154"/>
    <mergeCell ref="H132:R132"/>
    <mergeCell ref="H101:R101"/>
    <mergeCell ref="A88:R88"/>
    <mergeCell ref="A109:R109"/>
    <mergeCell ref="A141:R141"/>
    <mergeCell ref="H271:R271"/>
    <mergeCell ref="H253:R253"/>
    <mergeCell ref="H233:R233"/>
    <mergeCell ref="H79:R79"/>
    <mergeCell ref="H218:R218"/>
    <mergeCell ref="H190:R190"/>
    <mergeCell ref="A295:F295"/>
    <mergeCell ref="G295:M295"/>
    <mergeCell ref="A296:F296"/>
    <mergeCell ref="H296:Q296"/>
    <mergeCell ref="A288:R288"/>
    <mergeCell ref="A2:R2"/>
    <mergeCell ref="G19:G20"/>
    <mergeCell ref="F19:F20"/>
    <mergeCell ref="C19:C20"/>
    <mergeCell ref="B19:B20"/>
    <mergeCell ref="A19:A20"/>
    <mergeCell ref="A3:R3"/>
    <mergeCell ref="A8:B8"/>
    <mergeCell ref="D19:D20"/>
    <mergeCell ref="E19:E20"/>
    <mergeCell ref="H19:M19"/>
    <mergeCell ref="N19:R19"/>
    <mergeCell ref="C5:R5"/>
    <mergeCell ref="C6:R6"/>
    <mergeCell ref="C7:R7"/>
    <mergeCell ref="C8:R8"/>
    <mergeCell ref="A305:F305"/>
    <mergeCell ref="H305:Q305"/>
    <mergeCell ref="A306:F306"/>
    <mergeCell ref="G306:Q306"/>
    <mergeCell ref="A302:F302"/>
    <mergeCell ref="G302:Q302"/>
    <mergeCell ref="A304:F304"/>
    <mergeCell ref="G304:Q304"/>
  </mergeCells>
  <phoneticPr fontId="2" type="noConversion"/>
  <conditionalFormatting sqref="D50">
    <cfRule type="containsErrors" dxfId="99" priority="112" stopIfTrue="1">
      <formula>ISERROR(D50)</formula>
    </cfRule>
  </conditionalFormatting>
  <conditionalFormatting sqref="D50">
    <cfRule type="cellIs" dxfId="98" priority="111" operator="equal">
      <formula>0</formula>
    </cfRule>
  </conditionalFormatting>
  <conditionalFormatting sqref="D51">
    <cfRule type="containsErrors" dxfId="97" priority="110" stopIfTrue="1">
      <formula>ISERROR(D51)</formula>
    </cfRule>
  </conditionalFormatting>
  <conditionalFormatting sqref="D51">
    <cfRule type="cellIs" dxfId="96" priority="109" operator="equal">
      <formula>0</formula>
    </cfRule>
  </conditionalFormatting>
  <conditionalFormatting sqref="F50:F51">
    <cfRule type="containsErrors" dxfId="95" priority="108" stopIfTrue="1">
      <formula>ISERROR(F50)</formula>
    </cfRule>
  </conditionalFormatting>
  <conditionalFormatting sqref="F50:F51">
    <cfRule type="cellIs" dxfId="94" priority="107" operator="equal">
      <formula>0</formula>
    </cfRule>
  </conditionalFormatting>
  <conditionalFormatting sqref="F53">
    <cfRule type="containsErrors" dxfId="93" priority="106" stopIfTrue="1">
      <formula>ISERROR(F53)</formula>
    </cfRule>
  </conditionalFormatting>
  <conditionalFormatting sqref="F53">
    <cfRule type="cellIs" dxfId="92" priority="105" operator="equal">
      <formula>0</formula>
    </cfRule>
  </conditionalFormatting>
  <conditionalFormatting sqref="F52">
    <cfRule type="containsErrors" dxfId="91" priority="104" stopIfTrue="1">
      <formula>ISERROR(F52)</formula>
    </cfRule>
  </conditionalFormatting>
  <conditionalFormatting sqref="F52">
    <cfRule type="cellIs" dxfId="90" priority="103" operator="equal">
      <formula>0</formula>
    </cfRule>
  </conditionalFormatting>
  <conditionalFormatting sqref="D84">
    <cfRule type="containsErrors" dxfId="89" priority="102" stopIfTrue="1">
      <formula>ISERROR(D84)</formula>
    </cfRule>
  </conditionalFormatting>
  <conditionalFormatting sqref="D84">
    <cfRule type="cellIs" dxfId="88" priority="101" operator="equal">
      <formula>0</formula>
    </cfRule>
  </conditionalFormatting>
  <conditionalFormatting sqref="D85">
    <cfRule type="containsErrors" dxfId="87" priority="100" stopIfTrue="1">
      <formula>ISERROR(D85)</formula>
    </cfRule>
  </conditionalFormatting>
  <conditionalFormatting sqref="D85">
    <cfRule type="cellIs" dxfId="86" priority="99" operator="equal">
      <formula>0</formula>
    </cfRule>
  </conditionalFormatting>
  <conditionalFormatting sqref="F86">
    <cfRule type="cellIs" dxfId="85" priority="93" operator="equal">
      <formula>0</formula>
    </cfRule>
  </conditionalFormatting>
  <conditionalFormatting sqref="F84:F85">
    <cfRule type="containsErrors" dxfId="84" priority="98" stopIfTrue="1">
      <formula>ISERROR(F84)</formula>
    </cfRule>
  </conditionalFormatting>
  <conditionalFormatting sqref="F84:F85">
    <cfRule type="cellIs" dxfId="83" priority="97" operator="equal">
      <formula>0</formula>
    </cfRule>
  </conditionalFormatting>
  <conditionalFormatting sqref="F87">
    <cfRule type="containsErrors" dxfId="82" priority="96" stopIfTrue="1">
      <formula>ISERROR(F87)</formula>
    </cfRule>
  </conditionalFormatting>
  <conditionalFormatting sqref="F87">
    <cfRule type="cellIs" dxfId="81" priority="95" operator="equal">
      <formula>0</formula>
    </cfRule>
  </conditionalFormatting>
  <conditionalFormatting sqref="F86">
    <cfRule type="containsErrors" dxfId="80" priority="94" stopIfTrue="1">
      <formula>ISERROR(F86)</formula>
    </cfRule>
  </conditionalFormatting>
  <conditionalFormatting sqref="D105">
    <cfRule type="containsErrors" dxfId="79" priority="82" stopIfTrue="1">
      <formula>ISERROR(D105)</formula>
    </cfRule>
  </conditionalFormatting>
  <conditionalFormatting sqref="D105">
    <cfRule type="cellIs" dxfId="78" priority="81" operator="equal">
      <formula>0</formula>
    </cfRule>
  </conditionalFormatting>
  <conditionalFormatting sqref="D106">
    <cfRule type="containsErrors" dxfId="77" priority="80" stopIfTrue="1">
      <formula>ISERROR(D106)</formula>
    </cfRule>
  </conditionalFormatting>
  <conditionalFormatting sqref="D106">
    <cfRule type="cellIs" dxfId="76" priority="79" operator="equal">
      <formula>0</formula>
    </cfRule>
  </conditionalFormatting>
  <conditionalFormatting sqref="D137">
    <cfRule type="containsErrors" dxfId="75" priority="72" stopIfTrue="1">
      <formula>ISERROR(D137)</formula>
    </cfRule>
  </conditionalFormatting>
  <conditionalFormatting sqref="D137">
    <cfRule type="cellIs" dxfId="74" priority="71" operator="equal">
      <formula>0</formula>
    </cfRule>
  </conditionalFormatting>
  <conditionalFormatting sqref="D138">
    <cfRule type="containsErrors" dxfId="73" priority="70" stopIfTrue="1">
      <formula>ISERROR(D138)</formula>
    </cfRule>
  </conditionalFormatting>
  <conditionalFormatting sqref="D138">
    <cfRule type="cellIs" dxfId="72" priority="69" operator="equal">
      <formula>0</formula>
    </cfRule>
  </conditionalFormatting>
  <conditionalFormatting sqref="F105:F106">
    <cfRule type="containsErrors" dxfId="71" priority="78" stopIfTrue="1">
      <formula>ISERROR(F105)</formula>
    </cfRule>
  </conditionalFormatting>
  <conditionalFormatting sqref="F105:F106">
    <cfRule type="cellIs" dxfId="70" priority="77" operator="equal">
      <formula>0</formula>
    </cfRule>
  </conditionalFormatting>
  <conditionalFormatting sqref="F137:F138">
    <cfRule type="containsErrors" dxfId="69" priority="68" stopIfTrue="1">
      <formula>ISERROR(F137)</formula>
    </cfRule>
  </conditionalFormatting>
  <conditionalFormatting sqref="F137:F138">
    <cfRule type="cellIs" dxfId="68" priority="67" operator="equal">
      <formula>0</formula>
    </cfRule>
  </conditionalFormatting>
  <conditionalFormatting sqref="F108">
    <cfRule type="containsErrors" dxfId="67" priority="76" stopIfTrue="1">
      <formula>ISERROR(F108)</formula>
    </cfRule>
  </conditionalFormatting>
  <conditionalFormatting sqref="F108">
    <cfRule type="cellIs" dxfId="66" priority="75" operator="equal">
      <formula>0</formula>
    </cfRule>
  </conditionalFormatting>
  <conditionalFormatting sqref="F107">
    <cfRule type="containsErrors" dxfId="65" priority="74" stopIfTrue="1">
      <formula>ISERROR(F107)</formula>
    </cfRule>
  </conditionalFormatting>
  <conditionalFormatting sqref="F107">
    <cfRule type="cellIs" dxfId="64" priority="73" operator="equal">
      <formula>0</formula>
    </cfRule>
  </conditionalFormatting>
  <conditionalFormatting sqref="F140">
    <cfRule type="containsErrors" dxfId="63" priority="66" stopIfTrue="1">
      <formula>ISERROR(F140)</formula>
    </cfRule>
  </conditionalFormatting>
  <conditionalFormatting sqref="F140">
    <cfRule type="cellIs" dxfId="62" priority="65" operator="equal">
      <formula>0</formula>
    </cfRule>
  </conditionalFormatting>
  <conditionalFormatting sqref="F139">
    <cfRule type="containsErrors" dxfId="61" priority="64" stopIfTrue="1">
      <formula>ISERROR(F139)</formula>
    </cfRule>
  </conditionalFormatting>
  <conditionalFormatting sqref="F139">
    <cfRule type="cellIs" dxfId="60" priority="63" operator="equal">
      <formula>0</formula>
    </cfRule>
  </conditionalFormatting>
  <conditionalFormatting sqref="D158">
    <cfRule type="containsErrors" dxfId="59" priority="62" stopIfTrue="1">
      <formula>ISERROR(D158)</formula>
    </cfRule>
  </conditionalFormatting>
  <conditionalFormatting sqref="D158">
    <cfRule type="cellIs" dxfId="58" priority="61" operator="equal">
      <formula>0</formula>
    </cfRule>
  </conditionalFormatting>
  <conditionalFormatting sqref="D159">
    <cfRule type="containsErrors" dxfId="57" priority="60" stopIfTrue="1">
      <formula>ISERROR(D159)</formula>
    </cfRule>
  </conditionalFormatting>
  <conditionalFormatting sqref="D159">
    <cfRule type="cellIs" dxfId="56" priority="59" operator="equal">
      <formula>0</formula>
    </cfRule>
  </conditionalFormatting>
  <conditionalFormatting sqref="F160">
    <cfRule type="cellIs" dxfId="55" priority="53" operator="equal">
      <formula>0</formula>
    </cfRule>
  </conditionalFormatting>
  <conditionalFormatting sqref="F160">
    <cfRule type="containsErrors" dxfId="54" priority="54" stopIfTrue="1">
      <formula>ISERROR(F160)</formula>
    </cfRule>
  </conditionalFormatting>
  <conditionalFormatting sqref="F158:F159">
    <cfRule type="containsErrors" dxfId="53" priority="58" stopIfTrue="1">
      <formula>ISERROR(F158)</formula>
    </cfRule>
  </conditionalFormatting>
  <conditionalFormatting sqref="F158:F159">
    <cfRule type="cellIs" dxfId="52" priority="57" operator="equal">
      <formula>0</formula>
    </cfRule>
  </conditionalFormatting>
  <conditionalFormatting sqref="F161">
    <cfRule type="containsErrors" dxfId="51" priority="56" stopIfTrue="1">
      <formula>ISERROR(F161)</formula>
    </cfRule>
  </conditionalFormatting>
  <conditionalFormatting sqref="F161">
    <cfRule type="cellIs" dxfId="50" priority="55" operator="equal">
      <formula>0</formula>
    </cfRule>
  </conditionalFormatting>
  <conditionalFormatting sqref="D195">
    <cfRule type="containsErrors" dxfId="49" priority="52" stopIfTrue="1">
      <formula>ISERROR(D195)</formula>
    </cfRule>
  </conditionalFormatting>
  <conditionalFormatting sqref="D195">
    <cfRule type="cellIs" dxfId="48" priority="51" operator="equal">
      <formula>0</formula>
    </cfRule>
  </conditionalFormatting>
  <conditionalFormatting sqref="D196">
    <cfRule type="containsErrors" dxfId="47" priority="50" stopIfTrue="1">
      <formula>ISERROR(D196)</formula>
    </cfRule>
  </conditionalFormatting>
  <conditionalFormatting sqref="D196">
    <cfRule type="cellIs" dxfId="46" priority="49" operator="equal">
      <formula>0</formula>
    </cfRule>
  </conditionalFormatting>
  <conditionalFormatting sqref="F195:F196">
    <cfRule type="containsErrors" dxfId="45" priority="48" stopIfTrue="1">
      <formula>ISERROR(F195)</formula>
    </cfRule>
  </conditionalFormatting>
  <conditionalFormatting sqref="F195:F196">
    <cfRule type="cellIs" dxfId="44" priority="47" operator="equal">
      <formula>0</formula>
    </cfRule>
  </conditionalFormatting>
  <conditionalFormatting sqref="F198">
    <cfRule type="containsErrors" dxfId="43" priority="46" stopIfTrue="1">
      <formula>ISERROR(F198)</formula>
    </cfRule>
  </conditionalFormatting>
  <conditionalFormatting sqref="F198">
    <cfRule type="cellIs" dxfId="42" priority="45" operator="equal">
      <formula>0</formula>
    </cfRule>
  </conditionalFormatting>
  <conditionalFormatting sqref="F197">
    <cfRule type="containsErrors" dxfId="41" priority="44" stopIfTrue="1">
      <formula>ISERROR(F197)</formula>
    </cfRule>
  </conditionalFormatting>
  <conditionalFormatting sqref="F197">
    <cfRule type="cellIs" dxfId="40" priority="43" operator="equal">
      <formula>0</formula>
    </cfRule>
  </conditionalFormatting>
  <conditionalFormatting sqref="D221">
    <cfRule type="containsErrors" dxfId="39" priority="42" stopIfTrue="1">
      <formula>ISERROR(D221)</formula>
    </cfRule>
  </conditionalFormatting>
  <conditionalFormatting sqref="D221">
    <cfRule type="cellIs" dxfId="38" priority="41" operator="equal">
      <formula>0</formula>
    </cfRule>
  </conditionalFormatting>
  <conditionalFormatting sqref="D222">
    <cfRule type="containsErrors" dxfId="37" priority="40" stopIfTrue="1">
      <formula>ISERROR(D222)</formula>
    </cfRule>
  </conditionalFormatting>
  <conditionalFormatting sqref="D222">
    <cfRule type="cellIs" dxfId="36" priority="39" operator="equal">
      <formula>0</formula>
    </cfRule>
  </conditionalFormatting>
  <conditionalFormatting sqref="F223">
    <cfRule type="cellIs" dxfId="35" priority="33" operator="equal">
      <formula>0</formula>
    </cfRule>
  </conditionalFormatting>
  <conditionalFormatting sqref="F238">
    <cfRule type="cellIs" dxfId="34" priority="23" operator="equal">
      <formula>0</formula>
    </cfRule>
  </conditionalFormatting>
  <conditionalFormatting sqref="F259">
    <cfRule type="cellIs" dxfId="33" priority="13" operator="equal">
      <formula>0</formula>
    </cfRule>
  </conditionalFormatting>
  <conditionalFormatting sqref="F221:F222">
    <cfRule type="containsErrors" dxfId="32" priority="38" stopIfTrue="1">
      <formula>ISERROR(F221)</formula>
    </cfRule>
  </conditionalFormatting>
  <conditionalFormatting sqref="F221:F222">
    <cfRule type="cellIs" dxfId="31" priority="37" operator="equal">
      <formula>0</formula>
    </cfRule>
  </conditionalFormatting>
  <conditionalFormatting sqref="F224">
    <cfRule type="containsErrors" dxfId="30" priority="36" stopIfTrue="1">
      <formula>ISERROR(F224)</formula>
    </cfRule>
  </conditionalFormatting>
  <conditionalFormatting sqref="F224">
    <cfRule type="cellIs" dxfId="29" priority="35" operator="equal">
      <formula>0</formula>
    </cfRule>
  </conditionalFormatting>
  <conditionalFormatting sqref="F223">
    <cfRule type="containsErrors" dxfId="28" priority="34" stopIfTrue="1">
      <formula>ISERROR(F223)</formula>
    </cfRule>
  </conditionalFormatting>
  <conditionalFormatting sqref="D236">
    <cfRule type="containsErrors" dxfId="27" priority="32" stopIfTrue="1">
      <formula>ISERROR(D236)</formula>
    </cfRule>
  </conditionalFormatting>
  <conditionalFormatting sqref="D236">
    <cfRule type="cellIs" dxfId="26" priority="31" operator="equal">
      <formula>0</formula>
    </cfRule>
  </conditionalFormatting>
  <conditionalFormatting sqref="D237">
    <cfRule type="containsErrors" dxfId="25" priority="30" stopIfTrue="1">
      <formula>ISERROR(D237)</formula>
    </cfRule>
  </conditionalFormatting>
  <conditionalFormatting sqref="D237">
    <cfRule type="cellIs" dxfId="24" priority="29" operator="equal">
      <formula>0</formula>
    </cfRule>
  </conditionalFormatting>
  <conditionalFormatting sqref="F236:F237">
    <cfRule type="containsErrors" dxfId="23" priority="28" stopIfTrue="1">
      <formula>ISERROR(F236)</formula>
    </cfRule>
  </conditionalFormatting>
  <conditionalFormatting sqref="F236:F237">
    <cfRule type="cellIs" dxfId="22" priority="27" operator="equal">
      <formula>0</formula>
    </cfRule>
  </conditionalFormatting>
  <conditionalFormatting sqref="F239">
    <cfRule type="containsErrors" dxfId="21" priority="26" stopIfTrue="1">
      <formula>ISERROR(F239)</formula>
    </cfRule>
  </conditionalFormatting>
  <conditionalFormatting sqref="F239">
    <cfRule type="cellIs" dxfId="20" priority="25" operator="equal">
      <formula>0</formula>
    </cfRule>
  </conditionalFormatting>
  <conditionalFormatting sqref="F238">
    <cfRule type="containsErrors" dxfId="19" priority="24" stopIfTrue="1">
      <formula>ISERROR(F238)</formula>
    </cfRule>
  </conditionalFormatting>
  <conditionalFormatting sqref="D257">
    <cfRule type="containsErrors" dxfId="18" priority="22" stopIfTrue="1">
      <formula>ISERROR(D257)</formula>
    </cfRule>
  </conditionalFormatting>
  <conditionalFormatting sqref="D257">
    <cfRule type="cellIs" dxfId="17" priority="21" operator="equal">
      <formula>0</formula>
    </cfRule>
  </conditionalFormatting>
  <conditionalFormatting sqref="D258">
    <cfRule type="containsErrors" dxfId="16" priority="20" stopIfTrue="1">
      <formula>ISERROR(D258)</formula>
    </cfRule>
  </conditionalFormatting>
  <conditionalFormatting sqref="D258">
    <cfRule type="cellIs" dxfId="15" priority="19" operator="equal">
      <formula>0</formula>
    </cfRule>
  </conditionalFormatting>
  <conditionalFormatting sqref="F257:F258">
    <cfRule type="containsErrors" dxfId="14" priority="18" stopIfTrue="1">
      <formula>ISERROR(F257)</formula>
    </cfRule>
  </conditionalFormatting>
  <conditionalFormatting sqref="F257:F258">
    <cfRule type="cellIs" dxfId="13" priority="17" operator="equal">
      <formula>0</formula>
    </cfRule>
  </conditionalFormatting>
  <conditionalFormatting sqref="F260">
    <cfRule type="containsErrors" dxfId="12" priority="16" stopIfTrue="1">
      <formula>ISERROR(F260)</formula>
    </cfRule>
  </conditionalFormatting>
  <conditionalFormatting sqref="F260">
    <cfRule type="cellIs" dxfId="11" priority="15" operator="equal">
      <formula>0</formula>
    </cfRule>
  </conditionalFormatting>
  <conditionalFormatting sqref="F259">
    <cfRule type="containsErrors" dxfId="10" priority="14" stopIfTrue="1">
      <formula>ISERROR(F259)</formula>
    </cfRule>
  </conditionalFormatting>
  <conditionalFormatting sqref="D275">
    <cfRule type="containsErrors" dxfId="9" priority="12" stopIfTrue="1">
      <formula>ISERROR(D275)</formula>
    </cfRule>
  </conditionalFormatting>
  <conditionalFormatting sqref="D275">
    <cfRule type="cellIs" dxfId="8" priority="11" operator="equal">
      <formula>0</formula>
    </cfRule>
  </conditionalFormatting>
  <conditionalFormatting sqref="D276">
    <cfRule type="containsErrors" dxfId="7" priority="10" stopIfTrue="1">
      <formula>ISERROR(D276)</formula>
    </cfRule>
  </conditionalFormatting>
  <conditionalFormatting sqref="D276">
    <cfRule type="cellIs" dxfId="6" priority="9" operator="equal">
      <formula>0</formula>
    </cfRule>
  </conditionalFormatting>
  <conditionalFormatting sqref="F275:F276">
    <cfRule type="containsErrors" dxfId="5" priority="8" stopIfTrue="1">
      <formula>ISERROR(F275)</formula>
    </cfRule>
  </conditionalFormatting>
  <conditionalFormatting sqref="F275:F276">
    <cfRule type="cellIs" dxfId="4" priority="7" operator="equal">
      <formula>0</formula>
    </cfRule>
  </conditionalFormatting>
  <conditionalFormatting sqref="F277">
    <cfRule type="containsErrors" dxfId="3" priority="4" stopIfTrue="1">
      <formula>ISERROR(F277)</formula>
    </cfRule>
  </conditionalFormatting>
  <conditionalFormatting sqref="F277">
    <cfRule type="cellIs" dxfId="2" priority="3" operator="equal">
      <formula>0</formula>
    </cfRule>
  </conditionalFormatting>
  <conditionalFormatting sqref="F278">
    <cfRule type="containsErrors" dxfId="1" priority="2" stopIfTrue="1">
      <formula>ISERROR(F278)</formula>
    </cfRule>
  </conditionalFormatting>
  <conditionalFormatting sqref="F278">
    <cfRule type="cellIs" dxfId="0" priority="1" operator="equal">
      <formula>0</formula>
    </cfRule>
  </conditionalFormatting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9" ma:contentTypeDescription="Izveidot jaunu dokumentu." ma:contentTypeScope="" ma:versionID="fa72197cce89b702585fc833b8c18a90">
  <xsd:schema xmlns:xsd="http://www.w3.org/2001/XMLSchema" xmlns:xs="http://www.w3.org/2001/XMLSchema" xmlns:p="http://schemas.microsoft.com/office/2006/metadata/properties" xmlns:ns3="9da6383c-9756-4074-bb8c-4f7bfe5c6960" targetNamespace="http://schemas.microsoft.com/office/2006/metadata/properties" ma:root="true" ma:fieldsID="f24ffb4d41e4870c302fc85f99fb6b6d" ns3:_="">
    <xsd:import namespace="9da6383c-9756-4074-bb8c-4f7bfe5c6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9AC86-2524-44A0-84A0-940ED27DC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A488F-6430-40CF-AEB8-28E623F6380A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9da6383c-9756-4074-bb8c-4f7bfe5c696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Savickis</cp:lastModifiedBy>
  <cp:lastPrinted>2020-12-02T09:16:52Z</cp:lastPrinted>
  <dcterms:created xsi:type="dcterms:W3CDTF">2020-09-02T05:02:03Z</dcterms:created>
  <dcterms:modified xsi:type="dcterms:W3CDTF">2022-04-26T10:50:29Z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