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s.savickis\OneDrive - RP SIA Rigas Satiksme\Documents\RS lietas_2\RS lietas\2020\Cenu aptaujas\Terases atjaunosana ezermalas 32\tirgus izpete\"/>
    </mc:Choice>
  </mc:AlternateContent>
  <xr:revisionPtr revIDLastSave="22" documentId="13_ncr:4000b_{824CA4C5-DAD4-4D6C-9B5B-9C9C1CDEAA49}" xr6:coauthVersionLast="44" xr6:coauthVersionMax="44" xr10:uidLastSave="{39DD10B8-D3C1-4C3D-899F-0792C76067BE}"/>
  <bookViews>
    <workbookView xWindow="-120" yWindow="-120" windowWidth="29040" windowHeight="15840" tabRatio="651" xr2:uid="{00000000-000D-0000-FFFF-FFFF00000000}"/>
  </bookViews>
  <sheets>
    <sheet name="Terase Ezermalas" sheetId="4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43" l="1"/>
  <c r="L30" i="43" s="1"/>
  <c r="M30" i="43"/>
  <c r="O30" i="43"/>
  <c r="P30" i="43"/>
  <c r="I31" i="43"/>
  <c r="N31" i="43" s="1"/>
  <c r="M31" i="43"/>
  <c r="O31" i="43"/>
  <c r="P31" i="43"/>
  <c r="I32" i="43"/>
  <c r="N32" i="43" s="1"/>
  <c r="M32" i="43"/>
  <c r="O32" i="43"/>
  <c r="P32" i="43"/>
  <c r="I33" i="43"/>
  <c r="N33" i="43" s="1"/>
  <c r="M33" i="43"/>
  <c r="O33" i="43"/>
  <c r="P33" i="43"/>
  <c r="I29" i="43"/>
  <c r="N29" i="43" s="1"/>
  <c r="M29" i="43"/>
  <c r="O29" i="43"/>
  <c r="P29" i="43"/>
  <c r="P25" i="43"/>
  <c r="O25" i="43"/>
  <c r="M25" i="43"/>
  <c r="I25" i="43"/>
  <c r="L25" i="43" s="1"/>
  <c r="I37" i="43"/>
  <c r="L37" i="43" s="1"/>
  <c r="M37" i="43"/>
  <c r="O37" i="43"/>
  <c r="P37" i="43"/>
  <c r="I38" i="43"/>
  <c r="N38" i="43" s="1"/>
  <c r="M38" i="43"/>
  <c r="O38" i="43"/>
  <c r="P38" i="43"/>
  <c r="I17" i="43"/>
  <c r="N17" i="43" s="1"/>
  <c r="I18" i="43"/>
  <c r="N18" i="43" s="1"/>
  <c r="I19" i="43"/>
  <c r="N19" i="43" s="1"/>
  <c r="I20" i="43"/>
  <c r="N20" i="43" s="1"/>
  <c r="I21" i="43"/>
  <c r="L21" i="43" s="1"/>
  <c r="I22" i="43"/>
  <c r="L22" i="43" s="1"/>
  <c r="I23" i="43"/>
  <c r="L23" i="43" s="1"/>
  <c r="I24" i="43"/>
  <c r="L24" i="43" s="1"/>
  <c r="I26" i="43"/>
  <c r="N26" i="43" s="1"/>
  <c r="I27" i="43"/>
  <c r="N27" i="43" s="1"/>
  <c r="I28" i="43"/>
  <c r="N28" i="43" s="1"/>
  <c r="I34" i="43"/>
  <c r="L34" i="43" s="1"/>
  <c r="I35" i="43"/>
  <c r="N35" i="43" s="1"/>
  <c r="I36" i="43"/>
  <c r="N36" i="43" s="1"/>
  <c r="I16" i="43"/>
  <c r="L16" i="43" s="1"/>
  <c r="A17" i="43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P16" i="43"/>
  <c r="O16" i="43"/>
  <c r="M16" i="43"/>
  <c r="M17" i="43"/>
  <c r="O17" i="43"/>
  <c r="P17" i="43"/>
  <c r="M18" i="43"/>
  <c r="O18" i="43"/>
  <c r="P18" i="43"/>
  <c r="M19" i="43"/>
  <c r="O19" i="43"/>
  <c r="P19" i="43"/>
  <c r="P27" i="43"/>
  <c r="O27" i="43"/>
  <c r="M27" i="43"/>
  <c r="P34" i="43"/>
  <c r="O34" i="43"/>
  <c r="M34" i="43"/>
  <c r="P28" i="43"/>
  <c r="O28" i="43"/>
  <c r="M28" i="43"/>
  <c r="P20" i="43"/>
  <c r="O20" i="43"/>
  <c r="M20" i="43"/>
  <c r="P36" i="43"/>
  <c r="O36" i="43"/>
  <c r="M36" i="43"/>
  <c r="P35" i="43"/>
  <c r="O35" i="43"/>
  <c r="M35" i="43"/>
  <c r="M26" i="43"/>
  <c r="O26" i="43"/>
  <c r="P26" i="43"/>
  <c r="M23" i="43"/>
  <c r="O23" i="43"/>
  <c r="P23" i="43"/>
  <c r="M24" i="43"/>
  <c r="O24" i="43"/>
  <c r="P24" i="43"/>
  <c r="M21" i="43"/>
  <c r="O21" i="43"/>
  <c r="P21" i="43"/>
  <c r="P22" i="43"/>
  <c r="O22" i="43"/>
  <c r="M22" i="43"/>
  <c r="L20" i="43"/>
  <c r="L31" i="43"/>
  <c r="L28" i="43" l="1"/>
  <c r="L38" i="43"/>
  <c r="L33" i="43"/>
  <c r="N23" i="43"/>
  <c r="Q26" i="43"/>
  <c r="L19" i="43"/>
  <c r="L26" i="43"/>
  <c r="L27" i="43"/>
  <c r="L29" i="43"/>
  <c r="P39" i="43"/>
  <c r="L18" i="43"/>
  <c r="Q18" i="43"/>
  <c r="Q27" i="43"/>
  <c r="Q36" i="43"/>
  <c r="L17" i="43"/>
  <c r="N25" i="43"/>
  <c r="Q25" i="43" s="1"/>
  <c r="Q29" i="43"/>
  <c r="Q32" i="43"/>
  <c r="N30" i="43"/>
  <c r="Q30" i="43" s="1"/>
  <c r="Q35" i="43"/>
  <c r="L36" i="43"/>
  <c r="Q38" i="43"/>
  <c r="Q33" i="43"/>
  <c r="Q31" i="43"/>
  <c r="N21" i="43"/>
  <c r="Q21" i="43" s="1"/>
  <c r="N16" i="43"/>
  <c r="Q16" i="43" s="1"/>
  <c r="N22" i="43"/>
  <c r="Q22" i="43" s="1"/>
  <c r="Q23" i="43"/>
  <c r="Q28" i="43"/>
  <c r="Q19" i="43"/>
  <c r="M39" i="43"/>
  <c r="L35" i="43"/>
  <c r="Q20" i="43"/>
  <c r="Q17" i="43"/>
  <c r="O39" i="43"/>
  <c r="L32" i="43"/>
  <c r="N37" i="43"/>
  <c r="Q37" i="43" s="1"/>
  <c r="N34" i="43"/>
  <c r="Q34" i="43" s="1"/>
  <c r="N24" i="43"/>
  <c r="Q24" i="43" s="1"/>
  <c r="L39" i="43" l="1"/>
  <c r="N39" i="43"/>
  <c r="Q39" i="43"/>
  <c r="Q40" i="43" l="1"/>
  <c r="Q42" i="43"/>
  <c r="Q43" i="43" s="1"/>
  <c r="Q44" i="43" l="1"/>
  <c r="Q45" i="43" s="1"/>
</calcChain>
</file>

<file path=xl/sharedStrings.xml><?xml version="1.0" encoding="utf-8"?>
<sst xmlns="http://schemas.openxmlformats.org/spreadsheetml/2006/main" count="116" uniqueCount="68">
  <si>
    <t>Nr.p.k.</t>
  </si>
  <si>
    <t>Darba nosaukums</t>
  </si>
  <si>
    <t>Mērvienība</t>
  </si>
  <si>
    <t>Daudzums</t>
  </si>
  <si>
    <t>Vienības izmaksas</t>
  </si>
  <si>
    <t>Kopā uz visu apjomu</t>
  </si>
  <si>
    <t>Laika norma c/h</t>
  </si>
  <si>
    <t>Darbietilpība (c/h)</t>
  </si>
  <si>
    <t>1</t>
  </si>
  <si>
    <t>Kopā:</t>
  </si>
  <si>
    <t>Kods</t>
  </si>
  <si>
    <t>Virsizdevumi</t>
  </si>
  <si>
    <t>Peļņa</t>
  </si>
  <si>
    <t>Pavisam kopā:</t>
  </si>
  <si>
    <t>Līg.cena</t>
  </si>
  <si>
    <t>m2</t>
  </si>
  <si>
    <t>m3</t>
  </si>
  <si>
    <t>Būvgružu iekraušana konteinerī un utilizācija</t>
  </si>
  <si>
    <t>t.m.</t>
  </si>
  <si>
    <t>Esošās skārda palodzes demontāža</t>
  </si>
  <si>
    <t xml:space="preserve">gab </t>
  </si>
  <si>
    <t>Objekta nosaukums</t>
  </si>
  <si>
    <t>Būves nosaukums</t>
  </si>
  <si>
    <t>Objekta adrese</t>
  </si>
  <si>
    <t>Ezermalas iela 32, Rīga</t>
  </si>
  <si>
    <t>Tenisa kortu biroja ēka</t>
  </si>
  <si>
    <t>%</t>
  </si>
  <si>
    <t>Sastādīja</t>
  </si>
  <si>
    <t>(paraksts un tā atšifrējums, datums)</t>
  </si>
  <si>
    <t>Sertifikāta Nr.</t>
  </si>
  <si>
    <t>Virsmas gruntēšana ar PrimerG vai ekvivalentu</t>
  </si>
  <si>
    <t>Pagaidu konstrukcijas montāža un nojaukšana terases nosegšanai (ar visiem nepieciešamajiem būvizstrādājumiem un mehānismiem), lai būvdarbu laikā pasargātu konstrukcijas no nelabvēlīgo laika apstākļu ietekmes, t.sk. drošības nožogojumi</t>
  </si>
  <si>
    <t>Esošo margu (metinātas) un uzlikas pie kāpnēm demontāža, tās saglabājot atpakaļmontāžai</t>
  </si>
  <si>
    <t>Virskārtas (t.sk. pieslēgumi sienām), betona slāņa un izdedžu betona seguma nojaukšana-demontāža d=245 mm</t>
  </si>
  <si>
    <t>Esošās lietus noteksistēmas demontāža</t>
  </si>
  <si>
    <t>Izlīdzinošās javas B20 7mm kārtas uzklāšana</t>
  </si>
  <si>
    <t>Tvaika izolācijas ELT-Pefoil 200 vai ekvivalents ieklāšana ar šuvju salīmēšanu</t>
  </si>
  <si>
    <t>Ekstrudēto siltumizolācijas plāksņu FINNFOAM FL300PX vai ekvivalentu ar pusspundi b=150 mm montāža</t>
  </si>
  <si>
    <t>Hidroizolējošā seguma Mapei Aquaflex roof vai ekvivalenta ieklāšana 3 kārtās</t>
  </si>
  <si>
    <t>Esošo margu un uzlikas pie kāpnēm atpakaļmontāža un krāsošana, t.sk. metāla detaļu krāsošana</t>
  </si>
  <si>
    <t>Tiešās izmaksas kopā, t.sk. darba devēja sociālais nodoklis</t>
  </si>
  <si>
    <t>t. sk. darba aizsardzība</t>
  </si>
  <si>
    <t>PVN</t>
  </si>
  <si>
    <t>Terases atjaunošana</t>
  </si>
  <si>
    <t>(būvdarbu veids vai konstruktīvā elementa nosaukums)</t>
  </si>
  <si>
    <t>Būvizstrādājumi</t>
  </si>
  <si>
    <t>Mehānismi</t>
  </si>
  <si>
    <t>Darba alga</t>
  </si>
  <si>
    <t>Darba samaksas likme (eur/h)</t>
  </si>
  <si>
    <t>Kopā</t>
  </si>
  <si>
    <t>Summa</t>
  </si>
  <si>
    <t>Būvniecības koptāme</t>
  </si>
  <si>
    <t>Stiegrojuma sieta 4x150x150mm (B500K) montāža uz distanceriem h= 35/40 mm ar lielu atbalsta laukumu</t>
  </si>
  <si>
    <t xml:space="preserve">Cinkota skārda lāsenim iefrēzē gropi otrā stāva ārsienā </t>
  </si>
  <si>
    <t>Cinkotā skārda lāseņa montāža otrā stāva sienas gropē to ielīmējot ar montāžas līmi, pieslēgumu skārdam pie sienas aizdara ar hermētiķi ārdarbiem(silikons)</t>
  </si>
  <si>
    <t>Jaunu cinkota skārda palodžu un lāseņa SL1 montāža stiprinot ar skrūvi dībelī s23-4, 2x45 mm ph Zn ar soli 500 mm</t>
  </si>
  <si>
    <t>Jaunu cinkota skārda palodžu un lāseņa SL-2 montāža stiprinot ar skrūvi dībelī s23-4, 2x45 mm ph Zn ar soli 500 mm</t>
  </si>
  <si>
    <t>Palodzes pamatnes izveidošana veidojot slīpumu ar cementa javu klase M10</t>
  </si>
  <si>
    <t>Betona C16/20 slāņa izveidošana ar mainīgu biezumu (slīpums 1⁰) b= no 70 līdz 150 mm</t>
  </si>
  <si>
    <t>Betona C16/20 joslas ar biezumu b=100 mm 200 mm platumā izveidošana ieskaitot veidņu montāžu/demontāžu, veidņus</t>
  </si>
  <si>
    <t>Ieliekamās detaļas montāža piemetinot/piesienot pie betonējuma armatūras sieta, kas ir sametināta no kvadrātveida caurules 40x40x4 mm un lokšņu tērauda 200x200x4 mm balsts (s235 tērauda klase), nogruntēta ar metāla grunti</t>
  </si>
  <si>
    <t xml:space="preserve">Jaunas cinkotas lietus notekrenes d=125 mm un notekcaurules d=100 mm montāža iestrādājot āķus un notekcaurules stiprinājumus </t>
  </si>
  <si>
    <t>Fasādes apdare ar līmjavu iestrādājot stiklašķiedras sietu</t>
  </si>
  <si>
    <t>Pielikums Nr.1</t>
  </si>
  <si>
    <t>Tāme sastādīta 2021.gada __.__________</t>
  </si>
  <si>
    <t>Piezīme. Darbi veicami un būvizstrādājumi pielietojami saskaņā ar ražotāju tehnoloģijām, kā arī saskaņā ar pielikumā pievienotām skicēm.</t>
  </si>
  <si>
    <r>
      <t xml:space="preserve">Garantijas termiņš būvdarbiem un būvmateriāliem - </t>
    </r>
    <r>
      <rPr>
        <i/>
        <u/>
        <sz val="12"/>
        <rFont val="Times New Roman"/>
        <family val="1"/>
        <charset val="186"/>
      </rPr>
      <t>(jānorāda termiņš)</t>
    </r>
  </si>
  <si>
    <t>Ja pretendents piedāvā ekvivalentus materiālus, tas ir jānorāda tāmē un jāiesniedz dokumentus, kas apliecina materiālu atbilstību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</si>
</sst>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41414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u/>
      <sz val="12"/>
      <color rgb="FF414142"/>
      <name val="Times New Roman"/>
      <family val="1"/>
      <charset val="186"/>
    </font>
    <font>
      <i/>
      <u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2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Alignment="1"/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right" vertical="center"/>
    </xf>
    <xf numFmtId="1" fontId="4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9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right"/>
    </xf>
    <xf numFmtId="49" fontId="4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9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0" borderId="0" xfId="0" applyFont="1" applyAlignment="1">
      <alignment horizontal="left"/>
    </xf>
    <xf numFmtId="0" fontId="7" fillId="0" borderId="4" xfId="0" applyFont="1" applyBorder="1"/>
    <xf numFmtId="0" fontId="5" fillId="0" borderId="0" xfId="0" applyFont="1" applyAlignment="1">
      <alignment horizontal="left"/>
    </xf>
    <xf numFmtId="2" fontId="4" fillId="0" borderId="3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4" fillId="0" borderId="6" xfId="0" applyFont="1" applyFill="1" applyBorder="1" applyAlignment="1">
      <alignment horizontal="left" vertical="justify"/>
    </xf>
    <xf numFmtId="0" fontId="4" fillId="0" borderId="7" xfId="0" applyFont="1" applyFill="1" applyBorder="1" applyAlignment="1">
      <alignment horizontal="left" vertical="justify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textRotation="90"/>
    </xf>
    <xf numFmtId="49" fontId="4" fillId="0" borderId="9" xfId="0" applyNumberFormat="1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3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2" fontId="4" fillId="0" borderId="6" xfId="0" applyNumberFormat="1" applyFont="1" applyBorder="1" applyAlignment="1">
      <alignment horizontal="right"/>
    </xf>
    <xf numFmtId="2" fontId="4" fillId="0" borderId="8" xfId="0" applyNumberFormat="1" applyFont="1" applyBorder="1" applyAlignment="1">
      <alignment horizontal="right"/>
    </xf>
    <xf numFmtId="2" fontId="4" fillId="0" borderId="7" xfId="0" applyNumberFormat="1" applyFont="1" applyBorder="1" applyAlignment="1">
      <alignment horizontal="right"/>
    </xf>
    <xf numFmtId="2" fontId="4" fillId="0" borderId="6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5" fillId="2" borderId="6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9" fontId="4" fillId="0" borderId="7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9" fillId="0" borderId="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57"/>
  <sheetViews>
    <sheetView tabSelected="1" topLeftCell="A4" zoomScale="85" zoomScaleNormal="85" workbookViewId="0">
      <selection activeCell="P15" sqref="P15"/>
    </sheetView>
  </sheetViews>
  <sheetFormatPr defaultRowHeight="12.75" x14ac:dyDescent="0.2"/>
  <cols>
    <col min="1" max="1" width="4.7109375" style="2" customWidth="1"/>
    <col min="2" max="2" width="11" style="1" customWidth="1"/>
    <col min="3" max="3" width="4.140625" style="1" customWidth="1"/>
    <col min="4" max="4" width="40.5703125" style="1" customWidth="1"/>
    <col min="5" max="6" width="7.7109375" style="2" customWidth="1"/>
    <col min="7" max="17" width="7.7109375" style="1" customWidth="1"/>
    <col min="18" max="16384" width="9.140625" style="1"/>
  </cols>
  <sheetData>
    <row r="2" spans="1:17" ht="15.75" x14ac:dyDescent="0.2">
      <c r="A2" s="77" t="s">
        <v>63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8" customFormat="1" ht="15" customHeight="1" x14ac:dyDescent="0.25">
      <c r="A3" s="48" t="s">
        <v>51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s="8" customFormat="1" ht="15" customHeight="1" x14ac:dyDescent="0.25"/>
    <row r="5" spans="1:17" s="8" customFormat="1" ht="15" customHeight="1" x14ac:dyDescent="0.25">
      <c r="A5" s="48" t="s">
        <v>43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s="8" customFormat="1" ht="15" customHeight="1" x14ac:dyDescent="0.25">
      <c r="A6" s="55" t="s">
        <v>44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" ht="15" customHeight="1" x14ac:dyDescent="0.25">
      <c r="A7" s="6"/>
      <c r="B7" s="7"/>
      <c r="C7" s="7"/>
      <c r="D7" s="7"/>
      <c r="E7" s="6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5" customHeight="1" x14ac:dyDescent="0.25">
      <c r="A8" s="5" t="s">
        <v>21</v>
      </c>
      <c r="B8" s="8"/>
      <c r="D8" s="40" t="s">
        <v>43</v>
      </c>
      <c r="E8" s="9"/>
      <c r="F8" s="6"/>
      <c r="G8" s="6"/>
      <c r="H8" s="6"/>
      <c r="I8" s="5"/>
      <c r="J8" s="6"/>
      <c r="K8" s="6"/>
      <c r="L8" s="6"/>
      <c r="M8" s="6"/>
      <c r="N8" s="6"/>
      <c r="O8" s="6"/>
      <c r="P8" s="6"/>
      <c r="Q8" s="6"/>
    </row>
    <row r="9" spans="1:17" ht="15" customHeight="1" x14ac:dyDescent="0.25">
      <c r="A9" s="5" t="s">
        <v>22</v>
      </c>
      <c r="B9" s="8"/>
      <c r="D9" s="9" t="s">
        <v>25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t="15" customHeight="1" x14ac:dyDescent="0.25">
      <c r="A10" s="5" t="s">
        <v>23</v>
      </c>
      <c r="B10" s="8"/>
      <c r="D10" s="9" t="s">
        <v>24</v>
      </c>
      <c r="F10" s="56"/>
      <c r="G10" s="56"/>
      <c r="H10" s="56"/>
      <c r="I10" s="56"/>
      <c r="J10" s="56"/>
      <c r="K10" s="56"/>
      <c r="L10" s="6"/>
      <c r="M10" s="6"/>
      <c r="N10" s="6"/>
      <c r="O10" s="6"/>
      <c r="P10" s="6"/>
      <c r="Q10" s="6"/>
    </row>
    <row r="11" spans="1:17" ht="15" customHeight="1" x14ac:dyDescent="0.25">
      <c r="A11" s="5"/>
      <c r="B11" s="8"/>
      <c r="C11" s="8"/>
      <c r="D11" s="7"/>
      <c r="E11" s="6"/>
      <c r="F11" s="5"/>
      <c r="G11" s="5"/>
      <c r="H11" s="5"/>
      <c r="I11" s="5"/>
      <c r="J11" s="5"/>
      <c r="K11" s="5"/>
      <c r="L11" s="7"/>
      <c r="M11" s="7"/>
      <c r="N11" s="7"/>
      <c r="O11" s="7"/>
      <c r="P11" s="7"/>
      <c r="Q11" s="7"/>
    </row>
    <row r="12" spans="1:17" ht="15" customHeight="1" x14ac:dyDescent="0.25">
      <c r="A12" s="47" t="s">
        <v>66</v>
      </c>
      <c r="B12" s="10"/>
      <c r="C12" s="7"/>
      <c r="D12" s="7"/>
      <c r="E12" s="6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5" customHeight="1" x14ac:dyDescent="0.25">
      <c r="A13" s="47" t="s">
        <v>67</v>
      </c>
      <c r="B13" s="10"/>
      <c r="C13" s="7"/>
      <c r="D13" s="7"/>
      <c r="E13" s="6"/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15" customHeight="1" x14ac:dyDescent="0.2">
      <c r="A14" s="66" t="s">
        <v>0</v>
      </c>
      <c r="B14" s="66" t="s">
        <v>10</v>
      </c>
      <c r="C14" s="68" t="s">
        <v>1</v>
      </c>
      <c r="D14" s="69"/>
      <c r="E14" s="59" t="s">
        <v>2</v>
      </c>
      <c r="F14" s="59" t="s">
        <v>3</v>
      </c>
      <c r="G14" s="61" t="s">
        <v>4</v>
      </c>
      <c r="H14" s="62"/>
      <c r="I14" s="62"/>
      <c r="J14" s="62"/>
      <c r="K14" s="62"/>
      <c r="L14" s="63"/>
      <c r="M14" s="61" t="s">
        <v>5</v>
      </c>
      <c r="N14" s="62"/>
      <c r="O14" s="62"/>
      <c r="P14" s="62"/>
      <c r="Q14" s="63"/>
    </row>
    <row r="15" spans="1:17" ht="85.5" customHeight="1" x14ac:dyDescent="0.2">
      <c r="A15" s="67"/>
      <c r="B15" s="67"/>
      <c r="C15" s="70"/>
      <c r="D15" s="71"/>
      <c r="E15" s="60"/>
      <c r="F15" s="60"/>
      <c r="G15" s="11" t="s">
        <v>6</v>
      </c>
      <c r="H15" s="11" t="s">
        <v>48</v>
      </c>
      <c r="I15" s="11" t="s">
        <v>47</v>
      </c>
      <c r="J15" s="11" t="s">
        <v>45</v>
      </c>
      <c r="K15" s="11" t="s">
        <v>46</v>
      </c>
      <c r="L15" s="12" t="s">
        <v>49</v>
      </c>
      <c r="M15" s="11" t="s">
        <v>7</v>
      </c>
      <c r="N15" s="11" t="s">
        <v>47</v>
      </c>
      <c r="O15" s="11" t="s">
        <v>45</v>
      </c>
      <c r="P15" s="11" t="s">
        <v>46</v>
      </c>
      <c r="Q15" s="11" t="s">
        <v>50</v>
      </c>
    </row>
    <row r="16" spans="1:17" ht="93" customHeight="1" x14ac:dyDescent="0.2">
      <c r="A16" s="13" t="s">
        <v>8</v>
      </c>
      <c r="B16" s="14" t="s">
        <v>14</v>
      </c>
      <c r="C16" s="64" t="s">
        <v>31</v>
      </c>
      <c r="D16" s="65"/>
      <c r="E16" s="15" t="s">
        <v>15</v>
      </c>
      <c r="F16" s="16">
        <v>137</v>
      </c>
      <c r="G16" s="41"/>
      <c r="H16" s="41"/>
      <c r="I16" s="41">
        <f>G16*H16</f>
        <v>0</v>
      </c>
      <c r="J16" s="42"/>
      <c r="K16" s="17"/>
      <c r="L16" s="17">
        <f>SUM(I16:K16)</f>
        <v>0</v>
      </c>
      <c r="M16" s="17">
        <f>ROUND(F16*G16,2)</f>
        <v>0</v>
      </c>
      <c r="N16" s="17">
        <f>ROUND(I16*F16,2)</f>
        <v>0</v>
      </c>
      <c r="O16" s="17">
        <f>ROUND(J16*F16,2)</f>
        <v>0</v>
      </c>
      <c r="P16" s="17">
        <f>ROUND(K16*F16,2)</f>
        <v>0</v>
      </c>
      <c r="Q16" s="17">
        <f>SUM(N16:P16)</f>
        <v>0</v>
      </c>
    </row>
    <row r="17" spans="1:17" ht="45" customHeight="1" x14ac:dyDescent="0.2">
      <c r="A17" s="18">
        <f>A16+1</f>
        <v>2</v>
      </c>
      <c r="B17" s="14" t="s">
        <v>14</v>
      </c>
      <c r="C17" s="64" t="s">
        <v>33</v>
      </c>
      <c r="D17" s="65"/>
      <c r="E17" s="15" t="s">
        <v>15</v>
      </c>
      <c r="F17" s="16">
        <v>137</v>
      </c>
      <c r="G17" s="41"/>
      <c r="H17" s="41"/>
      <c r="I17" s="41">
        <f t="shared" ref="I17:I36" si="0">G17*H17</f>
        <v>0</v>
      </c>
      <c r="J17" s="42"/>
      <c r="K17" s="17"/>
      <c r="L17" s="17">
        <f t="shared" ref="L17:L36" si="1">SUM(I17:K17)</f>
        <v>0</v>
      </c>
      <c r="M17" s="17">
        <f t="shared" ref="M17:M36" si="2">ROUND(F17*G17,2)</f>
        <v>0</v>
      </c>
      <c r="N17" s="17">
        <f t="shared" ref="N17:N36" si="3">ROUND(I17*F17,2)</f>
        <v>0</v>
      </c>
      <c r="O17" s="17">
        <f t="shared" ref="O17:O36" si="4">ROUND(J17*F17,2)</f>
        <v>0</v>
      </c>
      <c r="P17" s="17">
        <f t="shared" ref="P17:P36" si="5">ROUND(K17*F17,2)</f>
        <v>0</v>
      </c>
      <c r="Q17" s="17">
        <f t="shared" ref="Q17:Q36" si="6">SUM(N17:P17)</f>
        <v>0</v>
      </c>
    </row>
    <row r="18" spans="1:17" ht="30.75" customHeight="1" x14ac:dyDescent="0.2">
      <c r="A18" s="18">
        <f>A17+1</f>
        <v>3</v>
      </c>
      <c r="B18" s="14" t="s">
        <v>14</v>
      </c>
      <c r="C18" s="57" t="s">
        <v>32</v>
      </c>
      <c r="D18" s="58"/>
      <c r="E18" s="15" t="s">
        <v>18</v>
      </c>
      <c r="F18" s="19">
        <v>40</v>
      </c>
      <c r="G18" s="41"/>
      <c r="H18" s="41"/>
      <c r="I18" s="41">
        <f t="shared" si="0"/>
        <v>0</v>
      </c>
      <c r="J18" s="42"/>
      <c r="K18" s="17"/>
      <c r="L18" s="17">
        <f t="shared" si="1"/>
        <v>0</v>
      </c>
      <c r="M18" s="17">
        <f t="shared" si="2"/>
        <v>0</v>
      </c>
      <c r="N18" s="17">
        <f t="shared" si="3"/>
        <v>0</v>
      </c>
      <c r="O18" s="17">
        <f t="shared" si="4"/>
        <v>0</v>
      </c>
      <c r="P18" s="17">
        <f t="shared" si="5"/>
        <v>0</v>
      </c>
      <c r="Q18" s="17">
        <f t="shared" si="6"/>
        <v>0</v>
      </c>
    </row>
    <row r="19" spans="1:17" ht="15.75" customHeight="1" x14ac:dyDescent="0.2">
      <c r="A19" s="18">
        <f t="shared" ref="A19:A38" si="7">A18+1</f>
        <v>4</v>
      </c>
      <c r="B19" s="14" t="s">
        <v>14</v>
      </c>
      <c r="C19" s="57" t="s">
        <v>19</v>
      </c>
      <c r="D19" s="58"/>
      <c r="E19" s="15" t="s">
        <v>18</v>
      </c>
      <c r="F19" s="19">
        <v>43</v>
      </c>
      <c r="G19" s="41"/>
      <c r="H19" s="41"/>
      <c r="I19" s="41">
        <f t="shared" si="0"/>
        <v>0</v>
      </c>
      <c r="J19" s="42"/>
      <c r="K19" s="17"/>
      <c r="L19" s="17">
        <f t="shared" si="1"/>
        <v>0</v>
      </c>
      <c r="M19" s="17">
        <f t="shared" si="2"/>
        <v>0</v>
      </c>
      <c r="N19" s="17">
        <f t="shared" si="3"/>
        <v>0</v>
      </c>
      <c r="O19" s="17">
        <f t="shared" si="4"/>
        <v>0</v>
      </c>
      <c r="P19" s="17">
        <f t="shared" si="5"/>
        <v>0</v>
      </c>
      <c r="Q19" s="17">
        <f t="shared" si="6"/>
        <v>0</v>
      </c>
    </row>
    <row r="20" spans="1:17" ht="17.25" customHeight="1" x14ac:dyDescent="0.2">
      <c r="A20" s="18">
        <f t="shared" si="7"/>
        <v>5</v>
      </c>
      <c r="B20" s="14" t="s">
        <v>14</v>
      </c>
      <c r="C20" s="57" t="s">
        <v>34</v>
      </c>
      <c r="D20" s="58"/>
      <c r="E20" s="15" t="s">
        <v>18</v>
      </c>
      <c r="F20" s="19">
        <v>40</v>
      </c>
      <c r="G20" s="41"/>
      <c r="H20" s="41"/>
      <c r="I20" s="41">
        <f t="shared" si="0"/>
        <v>0</v>
      </c>
      <c r="J20" s="42"/>
      <c r="K20" s="17"/>
      <c r="L20" s="17">
        <f t="shared" si="1"/>
        <v>0</v>
      </c>
      <c r="M20" s="17">
        <f t="shared" si="2"/>
        <v>0</v>
      </c>
      <c r="N20" s="17">
        <f t="shared" si="3"/>
        <v>0</v>
      </c>
      <c r="O20" s="17">
        <f t="shared" si="4"/>
        <v>0</v>
      </c>
      <c r="P20" s="17">
        <f t="shared" si="5"/>
        <v>0</v>
      </c>
      <c r="Q20" s="17">
        <f t="shared" si="6"/>
        <v>0</v>
      </c>
    </row>
    <row r="21" spans="1:17" ht="15.75" customHeight="1" x14ac:dyDescent="0.2">
      <c r="A21" s="18">
        <f t="shared" si="7"/>
        <v>6</v>
      </c>
      <c r="B21" s="14" t="s">
        <v>14</v>
      </c>
      <c r="C21" s="57" t="s">
        <v>35</v>
      </c>
      <c r="D21" s="58"/>
      <c r="E21" s="15" t="s">
        <v>15</v>
      </c>
      <c r="F21" s="16">
        <v>137</v>
      </c>
      <c r="G21" s="41"/>
      <c r="H21" s="41"/>
      <c r="I21" s="41">
        <f t="shared" si="0"/>
        <v>0</v>
      </c>
      <c r="J21" s="42"/>
      <c r="K21" s="17"/>
      <c r="L21" s="17">
        <f t="shared" si="1"/>
        <v>0</v>
      </c>
      <c r="M21" s="17">
        <f t="shared" si="2"/>
        <v>0</v>
      </c>
      <c r="N21" s="17">
        <f t="shared" si="3"/>
        <v>0</v>
      </c>
      <c r="O21" s="17">
        <f t="shared" si="4"/>
        <v>0</v>
      </c>
      <c r="P21" s="17">
        <f t="shared" si="5"/>
        <v>0</v>
      </c>
      <c r="Q21" s="17">
        <f t="shared" si="6"/>
        <v>0</v>
      </c>
    </row>
    <row r="22" spans="1:17" ht="27.75" customHeight="1" x14ac:dyDescent="0.2">
      <c r="A22" s="18">
        <f t="shared" si="7"/>
        <v>7</v>
      </c>
      <c r="B22" s="20" t="s">
        <v>14</v>
      </c>
      <c r="C22" s="64" t="s">
        <v>36</v>
      </c>
      <c r="D22" s="65"/>
      <c r="E22" s="15" t="s">
        <v>15</v>
      </c>
      <c r="F22" s="21">
        <v>137</v>
      </c>
      <c r="G22" s="43"/>
      <c r="H22" s="44"/>
      <c r="I22" s="41">
        <f t="shared" si="0"/>
        <v>0</v>
      </c>
      <c r="J22" s="17"/>
      <c r="K22" s="45"/>
      <c r="L22" s="17">
        <f t="shared" si="1"/>
        <v>0</v>
      </c>
      <c r="M22" s="17">
        <f t="shared" si="2"/>
        <v>0</v>
      </c>
      <c r="N22" s="17">
        <f t="shared" si="3"/>
        <v>0</v>
      </c>
      <c r="O22" s="17">
        <f t="shared" si="4"/>
        <v>0</v>
      </c>
      <c r="P22" s="17">
        <f t="shared" si="5"/>
        <v>0</v>
      </c>
      <c r="Q22" s="17">
        <f t="shared" si="6"/>
        <v>0</v>
      </c>
    </row>
    <row r="23" spans="1:17" ht="45" customHeight="1" x14ac:dyDescent="0.2">
      <c r="A23" s="18">
        <f t="shared" si="7"/>
        <v>8</v>
      </c>
      <c r="B23" s="20" t="s">
        <v>14</v>
      </c>
      <c r="C23" s="64" t="s">
        <v>37</v>
      </c>
      <c r="D23" s="65"/>
      <c r="E23" s="15" t="s">
        <v>15</v>
      </c>
      <c r="F23" s="21">
        <v>137</v>
      </c>
      <c r="G23" s="43"/>
      <c r="H23" s="44"/>
      <c r="I23" s="41">
        <f t="shared" si="0"/>
        <v>0</v>
      </c>
      <c r="J23" s="17"/>
      <c r="K23" s="45"/>
      <c r="L23" s="17">
        <f t="shared" si="1"/>
        <v>0</v>
      </c>
      <c r="M23" s="17">
        <f t="shared" si="2"/>
        <v>0</v>
      </c>
      <c r="N23" s="17">
        <f t="shared" si="3"/>
        <v>0</v>
      </c>
      <c r="O23" s="17">
        <f t="shared" si="4"/>
        <v>0</v>
      </c>
      <c r="P23" s="17">
        <f t="shared" si="5"/>
        <v>0</v>
      </c>
      <c r="Q23" s="17">
        <f t="shared" si="6"/>
        <v>0</v>
      </c>
    </row>
    <row r="24" spans="1:17" ht="46.5" customHeight="1" x14ac:dyDescent="0.2">
      <c r="A24" s="18">
        <f t="shared" si="7"/>
        <v>9</v>
      </c>
      <c r="B24" s="20" t="s">
        <v>14</v>
      </c>
      <c r="C24" s="64" t="s">
        <v>52</v>
      </c>
      <c r="D24" s="65"/>
      <c r="E24" s="15" t="s">
        <v>15</v>
      </c>
      <c r="F24" s="21">
        <v>137</v>
      </c>
      <c r="G24" s="43"/>
      <c r="H24" s="44"/>
      <c r="I24" s="41">
        <f t="shared" si="0"/>
        <v>0</v>
      </c>
      <c r="J24" s="17"/>
      <c r="K24" s="45"/>
      <c r="L24" s="17">
        <f t="shared" si="1"/>
        <v>0</v>
      </c>
      <c r="M24" s="17">
        <f t="shared" si="2"/>
        <v>0</v>
      </c>
      <c r="N24" s="17">
        <f t="shared" si="3"/>
        <v>0</v>
      </c>
      <c r="O24" s="17">
        <f t="shared" si="4"/>
        <v>0</v>
      </c>
      <c r="P24" s="17">
        <f t="shared" si="5"/>
        <v>0</v>
      </c>
      <c r="Q24" s="17">
        <f t="shared" si="6"/>
        <v>0</v>
      </c>
    </row>
    <row r="25" spans="1:17" ht="95.25" customHeight="1" x14ac:dyDescent="0.2">
      <c r="A25" s="18">
        <f t="shared" si="7"/>
        <v>10</v>
      </c>
      <c r="B25" s="20" t="s">
        <v>14</v>
      </c>
      <c r="C25" s="64" t="s">
        <v>60</v>
      </c>
      <c r="D25" s="65"/>
      <c r="E25" s="15" t="s">
        <v>20</v>
      </c>
      <c r="F25" s="21">
        <v>40</v>
      </c>
      <c r="G25" s="44"/>
      <c r="H25" s="44"/>
      <c r="I25" s="41">
        <f>G25*H25</f>
        <v>0</v>
      </c>
      <c r="J25" s="17"/>
      <c r="K25" s="45"/>
      <c r="L25" s="17">
        <f t="shared" si="1"/>
        <v>0</v>
      </c>
      <c r="M25" s="17">
        <f t="shared" si="2"/>
        <v>0</v>
      </c>
      <c r="N25" s="17">
        <f t="shared" si="3"/>
        <v>0</v>
      </c>
      <c r="O25" s="17">
        <f t="shared" si="4"/>
        <v>0</v>
      </c>
      <c r="P25" s="17">
        <f t="shared" si="5"/>
        <v>0</v>
      </c>
      <c r="Q25" s="17">
        <f t="shared" si="6"/>
        <v>0</v>
      </c>
    </row>
    <row r="26" spans="1:17" ht="38.25" customHeight="1" x14ac:dyDescent="0.2">
      <c r="A26" s="18">
        <f t="shared" si="7"/>
        <v>11</v>
      </c>
      <c r="B26" s="20" t="s">
        <v>14</v>
      </c>
      <c r="C26" s="64" t="s">
        <v>58</v>
      </c>
      <c r="D26" s="65"/>
      <c r="E26" s="15" t="s">
        <v>16</v>
      </c>
      <c r="F26" s="21">
        <v>21.26</v>
      </c>
      <c r="G26" s="44"/>
      <c r="H26" s="44"/>
      <c r="I26" s="41">
        <f t="shared" si="0"/>
        <v>0</v>
      </c>
      <c r="J26" s="17"/>
      <c r="K26" s="45"/>
      <c r="L26" s="17">
        <f t="shared" si="1"/>
        <v>0</v>
      </c>
      <c r="M26" s="17">
        <f t="shared" si="2"/>
        <v>0</v>
      </c>
      <c r="N26" s="17">
        <f t="shared" si="3"/>
        <v>0</v>
      </c>
      <c r="O26" s="17">
        <f t="shared" si="4"/>
        <v>0</v>
      </c>
      <c r="P26" s="17">
        <f t="shared" si="5"/>
        <v>0</v>
      </c>
      <c r="Q26" s="17">
        <f t="shared" si="6"/>
        <v>0</v>
      </c>
    </row>
    <row r="27" spans="1:17" ht="30" customHeight="1" x14ac:dyDescent="0.2">
      <c r="A27" s="18">
        <f t="shared" si="7"/>
        <v>12</v>
      </c>
      <c r="B27" s="14" t="s">
        <v>14</v>
      </c>
      <c r="C27" s="64" t="s">
        <v>53</v>
      </c>
      <c r="D27" s="65"/>
      <c r="E27" s="15" t="s">
        <v>18</v>
      </c>
      <c r="F27" s="19">
        <v>18.350000000000001</v>
      </c>
      <c r="G27" s="41"/>
      <c r="H27" s="41"/>
      <c r="I27" s="41">
        <f t="shared" si="0"/>
        <v>0</v>
      </c>
      <c r="J27" s="42"/>
      <c r="K27" s="17"/>
      <c r="L27" s="17">
        <f t="shared" si="1"/>
        <v>0</v>
      </c>
      <c r="M27" s="17">
        <f t="shared" si="2"/>
        <v>0</v>
      </c>
      <c r="N27" s="17">
        <f t="shared" si="3"/>
        <v>0</v>
      </c>
      <c r="O27" s="17">
        <f t="shared" si="4"/>
        <v>0</v>
      </c>
      <c r="P27" s="17">
        <f t="shared" si="5"/>
        <v>0</v>
      </c>
      <c r="Q27" s="17">
        <f t="shared" si="6"/>
        <v>0</v>
      </c>
    </row>
    <row r="28" spans="1:17" ht="48" customHeight="1" x14ac:dyDescent="0.2">
      <c r="A28" s="18">
        <f t="shared" si="7"/>
        <v>13</v>
      </c>
      <c r="B28" s="14" t="s">
        <v>14</v>
      </c>
      <c r="C28" s="64" t="s">
        <v>55</v>
      </c>
      <c r="D28" s="65"/>
      <c r="E28" s="15" t="s">
        <v>18</v>
      </c>
      <c r="F28" s="19">
        <v>43</v>
      </c>
      <c r="G28" s="41"/>
      <c r="H28" s="41"/>
      <c r="I28" s="41">
        <f t="shared" si="0"/>
        <v>0</v>
      </c>
      <c r="J28" s="42"/>
      <c r="K28" s="17"/>
      <c r="L28" s="17">
        <f t="shared" si="1"/>
        <v>0</v>
      </c>
      <c r="M28" s="17">
        <f t="shared" si="2"/>
        <v>0</v>
      </c>
      <c r="N28" s="17">
        <f t="shared" si="3"/>
        <v>0</v>
      </c>
      <c r="O28" s="17">
        <f t="shared" si="4"/>
        <v>0</v>
      </c>
      <c r="P28" s="17">
        <f t="shared" si="5"/>
        <v>0</v>
      </c>
      <c r="Q28" s="17">
        <f t="shared" si="6"/>
        <v>0</v>
      </c>
    </row>
    <row r="29" spans="1:17" ht="45" customHeight="1" x14ac:dyDescent="0.2">
      <c r="A29" s="18">
        <f t="shared" si="7"/>
        <v>14</v>
      </c>
      <c r="B29" s="14" t="s">
        <v>14</v>
      </c>
      <c r="C29" s="64" t="s">
        <v>59</v>
      </c>
      <c r="D29" s="65"/>
      <c r="E29" s="15" t="s">
        <v>16</v>
      </c>
      <c r="F29" s="19">
        <v>0.8</v>
      </c>
      <c r="G29" s="41"/>
      <c r="H29" s="41"/>
      <c r="I29" s="41">
        <f>G29*H29</f>
        <v>0</v>
      </c>
      <c r="J29" s="42"/>
      <c r="K29" s="17"/>
      <c r="L29" s="17">
        <f>SUM(I29:K29)</f>
        <v>0</v>
      </c>
      <c r="M29" s="17">
        <f>ROUND(F29*G29,2)</f>
        <v>0</v>
      </c>
      <c r="N29" s="17">
        <f>ROUND(I29*F29,2)</f>
        <v>0</v>
      </c>
      <c r="O29" s="17">
        <f>ROUND(J29*F29,2)</f>
        <v>0</v>
      </c>
      <c r="P29" s="17">
        <f>ROUND(K29*F29,2)</f>
        <v>0</v>
      </c>
      <c r="Q29" s="17">
        <f>SUM(N29:P29)</f>
        <v>0</v>
      </c>
    </row>
    <row r="30" spans="1:17" ht="36" customHeight="1" x14ac:dyDescent="0.2">
      <c r="A30" s="18">
        <f t="shared" si="7"/>
        <v>15</v>
      </c>
      <c r="B30" s="14" t="s">
        <v>14</v>
      </c>
      <c r="C30" s="64" t="s">
        <v>62</v>
      </c>
      <c r="D30" s="65"/>
      <c r="E30" s="15" t="s">
        <v>15</v>
      </c>
      <c r="F30" s="19">
        <v>4</v>
      </c>
      <c r="G30" s="41"/>
      <c r="H30" s="41"/>
      <c r="I30" s="41">
        <f>G30*H30</f>
        <v>0</v>
      </c>
      <c r="J30" s="42"/>
      <c r="K30" s="17"/>
      <c r="L30" s="17">
        <f>SUM(I30:K30)</f>
        <v>0</v>
      </c>
      <c r="M30" s="17">
        <f>ROUND(F30*G30,2)</f>
        <v>0</v>
      </c>
      <c r="N30" s="17">
        <f>ROUND(I30*F30,2)</f>
        <v>0</v>
      </c>
      <c r="O30" s="17">
        <f>ROUND(J30*F30,2)</f>
        <v>0</v>
      </c>
      <c r="P30" s="17">
        <f>ROUND(K30*F30,2)</f>
        <v>0</v>
      </c>
      <c r="Q30" s="17">
        <f>SUM(N30:P30)</f>
        <v>0</v>
      </c>
    </row>
    <row r="31" spans="1:17" ht="29.25" customHeight="1" x14ac:dyDescent="0.2">
      <c r="A31" s="18">
        <f t="shared" si="7"/>
        <v>16</v>
      </c>
      <c r="B31" s="14" t="s">
        <v>14</v>
      </c>
      <c r="C31" s="64" t="s">
        <v>57</v>
      </c>
      <c r="D31" s="65"/>
      <c r="E31" s="15" t="s">
        <v>15</v>
      </c>
      <c r="F31" s="19">
        <v>8</v>
      </c>
      <c r="G31" s="41"/>
      <c r="H31" s="41"/>
      <c r="I31" s="41">
        <f>G31*H31</f>
        <v>0</v>
      </c>
      <c r="J31" s="42"/>
      <c r="K31" s="17"/>
      <c r="L31" s="17">
        <f>SUM(I31:K31)</f>
        <v>0</v>
      </c>
      <c r="M31" s="17">
        <f>ROUND(F31*G31,2)</f>
        <v>0</v>
      </c>
      <c r="N31" s="17">
        <f>ROUND(I31*F31,2)</f>
        <v>0</v>
      </c>
      <c r="O31" s="17">
        <f>ROUND(J31*F31,2)</f>
        <v>0</v>
      </c>
      <c r="P31" s="17">
        <f>ROUND(K31*F31,2)</f>
        <v>0</v>
      </c>
      <c r="Q31" s="17">
        <f>SUM(N31:P31)</f>
        <v>0</v>
      </c>
    </row>
    <row r="32" spans="1:17" ht="49.5" customHeight="1" x14ac:dyDescent="0.2">
      <c r="A32" s="18">
        <f t="shared" si="7"/>
        <v>17</v>
      </c>
      <c r="B32" s="14" t="s">
        <v>14</v>
      </c>
      <c r="C32" s="64" t="s">
        <v>56</v>
      </c>
      <c r="D32" s="65"/>
      <c r="E32" s="15" t="s">
        <v>18</v>
      </c>
      <c r="F32" s="19">
        <v>40</v>
      </c>
      <c r="G32" s="41"/>
      <c r="H32" s="41"/>
      <c r="I32" s="41">
        <f>G32*H32</f>
        <v>0</v>
      </c>
      <c r="J32" s="42"/>
      <c r="K32" s="17"/>
      <c r="L32" s="17">
        <f>SUM(I32:K32)</f>
        <v>0</v>
      </c>
      <c r="M32" s="17">
        <f>ROUND(F32*G32,2)</f>
        <v>0</v>
      </c>
      <c r="N32" s="17">
        <f>ROUND(I32*F32,2)</f>
        <v>0</v>
      </c>
      <c r="O32" s="17">
        <f>ROUND(J32*F32,2)</f>
        <v>0</v>
      </c>
      <c r="P32" s="17">
        <f>ROUND(K32*F32,2)</f>
        <v>0</v>
      </c>
      <c r="Q32" s="17">
        <f>SUM(N32:P32)</f>
        <v>0</v>
      </c>
    </row>
    <row r="33" spans="1:19" ht="66" customHeight="1" x14ac:dyDescent="0.2">
      <c r="A33" s="18">
        <f t="shared" si="7"/>
        <v>18</v>
      </c>
      <c r="B33" s="14" t="s">
        <v>14</v>
      </c>
      <c r="C33" s="64" t="s">
        <v>61</v>
      </c>
      <c r="D33" s="65"/>
      <c r="E33" s="15" t="s">
        <v>18</v>
      </c>
      <c r="F33" s="19">
        <v>60</v>
      </c>
      <c r="G33" s="41"/>
      <c r="H33" s="41"/>
      <c r="I33" s="41">
        <f>G33*H33</f>
        <v>0</v>
      </c>
      <c r="J33" s="42"/>
      <c r="K33" s="17"/>
      <c r="L33" s="17">
        <f>SUM(I33:K33)</f>
        <v>0</v>
      </c>
      <c r="M33" s="17">
        <f>ROUND(F33*G33,2)</f>
        <v>0</v>
      </c>
      <c r="N33" s="17">
        <f>ROUND(I33*F33,2)</f>
        <v>0</v>
      </c>
      <c r="O33" s="17">
        <f>ROUND(J33*F33,2)</f>
        <v>0</v>
      </c>
      <c r="P33" s="17">
        <f>ROUND(K33*F33,2)</f>
        <v>0</v>
      </c>
      <c r="Q33" s="17">
        <f>SUM(N33:P33)</f>
        <v>0</v>
      </c>
    </row>
    <row r="34" spans="1:19" ht="45" customHeight="1" x14ac:dyDescent="0.2">
      <c r="A34" s="18">
        <f t="shared" si="7"/>
        <v>19</v>
      </c>
      <c r="B34" s="14" t="s">
        <v>14</v>
      </c>
      <c r="C34" s="64" t="s">
        <v>39</v>
      </c>
      <c r="D34" s="65"/>
      <c r="E34" s="15" t="s">
        <v>18</v>
      </c>
      <c r="F34" s="19">
        <v>40</v>
      </c>
      <c r="G34" s="41"/>
      <c r="H34" s="41"/>
      <c r="I34" s="41">
        <f t="shared" si="0"/>
        <v>0</v>
      </c>
      <c r="J34" s="42"/>
      <c r="K34" s="17"/>
      <c r="L34" s="17">
        <f t="shared" si="1"/>
        <v>0</v>
      </c>
      <c r="M34" s="17">
        <f t="shared" si="2"/>
        <v>0</v>
      </c>
      <c r="N34" s="17">
        <f t="shared" si="3"/>
        <v>0</v>
      </c>
      <c r="O34" s="17">
        <f t="shared" si="4"/>
        <v>0</v>
      </c>
      <c r="P34" s="17">
        <f t="shared" si="5"/>
        <v>0</v>
      </c>
      <c r="Q34" s="17">
        <f t="shared" si="6"/>
        <v>0</v>
      </c>
    </row>
    <row r="35" spans="1:19" ht="34.5" customHeight="1" x14ac:dyDescent="0.2">
      <c r="A35" s="18">
        <f t="shared" si="7"/>
        <v>20</v>
      </c>
      <c r="B35" s="20" t="s">
        <v>14</v>
      </c>
      <c r="C35" s="57" t="s">
        <v>30</v>
      </c>
      <c r="D35" s="58"/>
      <c r="E35" s="15" t="s">
        <v>15</v>
      </c>
      <c r="F35" s="16">
        <v>137</v>
      </c>
      <c r="G35" s="41"/>
      <c r="H35" s="41"/>
      <c r="I35" s="41">
        <f t="shared" si="0"/>
        <v>0</v>
      </c>
      <c r="J35" s="42"/>
      <c r="K35" s="17"/>
      <c r="L35" s="17">
        <f t="shared" si="1"/>
        <v>0</v>
      </c>
      <c r="M35" s="17">
        <f t="shared" si="2"/>
        <v>0</v>
      </c>
      <c r="N35" s="17">
        <f t="shared" si="3"/>
        <v>0</v>
      </c>
      <c r="O35" s="17">
        <f t="shared" si="4"/>
        <v>0</v>
      </c>
      <c r="P35" s="17">
        <f t="shared" si="5"/>
        <v>0</v>
      </c>
      <c r="Q35" s="17">
        <f t="shared" si="6"/>
        <v>0</v>
      </c>
    </row>
    <row r="36" spans="1:19" ht="29.25" customHeight="1" x14ac:dyDescent="0.2">
      <c r="A36" s="18">
        <f t="shared" si="7"/>
        <v>21</v>
      </c>
      <c r="B36" s="20" t="s">
        <v>14</v>
      </c>
      <c r="C36" s="64" t="s">
        <v>38</v>
      </c>
      <c r="D36" s="65"/>
      <c r="E36" s="15" t="s">
        <v>15</v>
      </c>
      <c r="F36" s="21">
        <v>137</v>
      </c>
      <c r="G36" s="43"/>
      <c r="H36" s="44"/>
      <c r="I36" s="41">
        <f t="shared" si="0"/>
        <v>0</v>
      </c>
      <c r="J36" s="17"/>
      <c r="K36" s="45"/>
      <c r="L36" s="17">
        <f t="shared" si="1"/>
        <v>0</v>
      </c>
      <c r="M36" s="17">
        <f t="shared" si="2"/>
        <v>0</v>
      </c>
      <c r="N36" s="17">
        <f t="shared" si="3"/>
        <v>0</v>
      </c>
      <c r="O36" s="17">
        <f t="shared" si="4"/>
        <v>0</v>
      </c>
      <c r="P36" s="17">
        <f t="shared" si="5"/>
        <v>0</v>
      </c>
      <c r="Q36" s="17">
        <f t="shared" si="6"/>
        <v>0</v>
      </c>
    </row>
    <row r="37" spans="1:19" ht="68.25" customHeight="1" x14ac:dyDescent="0.2">
      <c r="A37" s="18">
        <f t="shared" si="7"/>
        <v>22</v>
      </c>
      <c r="B37" s="20" t="s">
        <v>14</v>
      </c>
      <c r="C37" s="64" t="s">
        <v>54</v>
      </c>
      <c r="D37" s="65"/>
      <c r="E37" s="15" t="s">
        <v>18</v>
      </c>
      <c r="F37" s="46">
        <v>18.399999999999999</v>
      </c>
      <c r="G37" s="43"/>
      <c r="H37" s="44"/>
      <c r="I37" s="41">
        <f>G37*H37</f>
        <v>0</v>
      </c>
      <c r="J37" s="17"/>
      <c r="K37" s="45"/>
      <c r="L37" s="17">
        <f>SUM(I37:K37)</f>
        <v>0</v>
      </c>
      <c r="M37" s="17">
        <f>ROUND(F37*G37,2)</f>
        <v>0</v>
      </c>
      <c r="N37" s="17">
        <f>ROUND(I37*F37,2)</f>
        <v>0</v>
      </c>
      <c r="O37" s="17">
        <f>ROUND(J37*F37,2)</f>
        <v>0</v>
      </c>
      <c r="P37" s="17">
        <f>ROUND(K37*F37,2)</f>
        <v>0</v>
      </c>
      <c r="Q37" s="17">
        <f>SUM(N37:P37)</f>
        <v>0</v>
      </c>
    </row>
    <row r="38" spans="1:19" ht="15" customHeight="1" x14ac:dyDescent="0.2">
      <c r="A38" s="18">
        <f t="shared" si="7"/>
        <v>23</v>
      </c>
      <c r="B38" s="14" t="s">
        <v>14</v>
      </c>
      <c r="C38" s="64" t="s">
        <v>17</v>
      </c>
      <c r="D38" s="65"/>
      <c r="E38" s="15" t="s">
        <v>16</v>
      </c>
      <c r="F38" s="16">
        <v>45</v>
      </c>
      <c r="G38" s="41"/>
      <c r="H38" s="41"/>
      <c r="I38" s="41">
        <f>G38*H38</f>
        <v>0</v>
      </c>
      <c r="J38" s="17"/>
      <c r="K38" s="45"/>
      <c r="L38" s="17">
        <f>SUM(I38:K38)</f>
        <v>0</v>
      </c>
      <c r="M38" s="17">
        <f>ROUND(F38*G38,2)</f>
        <v>0</v>
      </c>
      <c r="N38" s="17">
        <f>ROUND(I38*F38,2)</f>
        <v>0</v>
      </c>
      <c r="O38" s="17">
        <f>ROUND(J38*F38,2)</f>
        <v>0</v>
      </c>
      <c r="P38" s="17">
        <f>ROUND(K38*F38,2)</f>
        <v>0</v>
      </c>
      <c r="Q38" s="17">
        <f>SUM(N38:P38)</f>
        <v>0</v>
      </c>
    </row>
    <row r="39" spans="1:19" s="4" customFormat="1" ht="15" customHeight="1" x14ac:dyDescent="0.25">
      <c r="A39" s="90" t="s">
        <v>40</v>
      </c>
      <c r="B39" s="91"/>
      <c r="C39" s="91"/>
      <c r="D39" s="92"/>
      <c r="E39" s="22" t="s">
        <v>26</v>
      </c>
      <c r="F39" s="23">
        <v>23.59</v>
      </c>
      <c r="G39" s="24"/>
      <c r="H39" s="24"/>
      <c r="I39" s="24"/>
      <c r="J39" s="24"/>
      <c r="K39" s="25"/>
      <c r="L39" s="25">
        <f t="shared" ref="L39:Q39" si="8">SUM(L16:L38)</f>
        <v>0</v>
      </c>
      <c r="M39" s="25">
        <f t="shared" si="8"/>
        <v>0</v>
      </c>
      <c r="N39" s="25">
        <f t="shared" si="8"/>
        <v>0</v>
      </c>
      <c r="O39" s="25">
        <f t="shared" si="8"/>
        <v>0</v>
      </c>
      <c r="P39" s="25">
        <f t="shared" si="8"/>
        <v>0</v>
      </c>
      <c r="Q39" s="25">
        <f t="shared" si="8"/>
        <v>0</v>
      </c>
    </row>
    <row r="40" spans="1:19" ht="15" customHeight="1" x14ac:dyDescent="0.25">
      <c r="A40" s="26"/>
      <c r="B40" s="27"/>
      <c r="C40" s="75" t="s">
        <v>11</v>
      </c>
      <c r="D40" s="76"/>
      <c r="E40" s="28" t="s">
        <v>26</v>
      </c>
      <c r="F40" s="29"/>
      <c r="G40" s="78"/>
      <c r="H40" s="79"/>
      <c r="I40" s="79"/>
      <c r="J40" s="79"/>
      <c r="K40" s="79"/>
      <c r="L40" s="79"/>
      <c r="M40" s="79"/>
      <c r="N40" s="79"/>
      <c r="O40" s="79"/>
      <c r="P40" s="80"/>
      <c r="Q40" s="30">
        <f>Q39*F40%</f>
        <v>0</v>
      </c>
    </row>
    <row r="41" spans="1:19" ht="15" customHeight="1" x14ac:dyDescent="0.25">
      <c r="A41" s="26"/>
      <c r="B41" s="27"/>
      <c r="C41" s="75" t="s">
        <v>41</v>
      </c>
      <c r="D41" s="76"/>
      <c r="E41" s="93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5"/>
      <c r="Q41" s="30"/>
    </row>
    <row r="42" spans="1:19" ht="15" customHeight="1" x14ac:dyDescent="0.25">
      <c r="A42" s="26"/>
      <c r="B42" s="27"/>
      <c r="C42" s="75" t="s">
        <v>12</v>
      </c>
      <c r="D42" s="76"/>
      <c r="E42" s="28" t="s">
        <v>26</v>
      </c>
      <c r="F42" s="29"/>
      <c r="G42" s="81"/>
      <c r="H42" s="82"/>
      <c r="I42" s="82"/>
      <c r="J42" s="82"/>
      <c r="K42" s="82"/>
      <c r="L42" s="82"/>
      <c r="M42" s="82"/>
      <c r="N42" s="82"/>
      <c r="O42" s="82"/>
      <c r="P42" s="83"/>
      <c r="Q42" s="30">
        <f>Q39*F42%</f>
        <v>0</v>
      </c>
    </row>
    <row r="43" spans="1:19" ht="15" customHeight="1" x14ac:dyDescent="0.25">
      <c r="A43" s="84" t="s">
        <v>9</v>
      </c>
      <c r="B43" s="85"/>
      <c r="C43" s="85"/>
      <c r="D43" s="86"/>
      <c r="E43" s="87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9"/>
      <c r="Q43" s="24">
        <f>SUM(Q39:Q40,Q42)</f>
        <v>0</v>
      </c>
      <c r="S43" s="3"/>
    </row>
    <row r="44" spans="1:19" ht="15" customHeight="1" x14ac:dyDescent="0.25">
      <c r="A44" s="31"/>
      <c r="B44" s="32"/>
      <c r="C44" s="73" t="s">
        <v>42</v>
      </c>
      <c r="D44" s="73"/>
      <c r="E44" s="33" t="s">
        <v>26</v>
      </c>
      <c r="F44" s="34">
        <v>21</v>
      </c>
      <c r="G44" s="49"/>
      <c r="H44" s="50"/>
      <c r="I44" s="50"/>
      <c r="J44" s="50"/>
      <c r="K44" s="50"/>
      <c r="L44" s="50"/>
      <c r="M44" s="50"/>
      <c r="N44" s="50"/>
      <c r="O44" s="50"/>
      <c r="P44" s="51"/>
      <c r="Q44" s="35">
        <f>Q43*1.21</f>
        <v>0</v>
      </c>
    </row>
    <row r="45" spans="1:19" ht="15" customHeight="1" x14ac:dyDescent="0.25">
      <c r="A45" s="36"/>
      <c r="B45" s="37"/>
      <c r="C45" s="74" t="s">
        <v>13</v>
      </c>
      <c r="D45" s="74"/>
      <c r="E45" s="52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4"/>
      <c r="Q45" s="24">
        <f>SUM(Q43:Q44)</f>
        <v>0</v>
      </c>
    </row>
    <row r="46" spans="1:19" ht="15" customHeight="1" x14ac:dyDescent="0.25">
      <c r="A46" s="6"/>
      <c r="B46" s="7"/>
      <c r="C46" s="7"/>
      <c r="D46" s="7"/>
      <c r="E46" s="6"/>
      <c r="F46" s="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9" ht="15" customHeight="1" x14ac:dyDescent="0.25">
      <c r="A47" s="38" t="s">
        <v>65</v>
      </c>
      <c r="B47" s="7"/>
      <c r="C47" s="7"/>
      <c r="D47" s="7"/>
      <c r="E47" s="6"/>
      <c r="F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9" ht="15" customHeight="1" x14ac:dyDescent="0.25">
      <c r="A48" s="6"/>
      <c r="B48" s="7"/>
      <c r="C48" s="7"/>
      <c r="D48" s="7"/>
      <c r="E48" s="6"/>
      <c r="F48" s="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ht="15" customHeight="1" x14ac:dyDescent="0.25">
      <c r="A49" s="7" t="s">
        <v>27</v>
      </c>
      <c r="C49" s="8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1:17" ht="15" customHeight="1" x14ac:dyDescent="0.25">
      <c r="A50" s="6"/>
      <c r="B50" s="8"/>
      <c r="C50" s="8"/>
      <c r="D50" s="97" t="s">
        <v>28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</row>
    <row r="51" spans="1:17" ht="15" customHeight="1" x14ac:dyDescent="0.25">
      <c r="A51" s="8" t="s">
        <v>29</v>
      </c>
      <c r="C51" s="8"/>
      <c r="D51" s="3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ht="15" customHeight="1" x14ac:dyDescent="0.25">
      <c r="A52" s="6"/>
      <c r="B52" s="7"/>
      <c r="C52" s="7"/>
      <c r="D52" s="7"/>
      <c r="E52" s="6"/>
      <c r="F52" s="6"/>
      <c r="G52" s="7"/>
      <c r="H52" s="7"/>
      <c r="I52" s="7"/>
      <c r="J52" s="7"/>
      <c r="K52" s="7"/>
      <c r="L52" s="7"/>
      <c r="M52" s="7"/>
      <c r="N52" s="7"/>
      <c r="O52" s="7"/>
      <c r="P52" s="72"/>
      <c r="Q52" s="72"/>
    </row>
    <row r="53" spans="1:17" ht="15" customHeight="1" x14ac:dyDescent="0.25">
      <c r="A53" s="8" t="s">
        <v>64</v>
      </c>
      <c r="B53" s="7"/>
      <c r="C53" s="7"/>
      <c r="D53" s="7"/>
      <c r="E53" s="6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ht="15" customHeight="1" x14ac:dyDescent="0.2"/>
    <row r="57" spans="1:17" x14ac:dyDescent="0.2">
      <c r="D57" s="2"/>
      <c r="F57" s="1"/>
    </row>
  </sheetData>
  <mergeCells count="51">
    <mergeCell ref="A2:Q2"/>
    <mergeCell ref="C38:D38"/>
    <mergeCell ref="G40:P40"/>
    <mergeCell ref="G42:P42"/>
    <mergeCell ref="A43:D43"/>
    <mergeCell ref="E43:P43"/>
    <mergeCell ref="A39:D39"/>
    <mergeCell ref="C41:D41"/>
    <mergeCell ref="E41:P41"/>
    <mergeCell ref="C37:D37"/>
    <mergeCell ref="C25:D25"/>
    <mergeCell ref="C40:D40"/>
    <mergeCell ref="C16:D16"/>
    <mergeCell ref="C21:D21"/>
    <mergeCell ref="C23:D23"/>
    <mergeCell ref="M14:Q14"/>
    <mergeCell ref="C17:D17"/>
    <mergeCell ref="C22:D22"/>
    <mergeCell ref="C19:D19"/>
    <mergeCell ref="C20:D20"/>
    <mergeCell ref="P52:Q52"/>
    <mergeCell ref="C24:D24"/>
    <mergeCell ref="C26:D26"/>
    <mergeCell ref="C44:D44"/>
    <mergeCell ref="C45:D45"/>
    <mergeCell ref="C28:D28"/>
    <mergeCell ref="C42:D42"/>
    <mergeCell ref="C27:D27"/>
    <mergeCell ref="C35:D35"/>
    <mergeCell ref="C36:D36"/>
    <mergeCell ref="C34:D34"/>
    <mergeCell ref="C33:D33"/>
    <mergeCell ref="C32:D32"/>
    <mergeCell ref="D49:Q49"/>
    <mergeCell ref="D50:Q50"/>
    <mergeCell ref="A3:Q3"/>
    <mergeCell ref="G44:P44"/>
    <mergeCell ref="E45:P45"/>
    <mergeCell ref="A5:Q5"/>
    <mergeCell ref="A6:Q6"/>
    <mergeCell ref="F10:K10"/>
    <mergeCell ref="C18:D18"/>
    <mergeCell ref="E14:E15"/>
    <mergeCell ref="F14:F15"/>
    <mergeCell ref="G14:L14"/>
    <mergeCell ref="C29:D29"/>
    <mergeCell ref="C31:D31"/>
    <mergeCell ref="A14:A15"/>
    <mergeCell ref="B14:B15"/>
    <mergeCell ref="C14:D15"/>
    <mergeCell ref="C30:D30"/>
  </mergeCells>
  <phoneticPr fontId="3" type="noConversion"/>
  <pageMargins left="0.7" right="0.7" top="0.75" bottom="0.75" header="0.3" footer="0.3"/>
  <pageSetup paperSize="9" orientation="landscape" r:id="rId1"/>
  <ignoredErrors>
    <ignoredError sqref="A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BFAA9EBC386545BC28716F7ABD18A0" ma:contentTypeVersion="13" ma:contentTypeDescription="Izveidot jaunu dokumentu." ma:contentTypeScope="" ma:versionID="a07f77baef1c73e36390438635c41ec9">
  <xsd:schema xmlns:xsd="http://www.w3.org/2001/XMLSchema" xmlns:xs="http://www.w3.org/2001/XMLSchema" xmlns:p="http://schemas.microsoft.com/office/2006/metadata/properties" xmlns:ns3="2908de0b-3e80-4a77-b74c-b833db9e3692" xmlns:ns4="b89b2781-7baa-441c-9ebb-dcb200655983" targetNamespace="http://schemas.microsoft.com/office/2006/metadata/properties" ma:root="true" ma:fieldsID="fe6c269c3bbf3b295d94250f7a5f65f3" ns3:_="" ns4:_="">
    <xsd:import namespace="2908de0b-3e80-4a77-b74c-b833db9e3692"/>
    <xsd:import namespace="b89b2781-7baa-441c-9ebb-dcb2006559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8de0b-3e80-4a77-b74c-b833db9e3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9b2781-7baa-441c-9ebb-dcb2006559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FACDC7-2C50-4BAD-8FB3-C19B057841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905027-F72A-4843-8445-829866738396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2908de0b-3e80-4a77-b74c-b833db9e3692"/>
    <ds:schemaRef ds:uri="b89b2781-7baa-441c-9ebb-dcb200655983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555038D-752C-41FA-88E7-DCDC26232E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8de0b-3e80-4a77-b74c-b833db9e3692"/>
    <ds:schemaRef ds:uri="b89b2781-7baa-441c-9ebb-dcb2006559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Terase Ezermalas</vt:lpstr>
    </vt:vector>
  </TitlesOfParts>
  <Company>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ES-ekon</dc:creator>
  <cp:lastModifiedBy>Artūrs Savickis</cp:lastModifiedBy>
  <cp:lastPrinted>2016-08-04T05:02:20Z</cp:lastPrinted>
  <dcterms:created xsi:type="dcterms:W3CDTF">2010-12-07T07:37:49Z</dcterms:created>
  <dcterms:modified xsi:type="dcterms:W3CDTF">2021-04-16T08:32:11Z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0x010100C7BFAA9EBC386545BC28716F7ABD18A0</vt:lpwstr>
  </property>
</Properties>
</file>