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inta_novika_rigassatiksme_lv/Documents/Desktop/"/>
    </mc:Choice>
  </mc:AlternateContent>
  <xr:revisionPtr revIDLastSave="4" documentId="8_{7C1FBEE8-A03D-44E3-AF25-BF118F1B8E04}" xr6:coauthVersionLast="44" xr6:coauthVersionMax="44" xr10:uidLastSave="{70B1609F-D0A4-470B-A3FA-2BE523727F7C}"/>
  <bookViews>
    <workbookView xWindow="-110" yWindow="-110" windowWidth="19420" windowHeight="10420" activeTab="2" xr2:uid="{00000000-000D-0000-FFFF-FFFF00000000}"/>
  </bookViews>
  <sheets>
    <sheet name="KOPT" sheetId="19" r:id="rId1"/>
    <sheet name="KOPS" sheetId="18" r:id="rId2"/>
    <sheet name="1-1 CD" sheetId="12" r:id="rId3"/>
    <sheet name="1-2 LKT" sheetId="14" r:id="rId4"/>
    <sheet name="1-3 ELT" sheetId="15" r:id="rId5"/>
    <sheet name="1-4 EST" sheetId="16" r:id="rId6"/>
    <sheet name="Apraksts" sheetId="13" r:id="rId7"/>
  </sheets>
  <definedNames>
    <definedName name="DOCUMENT_NAME" localSheetId="2">'1-1 CD'!$D$4</definedName>
    <definedName name="DOCUMENT_NAME" localSheetId="3">'1-2 LKT'!$D$4</definedName>
    <definedName name="DOCUMENT_NAME" localSheetId="4">'1-3 ELT'!$D$4</definedName>
    <definedName name="DOCUMENT_NAME" localSheetId="5">'1-4 EST'!$D$4</definedName>
    <definedName name="eur" localSheetId="0">#REF!</definedName>
    <definedName name="eur">#REF!</definedName>
    <definedName name="prec" localSheetId="0">#REF!</definedName>
    <definedName name="prec">#REF!</definedName>
    <definedName name="_xlnm.Print_Area" localSheetId="2">'1-1 CD'!$A$1:$R$112</definedName>
    <definedName name="_xlnm.Print_Area" localSheetId="3">'1-2 LKT'!$A$1:$R$39</definedName>
    <definedName name="_xlnm.Print_Area" localSheetId="4">'1-3 ELT'!$A$1:$R$52</definedName>
    <definedName name="_xlnm.Print_Area" localSheetId="5">'1-4 EST'!$A$1:$R$39</definedName>
    <definedName name="_xlnm.Print_Area" localSheetId="1">KOPS!$A$1:$H$28</definedName>
    <definedName name="_xlnm.Print_Area" localSheetId="0">KOPT!$A$1:$D$22</definedName>
    <definedName name="_xlnm.Print_Titles" localSheetId="2">'1-1 CD'!$10:$11</definedName>
    <definedName name="_xlnm.Print_Titles" localSheetId="3">'1-2 LKT'!$10:$11</definedName>
    <definedName name="_xlnm.Print_Titles" localSheetId="4">'1-3 ELT'!$10:$11</definedName>
    <definedName name="_xlnm.Print_Titles" localSheetId="5">'1-4 EST'!$10:$11</definedName>
    <definedName name="_xlnm.Print_Titles" localSheetId="1">KOPS!$9:$11</definedName>
    <definedName name="_xlnm.Print_Titles" localSheetId="0">KOPT!$7:$10</definedName>
    <definedName name="xxxx" localSheetId="0">#REF!</definedName>
    <definedName name="xxxx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" i="12" l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0" i="12" s="1"/>
  <c r="A41" i="12" s="1"/>
  <c r="A44" i="12" s="1"/>
  <c r="A45" i="12" s="1"/>
  <c r="A46" i="12" s="1"/>
  <c r="A48" i="12" s="1"/>
  <c r="A51" i="12" s="1"/>
  <c r="A52" i="12" s="1"/>
  <c r="A54" i="12" s="1"/>
  <c r="A55" i="12" s="1"/>
  <c r="A56" i="12" s="1"/>
  <c r="A57" i="12" s="1"/>
  <c r="A59" i="12" s="1"/>
  <c r="A60" i="12" s="1"/>
  <c r="A61" i="12" s="1"/>
  <c r="A62" i="12" s="1"/>
  <c r="A63" i="12" s="1"/>
  <c r="A66" i="12" s="1"/>
  <c r="A67" i="12" s="1"/>
  <c r="A68" i="12" s="1"/>
  <c r="A69" i="12" s="1"/>
  <c r="A71" i="12" s="1"/>
  <c r="A74" i="12" s="1"/>
  <c r="A75" i="12" s="1"/>
  <c r="A76" i="12" s="1"/>
  <c r="A78" i="12" s="1"/>
  <c r="A79" i="12" s="1"/>
  <c r="A80" i="12" s="1"/>
  <c r="A81" i="12" s="1"/>
  <c r="A82" i="12" s="1"/>
  <c r="A83" i="12" s="1"/>
  <c r="A84" i="12" s="1"/>
  <c r="A86" i="12" s="1"/>
  <c r="A87" i="12" s="1"/>
  <c r="A89" i="12" s="1"/>
  <c r="A90" i="12" s="1"/>
  <c r="A91" i="12" s="1"/>
  <c r="A92" i="12" s="1"/>
  <c r="A94" i="12" l="1"/>
  <c r="A95" i="12" s="1"/>
  <c r="A96" i="12" s="1"/>
  <c r="A97" i="12" s="1"/>
  <c r="A98" i="12" s="1"/>
  <c r="A99" i="12" s="1"/>
  <c r="A100" i="12" s="1"/>
  <c r="A101" i="12" s="1"/>
  <c r="A102" i="12" s="1"/>
  <c r="A103" i="12" s="1"/>
  <c r="L19" i="12"/>
  <c r="P19" i="12"/>
  <c r="N19" i="12"/>
  <c r="M19" i="12"/>
  <c r="R19" i="12" l="1"/>
  <c r="P34" i="15"/>
  <c r="O34" i="15"/>
  <c r="N34" i="15"/>
  <c r="M34" i="15"/>
  <c r="L34" i="15"/>
  <c r="P33" i="15"/>
  <c r="O33" i="15"/>
  <c r="M33" i="15"/>
  <c r="L33" i="15"/>
  <c r="P32" i="15"/>
  <c r="O32" i="15"/>
  <c r="M32" i="15"/>
  <c r="L32" i="15"/>
  <c r="P23" i="15"/>
  <c r="O23" i="15"/>
  <c r="M23" i="15"/>
  <c r="L23" i="15"/>
  <c r="P20" i="15"/>
  <c r="O20" i="15"/>
  <c r="M20" i="15"/>
  <c r="L20" i="15"/>
  <c r="P14" i="15"/>
  <c r="O14" i="15"/>
  <c r="M14" i="15"/>
  <c r="L14" i="15"/>
  <c r="M15" i="15"/>
  <c r="O15" i="15"/>
  <c r="P15" i="15"/>
  <c r="M16" i="15"/>
  <c r="O16" i="15"/>
  <c r="P16" i="15"/>
  <c r="M17" i="15"/>
  <c r="O17" i="15"/>
  <c r="P17" i="15"/>
  <c r="M18" i="15"/>
  <c r="O18" i="15"/>
  <c r="P18" i="15"/>
  <c r="M19" i="15"/>
  <c r="O19" i="15"/>
  <c r="P19" i="15"/>
  <c r="M21" i="15"/>
  <c r="O21" i="15"/>
  <c r="P21" i="15"/>
  <c r="M22" i="15"/>
  <c r="O22" i="15"/>
  <c r="P22" i="15"/>
  <c r="M24" i="15"/>
  <c r="O24" i="15"/>
  <c r="P24" i="15"/>
  <c r="M25" i="15"/>
  <c r="O25" i="15"/>
  <c r="P25" i="15"/>
  <c r="M26" i="15"/>
  <c r="O26" i="15"/>
  <c r="P26" i="15"/>
  <c r="M27" i="15"/>
  <c r="O27" i="15"/>
  <c r="P27" i="15"/>
  <c r="M28" i="15"/>
  <c r="O28" i="15"/>
  <c r="P28" i="15"/>
  <c r="M29" i="15"/>
  <c r="O29" i="15"/>
  <c r="P29" i="15"/>
  <c r="M30" i="15"/>
  <c r="O30" i="15"/>
  <c r="P30" i="15"/>
  <c r="M31" i="15"/>
  <c r="O31" i="15"/>
  <c r="P31" i="15"/>
  <c r="M35" i="15"/>
  <c r="O35" i="15"/>
  <c r="P35" i="15"/>
  <c r="M36" i="15"/>
  <c r="O36" i="15"/>
  <c r="P36" i="15"/>
  <c r="M37" i="15"/>
  <c r="O37" i="15"/>
  <c r="P37" i="15"/>
  <c r="M38" i="15"/>
  <c r="O38" i="15"/>
  <c r="P38" i="15"/>
  <c r="M39" i="15"/>
  <c r="O39" i="15"/>
  <c r="P39" i="15"/>
  <c r="M40" i="15"/>
  <c r="O40" i="15"/>
  <c r="P40" i="15"/>
  <c r="M41" i="15"/>
  <c r="O41" i="15"/>
  <c r="P41" i="15"/>
  <c r="M42" i="15"/>
  <c r="O42" i="15"/>
  <c r="P42" i="15"/>
  <c r="N15" i="15"/>
  <c r="N16" i="15"/>
  <c r="L17" i="15"/>
  <c r="L18" i="15"/>
  <c r="L19" i="15"/>
  <c r="L21" i="15"/>
  <c r="N22" i="15"/>
  <c r="L24" i="15"/>
  <c r="N25" i="15"/>
  <c r="L26" i="15"/>
  <c r="N27" i="15"/>
  <c r="L28" i="15"/>
  <c r="N29" i="15"/>
  <c r="L30" i="15"/>
  <c r="L31" i="15"/>
  <c r="N35" i="15"/>
  <c r="L36" i="15"/>
  <c r="N37" i="15"/>
  <c r="N38" i="15"/>
  <c r="L39" i="15"/>
  <c r="N40" i="15"/>
  <c r="L41" i="15"/>
  <c r="L42" i="15"/>
  <c r="L17" i="16"/>
  <c r="N21" i="16"/>
  <c r="L25" i="16"/>
  <c r="N29" i="16"/>
  <c r="L14" i="16"/>
  <c r="M14" i="16"/>
  <c r="N14" i="16"/>
  <c r="O14" i="16"/>
  <c r="P14" i="16"/>
  <c r="L15" i="16"/>
  <c r="M15" i="16"/>
  <c r="N15" i="16"/>
  <c r="O15" i="16"/>
  <c r="P15" i="16"/>
  <c r="L16" i="16"/>
  <c r="M16" i="16"/>
  <c r="N16" i="16"/>
  <c r="O16" i="16"/>
  <c r="P16" i="16"/>
  <c r="M17" i="16"/>
  <c r="N17" i="16"/>
  <c r="O17" i="16"/>
  <c r="P17" i="16"/>
  <c r="L18" i="16"/>
  <c r="M18" i="16"/>
  <c r="N18" i="16"/>
  <c r="O18" i="16"/>
  <c r="P18" i="16"/>
  <c r="L19" i="16"/>
  <c r="M19" i="16"/>
  <c r="N19" i="16"/>
  <c r="O19" i="16"/>
  <c r="P19" i="16"/>
  <c r="L20" i="16"/>
  <c r="M20" i="16"/>
  <c r="N20" i="16"/>
  <c r="O20" i="16"/>
  <c r="P20" i="16"/>
  <c r="L21" i="16"/>
  <c r="M21" i="16"/>
  <c r="O21" i="16"/>
  <c r="P21" i="16"/>
  <c r="L22" i="16"/>
  <c r="M22" i="16"/>
  <c r="N22" i="16"/>
  <c r="O22" i="16"/>
  <c r="P22" i="16"/>
  <c r="L23" i="16"/>
  <c r="M23" i="16"/>
  <c r="N23" i="16"/>
  <c r="O23" i="16"/>
  <c r="P23" i="16"/>
  <c r="L24" i="16"/>
  <c r="M24" i="16"/>
  <c r="N24" i="16"/>
  <c r="O24" i="16"/>
  <c r="P24" i="16"/>
  <c r="M25" i="16"/>
  <c r="N25" i="16"/>
  <c r="O25" i="16"/>
  <c r="P25" i="16"/>
  <c r="L26" i="16"/>
  <c r="M26" i="16"/>
  <c r="N26" i="16"/>
  <c r="O26" i="16"/>
  <c r="P26" i="16"/>
  <c r="L27" i="16"/>
  <c r="M27" i="16"/>
  <c r="N27" i="16"/>
  <c r="O27" i="16"/>
  <c r="P27" i="16"/>
  <c r="L28" i="16"/>
  <c r="M28" i="16"/>
  <c r="N28" i="16"/>
  <c r="O28" i="16"/>
  <c r="P28" i="16"/>
  <c r="L29" i="16"/>
  <c r="M29" i="16"/>
  <c r="O29" i="16"/>
  <c r="P29" i="16"/>
  <c r="L14" i="14"/>
  <c r="M14" i="14"/>
  <c r="N14" i="14"/>
  <c r="O14" i="14"/>
  <c r="P14" i="14"/>
  <c r="L15" i="14"/>
  <c r="M15" i="14"/>
  <c r="N15" i="14"/>
  <c r="O15" i="14"/>
  <c r="P15" i="14"/>
  <c r="L16" i="14"/>
  <c r="M16" i="14"/>
  <c r="N16" i="14"/>
  <c r="O16" i="14"/>
  <c r="P16" i="14"/>
  <c r="L17" i="14"/>
  <c r="M17" i="14"/>
  <c r="N17" i="14"/>
  <c r="O17" i="14"/>
  <c r="P17" i="14"/>
  <c r="L18" i="14"/>
  <c r="M18" i="14"/>
  <c r="N18" i="14"/>
  <c r="O18" i="14"/>
  <c r="P18" i="14"/>
  <c r="L19" i="14"/>
  <c r="M19" i="14"/>
  <c r="N19" i="14"/>
  <c r="O19" i="14"/>
  <c r="P19" i="14"/>
  <c r="L20" i="14"/>
  <c r="M20" i="14"/>
  <c r="N20" i="14"/>
  <c r="O20" i="14"/>
  <c r="P20" i="14"/>
  <c r="L21" i="14"/>
  <c r="M21" i="14"/>
  <c r="N21" i="14"/>
  <c r="O21" i="14"/>
  <c r="P21" i="14"/>
  <c r="L22" i="14"/>
  <c r="M22" i="14"/>
  <c r="N22" i="14"/>
  <c r="O22" i="14"/>
  <c r="P22" i="14"/>
  <c r="L23" i="14"/>
  <c r="M23" i="14"/>
  <c r="N23" i="14"/>
  <c r="O23" i="14"/>
  <c r="P23" i="14"/>
  <c r="L24" i="14"/>
  <c r="M24" i="14"/>
  <c r="N24" i="14"/>
  <c r="O24" i="14"/>
  <c r="P24" i="14"/>
  <c r="L25" i="14"/>
  <c r="M25" i="14"/>
  <c r="N25" i="14"/>
  <c r="O25" i="14"/>
  <c r="P25" i="14"/>
  <c r="L26" i="14"/>
  <c r="M26" i="14"/>
  <c r="N26" i="14"/>
  <c r="O26" i="14"/>
  <c r="P26" i="14"/>
  <c r="L27" i="14"/>
  <c r="M27" i="14"/>
  <c r="N27" i="14"/>
  <c r="O27" i="14"/>
  <c r="P27" i="14"/>
  <c r="L28" i="14"/>
  <c r="M28" i="14"/>
  <c r="N28" i="14"/>
  <c r="O28" i="14"/>
  <c r="P28" i="14"/>
  <c r="L29" i="14"/>
  <c r="M29" i="14"/>
  <c r="N29" i="14"/>
  <c r="O29" i="14"/>
  <c r="P29" i="14"/>
  <c r="P57" i="12"/>
  <c r="O57" i="12"/>
  <c r="M57" i="12"/>
  <c r="N57" i="12"/>
  <c r="P56" i="12"/>
  <c r="O56" i="12"/>
  <c r="M56" i="12"/>
  <c r="N56" i="12"/>
  <c r="R25" i="14" l="1"/>
  <c r="R17" i="14"/>
  <c r="M43" i="15"/>
  <c r="P43" i="15"/>
  <c r="O43" i="15"/>
  <c r="N30" i="14"/>
  <c r="M30" i="14"/>
  <c r="P30" i="14"/>
  <c r="O30" i="14"/>
  <c r="R27" i="14"/>
  <c r="R23" i="14"/>
  <c r="R24" i="14"/>
  <c r="R19" i="14"/>
  <c r="R15" i="14"/>
  <c r="R16" i="14"/>
  <c r="R21" i="14"/>
  <c r="R27" i="16"/>
  <c r="R15" i="16"/>
  <c r="R23" i="16"/>
  <c r="R16" i="16"/>
  <c r="R26" i="16"/>
  <c r="R21" i="16"/>
  <c r="R28" i="16"/>
  <c r="R25" i="16"/>
  <c r="R24" i="16"/>
  <c r="R17" i="16"/>
  <c r="R19" i="16"/>
  <c r="R18" i="16"/>
  <c r="R29" i="16"/>
  <c r="R34" i="15"/>
  <c r="R29" i="14"/>
  <c r="R26" i="14"/>
  <c r="R18" i="14"/>
  <c r="R28" i="14"/>
  <c r="R20" i="14"/>
  <c r="R22" i="14"/>
  <c r="R14" i="14"/>
  <c r="R57" i="12"/>
  <c r="R56" i="12"/>
  <c r="L57" i="12"/>
  <c r="R40" i="15"/>
  <c r="N33" i="15"/>
  <c r="R33" i="15" s="1"/>
  <c r="N32" i="15"/>
  <c r="R32" i="15" s="1"/>
  <c r="N23" i="15"/>
  <c r="R23" i="15" s="1"/>
  <c r="R29" i="15"/>
  <c r="R35" i="15"/>
  <c r="L16" i="15"/>
  <c r="L35" i="15"/>
  <c r="N28" i="15"/>
  <c r="R28" i="15" s="1"/>
  <c r="R27" i="15"/>
  <c r="R22" i="15"/>
  <c r="R25" i="15"/>
  <c r="R38" i="15"/>
  <c r="N39" i="15"/>
  <c r="R39" i="15" s="1"/>
  <c r="L25" i="15"/>
  <c r="N21" i="15"/>
  <c r="R21" i="15" s="1"/>
  <c r="R37" i="15"/>
  <c r="N20" i="15"/>
  <c r="R20" i="15" s="1"/>
  <c r="N42" i="15"/>
  <c r="R42" i="15" s="1"/>
  <c r="L38" i="15"/>
  <c r="N41" i="15"/>
  <c r="R41" i="15" s="1"/>
  <c r="L40" i="15"/>
  <c r="L37" i="15"/>
  <c r="N36" i="15"/>
  <c r="R36" i="15" s="1"/>
  <c r="N30" i="15"/>
  <c r="R30" i="15" s="1"/>
  <c r="L29" i="15"/>
  <c r="L27" i="15"/>
  <c r="N26" i="15"/>
  <c r="R26" i="15" s="1"/>
  <c r="L22" i="15"/>
  <c r="N19" i="15"/>
  <c r="R19" i="15" s="1"/>
  <c r="N17" i="15"/>
  <c r="R17" i="15" s="1"/>
  <c r="L15" i="15"/>
  <c r="N14" i="15"/>
  <c r="R14" i="15" s="1"/>
  <c r="N31" i="15"/>
  <c r="R31" i="15" s="1"/>
  <c r="N24" i="15"/>
  <c r="R24" i="15" s="1"/>
  <c r="N18" i="15"/>
  <c r="R18" i="15" s="1"/>
  <c r="R16" i="15"/>
  <c r="R15" i="15"/>
  <c r="R20" i="16"/>
  <c r="R22" i="16"/>
  <c r="R14" i="16"/>
  <c r="L56" i="12"/>
  <c r="R43" i="15" l="1"/>
  <c r="N43" i="15"/>
  <c r="R30" i="14"/>
  <c r="M94" i="12"/>
  <c r="O94" i="12"/>
  <c r="P94" i="12"/>
  <c r="M95" i="12"/>
  <c r="O95" i="12"/>
  <c r="P95" i="12"/>
  <c r="M96" i="12"/>
  <c r="O96" i="12"/>
  <c r="P96" i="12"/>
  <c r="M97" i="12"/>
  <c r="O97" i="12"/>
  <c r="P97" i="12"/>
  <c r="M98" i="12"/>
  <c r="O98" i="12"/>
  <c r="P98" i="12"/>
  <c r="M99" i="12"/>
  <c r="O99" i="12"/>
  <c r="P99" i="12"/>
  <c r="M100" i="12"/>
  <c r="O100" i="12"/>
  <c r="P100" i="12"/>
  <c r="L96" i="12"/>
  <c r="L97" i="12"/>
  <c r="N98" i="12"/>
  <c r="L99" i="12"/>
  <c r="L100" i="12"/>
  <c r="L102" i="12"/>
  <c r="P102" i="12"/>
  <c r="O102" i="12"/>
  <c r="M102" i="12"/>
  <c r="L103" i="12"/>
  <c r="P103" i="12"/>
  <c r="O103" i="12"/>
  <c r="M103" i="12"/>
  <c r="P92" i="12"/>
  <c r="O92" i="12"/>
  <c r="M92" i="12"/>
  <c r="N92" i="12"/>
  <c r="P91" i="12"/>
  <c r="O91" i="12"/>
  <c r="N91" i="12"/>
  <c r="M91" i="12"/>
  <c r="L91" i="12"/>
  <c r="L90" i="12"/>
  <c r="M90" i="12"/>
  <c r="O90" i="12"/>
  <c r="P90" i="12"/>
  <c r="L92" i="12" l="1"/>
  <c r="N103" i="12"/>
  <c r="R103" i="12" s="1"/>
  <c r="N102" i="12"/>
  <c r="R102" i="12" s="1"/>
  <c r="N99" i="12"/>
  <c r="R99" i="12" s="1"/>
  <c r="N97" i="12"/>
  <c r="R97" i="12" s="1"/>
  <c r="N96" i="12"/>
  <c r="R96" i="12" s="1"/>
  <c r="L98" i="12"/>
  <c r="R98" i="12"/>
  <c r="N100" i="12"/>
  <c r="R100" i="12" s="1"/>
  <c r="R92" i="12"/>
  <c r="R91" i="12"/>
  <c r="N90" i="12"/>
  <c r="R90" i="12" s="1"/>
  <c r="M79" i="12" l="1"/>
  <c r="O79" i="12"/>
  <c r="P79" i="12"/>
  <c r="M80" i="12"/>
  <c r="O80" i="12"/>
  <c r="P80" i="12"/>
  <c r="M81" i="12"/>
  <c r="O81" i="12"/>
  <c r="P81" i="12"/>
  <c r="M82" i="12"/>
  <c r="O82" i="12"/>
  <c r="P82" i="12"/>
  <c r="M83" i="12"/>
  <c r="O83" i="12"/>
  <c r="P83" i="12"/>
  <c r="M84" i="12"/>
  <c r="O84" i="12"/>
  <c r="P84" i="12"/>
  <c r="L84" i="12"/>
  <c r="L82" i="12"/>
  <c r="L81" i="12"/>
  <c r="L80" i="12"/>
  <c r="P71" i="12"/>
  <c r="O71" i="12"/>
  <c r="M71" i="12"/>
  <c r="N84" i="12" l="1"/>
  <c r="R84" i="12" s="1"/>
  <c r="N82" i="12"/>
  <c r="R82" i="12" s="1"/>
  <c r="N81" i="12"/>
  <c r="R81" i="12" s="1"/>
  <c r="N80" i="12"/>
  <c r="R80" i="12" s="1"/>
  <c r="M68" i="12" l="1"/>
  <c r="M69" i="12"/>
  <c r="P68" i="12"/>
  <c r="P69" i="12"/>
  <c r="O68" i="12"/>
  <c r="O69" i="12"/>
  <c r="L71" i="12" l="1"/>
  <c r="N71" i="12"/>
  <c r="R71" i="12" s="1"/>
  <c r="L67" i="12" l="1"/>
  <c r="E67" i="12"/>
  <c r="M63" i="12"/>
  <c r="O63" i="12"/>
  <c r="P63" i="12"/>
  <c r="L63" i="12"/>
  <c r="P55" i="12"/>
  <c r="O55" i="12"/>
  <c r="M55" i="12"/>
  <c r="L55" i="12"/>
  <c r="P101" i="12"/>
  <c r="O101" i="12"/>
  <c r="M101" i="12"/>
  <c r="N101" i="12"/>
  <c r="P41" i="12"/>
  <c r="O41" i="12"/>
  <c r="M41" i="12"/>
  <c r="L41" i="12"/>
  <c r="P38" i="12"/>
  <c r="O38" i="12"/>
  <c r="M38" i="12"/>
  <c r="L38" i="12"/>
  <c r="P36" i="12"/>
  <c r="O36" i="12"/>
  <c r="M36" i="12"/>
  <c r="L36" i="12"/>
  <c r="P34" i="12"/>
  <c r="O34" i="12"/>
  <c r="M34" i="12"/>
  <c r="N34" i="12"/>
  <c r="P31" i="12"/>
  <c r="O31" i="12"/>
  <c r="M31" i="12"/>
  <c r="N31" i="12"/>
  <c r="P33" i="12"/>
  <c r="O33" i="12"/>
  <c r="M33" i="12"/>
  <c r="L33" i="12"/>
  <c r="P32" i="12"/>
  <c r="O32" i="12"/>
  <c r="M32" i="12"/>
  <c r="L32" i="12"/>
  <c r="P30" i="12"/>
  <c r="O30" i="12"/>
  <c r="M30" i="12"/>
  <c r="N30" i="12"/>
  <c r="P29" i="12"/>
  <c r="O29" i="12"/>
  <c r="M29" i="12"/>
  <c r="N29" i="12"/>
  <c r="P27" i="12"/>
  <c r="O27" i="12"/>
  <c r="M27" i="12"/>
  <c r="L27" i="12"/>
  <c r="P28" i="12"/>
  <c r="O28" i="12"/>
  <c r="M28" i="12"/>
  <c r="N28" i="12"/>
  <c r="P26" i="12"/>
  <c r="O26" i="12"/>
  <c r="M26" i="12"/>
  <c r="L26" i="12"/>
  <c r="P24" i="12"/>
  <c r="O24" i="12"/>
  <c r="M24" i="12"/>
  <c r="N24" i="12"/>
  <c r="P23" i="12"/>
  <c r="O23" i="12"/>
  <c r="M23" i="12"/>
  <c r="N23" i="12"/>
  <c r="P22" i="12"/>
  <c r="O22" i="12"/>
  <c r="M22" i="12"/>
  <c r="L22" i="12"/>
  <c r="L17" i="12"/>
  <c r="L18" i="12"/>
  <c r="N79" i="12"/>
  <c r="R79" i="12" s="1"/>
  <c r="N83" i="12"/>
  <c r="R83" i="12" s="1"/>
  <c r="L93" i="12"/>
  <c r="P18" i="12"/>
  <c r="O18" i="12"/>
  <c r="M18" i="12"/>
  <c r="P17" i="12"/>
  <c r="O17" i="12"/>
  <c r="M17" i="12"/>
  <c r="A7" i="16"/>
  <c r="A7" i="15"/>
  <c r="A7" i="14"/>
  <c r="D5" i="18"/>
  <c r="D4" i="18"/>
  <c r="D3" i="18"/>
  <c r="A9" i="16"/>
  <c r="A9" i="15"/>
  <c r="A9" i="14"/>
  <c r="P93" i="12"/>
  <c r="O93" i="12"/>
  <c r="N93" i="12"/>
  <c r="M93" i="12"/>
  <c r="C13" i="18"/>
  <c r="C14" i="18"/>
  <c r="C15" i="18"/>
  <c r="C12" i="18"/>
  <c r="L94" i="12" l="1"/>
  <c r="N94" i="12"/>
  <c r="R94" i="12" s="1"/>
  <c r="L95" i="12"/>
  <c r="N95" i="12"/>
  <c r="R95" i="12" s="1"/>
  <c r="L68" i="12"/>
  <c r="N68" i="12"/>
  <c r="R68" i="12" s="1"/>
  <c r="L69" i="12"/>
  <c r="N69" i="12"/>
  <c r="R69" i="12" s="1"/>
  <c r="M67" i="12"/>
  <c r="O67" i="12"/>
  <c r="P67" i="12"/>
  <c r="N67" i="12"/>
  <c r="N63" i="12"/>
  <c r="R63" i="12" s="1"/>
  <c r="N55" i="12"/>
  <c r="R55" i="12" s="1"/>
  <c r="L34" i="12"/>
  <c r="R101" i="12"/>
  <c r="L101" i="12"/>
  <c r="N38" i="12"/>
  <c r="R38" i="12" s="1"/>
  <c r="N41" i="12"/>
  <c r="R41" i="12" s="1"/>
  <c r="N36" i="12"/>
  <c r="R36" i="12" s="1"/>
  <c r="R34" i="12"/>
  <c r="R31" i="12"/>
  <c r="R30" i="12"/>
  <c r="R29" i="12"/>
  <c r="L31" i="12"/>
  <c r="L30" i="12"/>
  <c r="N33" i="12"/>
  <c r="R33" i="12" s="1"/>
  <c r="L29" i="12"/>
  <c r="N32" i="12"/>
  <c r="R32" i="12" s="1"/>
  <c r="N27" i="12"/>
  <c r="R27" i="12" s="1"/>
  <c r="N26" i="12"/>
  <c r="R26" i="12" s="1"/>
  <c r="L28" i="12"/>
  <c r="R28" i="12"/>
  <c r="N17" i="12"/>
  <c r="R17" i="12" s="1"/>
  <c r="L24" i="12"/>
  <c r="N18" i="12"/>
  <c r="R18" i="12" s="1"/>
  <c r="R24" i="12"/>
  <c r="R23" i="12"/>
  <c r="L23" i="12"/>
  <c r="N22" i="12"/>
  <c r="R22" i="12" s="1"/>
  <c r="R93" i="12"/>
  <c r="O13" i="16"/>
  <c r="O12" i="16"/>
  <c r="O30" i="16" s="1"/>
  <c r="O13" i="15"/>
  <c r="O12" i="15"/>
  <c r="M12" i="15"/>
  <c r="O13" i="14"/>
  <c r="O12" i="14"/>
  <c r="O21" i="12"/>
  <c r="O25" i="12"/>
  <c r="O35" i="12"/>
  <c r="O37" i="12"/>
  <c r="O39" i="12"/>
  <c r="O40" i="12"/>
  <c r="O42" i="12"/>
  <c r="M43" i="12"/>
  <c r="O43" i="12"/>
  <c r="O44" i="12"/>
  <c r="O45" i="12"/>
  <c r="O46" i="12"/>
  <c r="M47" i="12"/>
  <c r="O47" i="12"/>
  <c r="O48" i="12"/>
  <c r="O49" i="12"/>
  <c r="O50" i="12"/>
  <c r="O51" i="12"/>
  <c r="O52" i="12"/>
  <c r="M53" i="12"/>
  <c r="O53" i="12"/>
  <c r="O54" i="12"/>
  <c r="O58" i="12"/>
  <c r="O59" i="12"/>
  <c r="O60" i="12"/>
  <c r="O61" i="12"/>
  <c r="O62" i="12"/>
  <c r="O64" i="12"/>
  <c r="M64" i="12"/>
  <c r="O65" i="12"/>
  <c r="O66" i="12"/>
  <c r="O72" i="12"/>
  <c r="M73" i="12"/>
  <c r="O73" i="12"/>
  <c r="O74" i="12"/>
  <c r="O75" i="12"/>
  <c r="O76" i="12"/>
  <c r="M77" i="12"/>
  <c r="O77" i="12"/>
  <c r="O78" i="12"/>
  <c r="M85" i="12"/>
  <c r="O85" i="12"/>
  <c r="O86" i="12"/>
  <c r="O87" i="12"/>
  <c r="O88" i="12"/>
  <c r="O89" i="12"/>
  <c r="O20" i="12"/>
  <c r="O15" i="12"/>
  <c r="O16" i="12"/>
  <c r="P78" i="12"/>
  <c r="P44" i="12"/>
  <c r="P25" i="12"/>
  <c r="O14" i="12"/>
  <c r="P13" i="12"/>
  <c r="O13" i="12"/>
  <c r="M13" i="12"/>
  <c r="R67" i="12" l="1"/>
  <c r="H12" i="15"/>
  <c r="N12" i="15" s="1"/>
  <c r="P74" i="12"/>
  <c r="P49" i="12"/>
  <c r="N35" i="12"/>
  <c r="M35" i="12"/>
  <c r="M66" i="12"/>
  <c r="P66" i="12"/>
  <c r="M89" i="12"/>
  <c r="P89" i="12"/>
  <c r="M40" i="12"/>
  <c r="M75" i="12"/>
  <c r="P75" i="12"/>
  <c r="P88" i="12"/>
  <c r="M59" i="12"/>
  <c r="N86" i="12"/>
  <c r="M62" i="12"/>
  <c r="P46" i="12"/>
  <c r="P72" i="12"/>
  <c r="P65" i="12"/>
  <c r="M51" i="12"/>
  <c r="F15" i="18"/>
  <c r="M13" i="16"/>
  <c r="M12" i="16"/>
  <c r="F14" i="18"/>
  <c r="P12" i="15"/>
  <c r="M13" i="15"/>
  <c r="H12" i="14"/>
  <c r="P12" i="14" s="1"/>
  <c r="M12" i="14"/>
  <c r="F13" i="18"/>
  <c r="P50" i="12"/>
  <c r="M49" i="12"/>
  <c r="M37" i="12"/>
  <c r="M21" i="12"/>
  <c r="N16" i="12"/>
  <c r="M16" i="12"/>
  <c r="P61" i="12"/>
  <c r="M61" i="12"/>
  <c r="M87" i="12"/>
  <c r="N53" i="12"/>
  <c r="P42" i="12"/>
  <c r="N76" i="12"/>
  <c r="P59" i="12"/>
  <c r="L74" i="12"/>
  <c r="N74" i="12"/>
  <c r="N73" i="12"/>
  <c r="P73" i="12"/>
  <c r="N61" i="12"/>
  <c r="N59" i="12"/>
  <c r="M58" i="12"/>
  <c r="N51" i="12"/>
  <c r="P51" i="12"/>
  <c r="N48" i="12"/>
  <c r="P48" i="12"/>
  <c r="N75" i="12"/>
  <c r="N47" i="12"/>
  <c r="P47" i="12"/>
  <c r="N39" i="12"/>
  <c r="P39" i="12"/>
  <c r="P76" i="12"/>
  <c r="L72" i="12"/>
  <c r="N72" i="12"/>
  <c r="N52" i="12"/>
  <c r="P52" i="12"/>
  <c r="N85" i="12"/>
  <c r="P85" i="12"/>
  <c r="N87" i="12"/>
  <c r="P87" i="12"/>
  <c r="L78" i="12"/>
  <c r="N78" i="12"/>
  <c r="R78" i="12" s="1"/>
  <c r="N77" i="12"/>
  <c r="P77" i="12"/>
  <c r="N37" i="12"/>
  <c r="P37" i="12"/>
  <c r="M60" i="12"/>
  <c r="N50" i="12"/>
  <c r="N49" i="12"/>
  <c r="M88" i="12"/>
  <c r="M78" i="12"/>
  <c r="M76" i="12"/>
  <c r="M74" i="12"/>
  <c r="M72" i="12"/>
  <c r="M65" i="12"/>
  <c r="M54" i="12"/>
  <c r="L44" i="12"/>
  <c r="N44" i="12"/>
  <c r="R44" i="12" s="1"/>
  <c r="N43" i="12"/>
  <c r="P43" i="12"/>
  <c r="L25" i="12"/>
  <c r="N25" i="12"/>
  <c r="R25" i="12" s="1"/>
  <c r="N21" i="12"/>
  <c r="P21" i="12"/>
  <c r="N40" i="12"/>
  <c r="P40" i="12"/>
  <c r="M52" i="12"/>
  <c r="M50" i="12"/>
  <c r="M48" i="12"/>
  <c r="M44" i="12"/>
  <c r="M42" i="12"/>
  <c r="M39" i="12"/>
  <c r="M25" i="12"/>
  <c r="N20" i="12"/>
  <c r="P20" i="12"/>
  <c r="M20" i="12"/>
  <c r="N15" i="12"/>
  <c r="P15" i="12"/>
  <c r="M15" i="12"/>
  <c r="N13" i="12"/>
  <c r="R13" i="12" s="1"/>
  <c r="O104" i="12"/>
  <c r="F12" i="18" s="1"/>
  <c r="M30" i="16" l="1"/>
  <c r="L12" i="15"/>
  <c r="R12" i="15"/>
  <c r="R50" i="12"/>
  <c r="R74" i="12"/>
  <c r="F16" i="18"/>
  <c r="N89" i="12"/>
  <c r="R89" i="12" s="1"/>
  <c r="L87" i="12"/>
  <c r="L12" i="14"/>
  <c r="N88" i="12"/>
  <c r="R88" i="12" s="1"/>
  <c r="P53" i="12"/>
  <c r="R53" i="12" s="1"/>
  <c r="P16" i="12"/>
  <c r="R16" i="12" s="1"/>
  <c r="M46" i="12"/>
  <c r="P35" i="12"/>
  <c r="R35" i="12" s="1"/>
  <c r="N46" i="12"/>
  <c r="R46" i="12" s="1"/>
  <c r="L88" i="12"/>
  <c r="L85" i="12"/>
  <c r="P64" i="12"/>
  <c r="L64" i="12"/>
  <c r="N64" i="12"/>
  <c r="L43" i="12"/>
  <c r="M86" i="12"/>
  <c r="N65" i="12"/>
  <c r="R65" i="12" s="1"/>
  <c r="L52" i="12"/>
  <c r="N66" i="12"/>
  <c r="R66" i="12" s="1"/>
  <c r="L79" i="12"/>
  <c r="L83" i="12"/>
  <c r="R40" i="12"/>
  <c r="L46" i="12"/>
  <c r="L37" i="12"/>
  <c r="L65" i="12"/>
  <c r="R72" i="12"/>
  <c r="P86" i="12"/>
  <c r="R86" i="12" s="1"/>
  <c r="L53" i="12"/>
  <c r="M45" i="12"/>
  <c r="P13" i="16"/>
  <c r="N13" i="16"/>
  <c r="N12" i="16"/>
  <c r="P12" i="16"/>
  <c r="N13" i="15"/>
  <c r="P13" i="15"/>
  <c r="N12" i="14"/>
  <c r="R12" i="14" s="1"/>
  <c r="M13" i="14"/>
  <c r="L50" i="12"/>
  <c r="R51" i="12"/>
  <c r="L40" i="12"/>
  <c r="L42" i="12"/>
  <c r="R43" i="12"/>
  <c r="R37" i="12"/>
  <c r="R48" i="12"/>
  <c r="N42" i="12"/>
  <c r="R42" i="12" s="1"/>
  <c r="R87" i="12"/>
  <c r="L51" i="12"/>
  <c r="R61" i="12"/>
  <c r="L86" i="12"/>
  <c r="R21" i="12"/>
  <c r="N62" i="12"/>
  <c r="P62" i="12"/>
  <c r="R49" i="12"/>
  <c r="P60" i="12"/>
  <c r="N60" i="12"/>
  <c r="R77" i="12"/>
  <c r="R39" i="12"/>
  <c r="R47" i="12"/>
  <c r="R75" i="12"/>
  <c r="L61" i="12"/>
  <c r="R73" i="12"/>
  <c r="R76" i="12"/>
  <c r="R85" i="12"/>
  <c r="L39" i="12"/>
  <c r="P58" i="12"/>
  <c r="N58" i="12"/>
  <c r="L76" i="12"/>
  <c r="L21" i="12"/>
  <c r="N54" i="12"/>
  <c r="P54" i="12"/>
  <c r="L49" i="12"/>
  <c r="L77" i="12"/>
  <c r="R52" i="12"/>
  <c r="L66" i="12"/>
  <c r="L89" i="12"/>
  <c r="L47" i="12"/>
  <c r="L75" i="12"/>
  <c r="L48" i="12"/>
  <c r="R59" i="12"/>
  <c r="L73" i="12"/>
  <c r="L59" i="12"/>
  <c r="R20" i="12"/>
  <c r="L20" i="12"/>
  <c r="R15" i="12"/>
  <c r="L15" i="12"/>
  <c r="L16" i="12"/>
  <c r="N30" i="16" l="1"/>
  <c r="P30" i="16"/>
  <c r="R64" i="12"/>
  <c r="H15" i="18"/>
  <c r="R12" i="16"/>
  <c r="L35" i="12"/>
  <c r="N45" i="12"/>
  <c r="P45" i="12"/>
  <c r="L58" i="12"/>
  <c r="R13" i="16"/>
  <c r="H14" i="18"/>
  <c r="L13" i="16"/>
  <c r="R13" i="15"/>
  <c r="L13" i="15"/>
  <c r="H13" i="18"/>
  <c r="P13" i="14"/>
  <c r="N13" i="14"/>
  <c r="L54" i="12"/>
  <c r="R54" i="12"/>
  <c r="L62" i="12"/>
  <c r="R58" i="12"/>
  <c r="R60" i="12"/>
  <c r="L60" i="12"/>
  <c r="R62" i="12"/>
  <c r="R30" i="16" l="1"/>
  <c r="G15" i="18"/>
  <c r="R45" i="12"/>
  <c r="L45" i="12"/>
  <c r="E15" i="18"/>
  <c r="E14" i="18"/>
  <c r="R13" i="14"/>
  <c r="L13" i="14"/>
  <c r="E13" i="18"/>
  <c r="G13" i="18" l="1"/>
  <c r="D15" i="18"/>
  <c r="G14" i="18"/>
  <c r="D13" i="18"/>
  <c r="R8" i="16" l="1"/>
  <c r="D14" i="18"/>
  <c r="R8" i="14"/>
  <c r="R8" i="15" l="1"/>
  <c r="M14" i="12"/>
  <c r="M104" i="12" l="1"/>
  <c r="H12" i="18" s="1"/>
  <c r="H16" i="18" s="1"/>
  <c r="D8" i="18" s="1"/>
  <c r="P14" i="12"/>
  <c r="P104" i="12" s="1"/>
  <c r="G12" i="18" s="1"/>
  <c r="G16" i="18" s="1"/>
  <c r="N14" i="12"/>
  <c r="L14" i="12"/>
  <c r="R14" i="12" l="1"/>
  <c r="R104" i="12" s="1"/>
  <c r="N104" i="12"/>
  <c r="E12" i="18" s="1"/>
  <c r="E16" i="18" s="1"/>
  <c r="D12" i="18" l="1"/>
  <c r="D16" i="18" s="1"/>
  <c r="D20" i="18" s="1"/>
  <c r="R8" i="12"/>
  <c r="D7" i="18" l="1"/>
  <c r="D11" i="19" l="1"/>
  <c r="D12" i="19" s="1"/>
  <c r="D13" i="19" s="1"/>
  <c r="D14" i="19" l="1"/>
</calcChain>
</file>

<file path=xl/sharedStrings.xml><?xml version="1.0" encoding="utf-8"?>
<sst xmlns="http://schemas.openxmlformats.org/spreadsheetml/2006/main" count="660" uniqueCount="265">
  <si>
    <t>Mērvienība</t>
  </si>
  <si>
    <t>m</t>
  </si>
  <si>
    <t>kg</t>
  </si>
  <si>
    <t>ZEMES KLĀTNE</t>
  </si>
  <si>
    <t>Zemes klātnes būvniecība</t>
  </si>
  <si>
    <t>Ceļa horizontālo apzīmējumu uzklāšana</t>
  </si>
  <si>
    <t>Brauktuves un ietves apmaļu uzstādīšana</t>
  </si>
  <si>
    <t>Ceļa zīmju uzstādīšana</t>
  </si>
  <si>
    <t>SATIKSMES APRĪKOJUMS</t>
  </si>
  <si>
    <t>DAŽĀDI DARBI</t>
  </si>
  <si>
    <t>Konstrukciju nojaukšana vai demontāža</t>
  </si>
  <si>
    <t>AR SAISTVIELĀM NESAISTĪTAS KONSTRUKTĪVĀS KĀRTAS</t>
  </si>
  <si>
    <t>AR SAISTVIELĀM SAISTĪTAS KONSTRUKTĪVĀS KĀRTAS</t>
  </si>
  <si>
    <t>Salizturīgās vai drenējošās kārtas būvniecība</t>
  </si>
  <si>
    <t>Betona bruģa seguma būvniecība</t>
  </si>
  <si>
    <t>Betona apmales 100x20x8 cm uzstādīšana betona C30/37 pamatā</t>
  </si>
  <si>
    <t>Nesaistītu minerālmateriālu pamata kārtas vai seguma būvniecība</t>
  </si>
  <si>
    <t>Apzaļumošana</t>
  </si>
  <si>
    <t>Aku pārsedžu vai lūku pārsedžu augstuma regulēšana</t>
  </si>
  <si>
    <t>Salizturīgās kārtas būvniecība, h=30 cm</t>
  </si>
  <si>
    <t>Asfaltbetona kārtas būvniecība</t>
  </si>
  <si>
    <t>Salizturīgās kārtas būvniecība, h=40 cm</t>
  </si>
  <si>
    <t>LABIEKĀRTOJUMS</t>
  </si>
  <si>
    <t>Betona ceļa apmales 100x22x15cm uzstādīšana betona C30/37 pamatā</t>
  </si>
  <si>
    <t>Betona apmales 100x30x15 cm uzstādīšana betona C30/37 pamatā, ieskaitot slīpās apmales</t>
  </si>
  <si>
    <t>LKT</t>
  </si>
  <si>
    <t>Nesaistītu minerālmateriālu maisījuma pamata nesošās kārtas būvniecība 0/45 (AADT/j,kravas101-500), h=12cm</t>
  </si>
  <si>
    <t>Apzaļumošana ar augu zemi - zāliena sējiens ar melnzemes bērumu, h=15cm</t>
  </si>
  <si>
    <t>Ceļa zīmes metāla balsta uzstādīšana</t>
  </si>
  <si>
    <t>Esošo komunikāciju aku vāku regulēšana</t>
  </si>
  <si>
    <t>ELT</t>
  </si>
  <si>
    <t>EST</t>
  </si>
  <si>
    <t>kpl</t>
  </si>
  <si>
    <t>Esošo komunikāciju šurfēšana</t>
  </si>
  <si>
    <t>gb</t>
  </si>
  <si>
    <t>Kabeļu signāllentas MBN izbūve</t>
  </si>
  <si>
    <t>Būvbedres rakšana un aizbēršana 1.0x2.0m kabeļu kanalizācijas akai</t>
  </si>
  <si>
    <t>Kabeļu kanalizācijas caurejamības pārbaude</t>
  </si>
  <si>
    <t>Trases nospraušana</t>
  </si>
  <si>
    <t>Smilts (drenējoša, Kf &gt; 1 m/dnn) pamatnes ierīkošana 10cm biezumā zem elektronisko sakaru kabeļa un kabeļa plastmasas caurulēm</t>
  </si>
  <si>
    <t>Būves nosaukums:</t>
  </si>
  <si>
    <t>Objekta nosaukums:</t>
  </si>
  <si>
    <t>Objekta adrese:</t>
  </si>
  <si>
    <t>Nr.p.k.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</si>
  <si>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</si>
  <si>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</si>
  <si>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</si>
  <si>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</si>
  <si>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</si>
  <si>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</si>
  <si>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Būvizstrādājumi  (euro)</t>
  </si>
  <si>
    <t>Mehānismi (euro)</t>
  </si>
  <si>
    <t>Kopā (euro)</t>
  </si>
  <si>
    <t>Darbietilpība (c/h)</t>
  </si>
  <si>
    <t>Summa (euro)</t>
  </si>
  <si>
    <t>CEĻU IZBŪVES DARBI</t>
  </si>
  <si>
    <t>Kods</t>
  </si>
  <si>
    <t>Inženierbūve</t>
  </si>
  <si>
    <t>LOKĀLĀ TĀME Nr.1-1</t>
  </si>
  <si>
    <t>Būvdarbu nosaukums *</t>
  </si>
  <si>
    <t>LOKĀLĀ TĀME Nr.1-2</t>
  </si>
  <si>
    <t>LIETUS ŪDENS KANALIZĀCIJAS IZBŪVES DARBI</t>
  </si>
  <si>
    <t>LOKĀLĀ TĀME Nr.1-3</t>
  </si>
  <si>
    <t>ĀRĒJO ELEKTRĪBAS TĪKLU IZBŪVES DARBI</t>
  </si>
  <si>
    <t>LOKĀLĀ TĀME Nr.1-4</t>
  </si>
  <si>
    <t>ĀRĒJO ELEKTRONISKO SAKARU TĪKLU IZBŪVES DARBI</t>
  </si>
  <si>
    <t>Tiešās izmaksas kopā, t. sk. darba devēja sociālais nodoklis (%)</t>
  </si>
  <si>
    <t>PAVISAM KOPĀ</t>
  </si>
  <si>
    <t>t.sk. darba aizsardzībai</t>
  </si>
  <si>
    <t>Kopā</t>
  </si>
  <si>
    <t xml:space="preserve"> 1-4</t>
  </si>
  <si>
    <t xml:space="preserve"> 1-3</t>
  </si>
  <si>
    <t xml:space="preserve"> 1-2</t>
  </si>
  <si>
    <t xml:space="preserve"> 1-1</t>
  </si>
  <si>
    <t>Tai skaitā</t>
  </si>
  <si>
    <t>Būvdarbu veids vai konstruktīvā elementa nosaukums</t>
  </si>
  <si>
    <t>Kods, tāmes Nr.</t>
  </si>
  <si>
    <t>Kopējā darbietilpība, c/st</t>
  </si>
  <si>
    <t>Pasūtījuma Nr.</t>
  </si>
  <si>
    <t>Kopsavilkuma aprēķins</t>
  </si>
  <si>
    <t>Skaidrojošs apraksts</t>
  </si>
  <si>
    <t>Būvdarbu izpilde nav paredzēta kārtās, visa galveno resursu informācija ir norādīta būvprojektā.</t>
  </si>
  <si>
    <t xml:space="preserve">Tāme sastādīta 2022.gada tirgus cenās, pamatojoties uz TS-CD daļas rasējumiem. </t>
  </si>
  <si>
    <t xml:space="preserve">Tāme sastādīta 2022.gada tirgus cenās, pamatojoties uz LKT daļas rasējumiem. </t>
  </si>
  <si>
    <t xml:space="preserve">Tāme sastādīta 2022.gada tirgus cenās, pamatojoties uz ELT daļas rasējumiem. </t>
  </si>
  <si>
    <t xml:space="preserve">Tāme sastādīta 2022.gada tirgus cenās, pamatojoties uz EST daļas rasējumiem. </t>
  </si>
  <si>
    <t>BŪVNIECĪBAS KOPTĀME</t>
  </si>
  <si>
    <t>Objekta Nr.</t>
  </si>
  <si>
    <t>Objekta nosaukums</t>
  </si>
  <si>
    <t>KOPĀ</t>
  </si>
  <si>
    <t>PVN 21%</t>
  </si>
  <si>
    <t>PAVISAM BŪVNIECĪBAS IZMAKSAS</t>
  </si>
  <si>
    <t>Zemes klātnes uzbēruma būvniecība, izmantojot materiālu no ierakuma vai pievestu atbilstošu materiālu</t>
  </si>
  <si>
    <t>Karstā asfalta dilumkārta AC 6 surf (AADT/j.pievestā≤500), H=5cm ar iestrādi</t>
  </si>
  <si>
    <t>Plastmasas veidgabali aizbāznis ar iebūvi</t>
  </si>
  <si>
    <t>Blietētas smilts pamatnes sagatavošana</t>
  </si>
  <si>
    <t>Tranšejas aizbēršana līdz segas konstrukcijas salizturīgajam slānim ar rokām vai mehānismiem</t>
  </si>
  <si>
    <t>Grunts blietēšana tranšejā pa kārtām (30 cm), aizberamā smilts jāsablīvē vismaz 90% apmērā no standarta blīvuma pēc Proctor Density metodes</t>
  </si>
  <si>
    <t>Zemēšanas spaile balstam ar iebūvi</t>
  </si>
  <si>
    <t>Kabeļa signāllenta ar iebūvi</t>
  </si>
  <si>
    <t>Proj. gaismas ķermeni Stork LB 137 W 64 LEDs; IP67 ar iebūvi</t>
  </si>
  <si>
    <t>Dubultā konsole gaismeklim 2.5m ar blīvgumiju ar iebūvi</t>
  </si>
  <si>
    <t>Sadalne balstā (individuāla komplektācija) ar iebūvi</t>
  </si>
  <si>
    <t>Automātslēdzis balstā vai sadalnē; 1-fāzu C4A, 6kA ar iebūvi</t>
  </si>
  <si>
    <t>Automātslēdzis esošā sadalnē esošai apgaismojuma grupai; 1-fāzu C16A, 6kA ar iebūvi</t>
  </si>
  <si>
    <t>Vertikālais zemētājs – l=1.5m ar iebūvi</t>
  </si>
  <si>
    <t>Spice vertikālam zemētājam ar iebūvi</t>
  </si>
  <si>
    <t>Uzgalis vertikālam zemētājam ar iebūvi</t>
  </si>
  <si>
    <t>Savienojuma spaile (stieple ar kopni) ar iebūvi</t>
  </si>
  <si>
    <t>Antikorozijas lenta; 356 ar iebūvi</t>
  </si>
  <si>
    <t>Metālkonstrukcijas ar iebūvi</t>
  </si>
  <si>
    <t>Citi neuzskaitīti darbi un materiāli ar iebūvi</t>
  </si>
  <si>
    <t>Kabelis ar vara dzīslām guldīšanai zemē 3x1.5 mm2 ar iebūvi</t>
  </si>
  <si>
    <t>Tranšeju rakšana un aizbēršana nepieciešamā dziļumā, izmantojot pievestu vai izrakto smliti
Piezīme: tranšejas platums pieņemts 0.30m</t>
  </si>
  <si>
    <t>Kabeļu kanalizācijas akas PEH-800, h=0,65m, uzstādīšana</t>
  </si>
  <si>
    <t>Kabeļu akas ķeta rāmis ar vāku ("peldošā tipa", 12.5t) ar iebūvi</t>
  </si>
  <si>
    <t>Kabeļu akas dzelzsbetona balsta gredzens ar iebūvi</t>
  </si>
  <si>
    <t>Signālvads ar iebūvi</t>
  </si>
  <si>
    <t>Montāžas materiāli, stiprinājumi, hermetizācijas, marķēšanas u.c. materiāli ar iebūvi</t>
  </si>
  <si>
    <t>Uzmērīšana un nospraušana visam, kam nepieciešams</t>
  </si>
  <si>
    <t>Kabeļu kanalizācijas caurules, PVC, d50, 750N guldīšana gatavā tranšejā uz smilts izlīdzinošās kārtas</t>
  </si>
  <si>
    <t>Airītes ielā 7, Rīgā</t>
  </si>
  <si>
    <t>Sabiedriskā transporta galapunkta „Imanta” teritorijas labiekārtošana Airītes ielā 7, Rīgā</t>
  </si>
  <si>
    <t>Sargu mājas nojaukšana - mūra ēka (6.60 x 3.10 x 3.4 m)  ar pamatiem un betona apmalojumu, ieskaitot  PVC durvis un 3 PVC logus, jumta konstrukciju, lietus ūdens notekas, transports uz būvuzņēmēja norādītu atbērtni un utilizācija</t>
  </si>
  <si>
    <t>Esošās nojumes (kadastra apzīmējums 01001170051003) demontāža, transports uz būvdarbu veicēja norādītu atbērtni un utilizācija</t>
  </si>
  <si>
    <t>Ceļa zīmes Nr. 541 vairoga demontāža, saglabāšana atkārtotai lietošanai</t>
  </si>
  <si>
    <t>Krūmu zāģēšana un transportēšana uz būvdarbu veicēja norādītu atbērtni</t>
  </si>
  <si>
    <t>Koka zaru zāģēšana un vainaga veidošana, pieaicinot sertificētu arboristu</t>
  </si>
  <si>
    <t>Koka aizsardzība būvniecības laikā</t>
  </si>
  <si>
    <t>Vecu riepu transportēšana uz šķirošanas laukumu un nodošana pārstrādei</t>
  </si>
  <si>
    <t>Zemes klātnes ierakuma būvniecība un transports uz būvdarbu veicēja atbērtni</t>
  </si>
  <si>
    <t>Nesaistītu minerālmateriālu maisījuma 0/45 pamata nesošās kārtas būvniecība (AADT/j,kravas&gt;500), h=15cm</t>
  </si>
  <si>
    <t>Karstā asfalta dilumkārtas AC11 surf (AADT/j.pievestā=1501-3500) būvniecība, H=4cm</t>
  </si>
  <si>
    <t>Karstā asfalta saistes kārtas AC16 bin (AADT/j.kravas&gt;1000) būvniecība, H=4cm</t>
  </si>
  <si>
    <t>Karstā asfalta apakškārtas AC22 base (AADT/j.kravas&gt;1000) būvniecība, H=8cm</t>
  </si>
  <si>
    <t>Ar saistvielām saistīta minerālmateriālu pamata nesošās kārtas būvniecība aukstā veidā</t>
  </si>
  <si>
    <t>Ar cementu saistītu minerālmateriālu pamata CBGM 0/45 pamata nesošās kārtas būvniecība 15 cm biezumā</t>
  </si>
  <si>
    <t>Aizlieguma zīmes Nr. 323 uzstādīšana</t>
  </si>
  <si>
    <t>Norādījuma zīmes Nr. 537 uzstādīšana</t>
  </si>
  <si>
    <t>Papildzīmes Nr. 805 uzstādīšana</t>
  </si>
  <si>
    <t>Papildzīmes Nr. 849 uzstādīšana</t>
  </si>
  <si>
    <t>Papildplāksnes, kas izstrādāta atbilstoši Rīgas Luksofors paraugam, pārklātas ar antigraffiti aizsargpārklājumu, uzstādīšana</t>
  </si>
  <si>
    <t>Demontēto ceļa zīmju vairogu atkārtota uzstādīšana</t>
  </si>
  <si>
    <t>Ceļa horizontālo apzīmējumu uzklāšana ar termoplastiskiem vai aukstplastiskiem materiāliem (mehanizēti)</t>
  </si>
  <si>
    <t>Ceļa horizontālo apzīmējumu uzklāšana ar termoplastiskiem vai aukstplastiskiem materiāliem (ar roku darbu)</t>
  </si>
  <si>
    <t>Vārti (B=4m)</t>
  </si>
  <si>
    <t>Velonovietnes, ar kopā savienotiem 3 U-veida statīviem (∅44mm), enkurotiem segumā, uzstādīšana</t>
  </si>
  <si>
    <t>Hortenzija HYDRANGEA ARBORESCENS "ANABELLE"</t>
  </si>
  <si>
    <t>Bārbele BERBERIS THUNBERGII ‘CARMEN’</t>
  </si>
  <si>
    <t>Bārbele BERBERIS THUNBERGII ‘KOBOLD’</t>
  </si>
  <si>
    <t>Bārbele BERBERIS THUNBERGII ‘ADMIRATION’</t>
  </si>
  <si>
    <t>Mežvītenis (gar sētu)</t>
  </si>
  <si>
    <t>Dobes ar dažādu šķirņu ziemciešu, zemsedzes apstādījumiem</t>
  </si>
  <si>
    <t>PP caurules De200/175 lietus kanalizācijai, ieguldes klase SN8 ar iebūvi</t>
  </si>
  <si>
    <t>Stiegrota betona pamates (1.5x1.5x0.3m) būvniecība, nojumes izbūve un biļešu automāta pārcelšana</t>
  </si>
  <si>
    <t>Videonovērošanas kameru uzstādīšana ~3m augstumā</t>
  </si>
  <si>
    <t>U-veida metāla penāļa montāža pie mūra sētas</t>
  </si>
  <si>
    <t>Videonovērošanas kameru demontāža un nodošana Pasūtītājam</t>
  </si>
  <si>
    <t>Elektrības kabelis (marku, šķērsgriezumu precizēt pēc VNS izvēles pie ražotāja) un tā ievilkšana</t>
  </si>
  <si>
    <t>Optiskais kabelis (marku, šķiedru skaitu precizēt pēc VNS izvēles pie ražotāja) un tā ievilkšana</t>
  </si>
  <si>
    <t>Nesaistītu minerālmateriālu maisījuma 0/45 pamata nesošās kārtas būvniecība (AADT/j,kravas 100-500), h=20cm</t>
  </si>
  <si>
    <t>Nesaistītu minerālmateriālu maisījuma 0/45 pamata nesošās kārtas būvniecība (AADT/j,kravas 100-500), h=15cm</t>
  </si>
  <si>
    <t>Plastmasas kanalizācijas skatakas 400/200mm caurejošās ar ķeta vāku slodzei 40t asfalta segumā ar iebūvi</t>
  </si>
  <si>
    <t>Plastmasas gūlijas 400/200mm ar nosēddaļu  70l, keta rāmi un resti slodzei 40t asfalta segumā izbūve</t>
  </si>
  <si>
    <t>Plastmasas veidgabali 200mm ar iebūvi</t>
  </si>
  <si>
    <t>Sedlu pievienojums 400/200mm ar iebūvi</t>
  </si>
  <si>
    <t>Pievienojums 200/200mm esošai lietus kanalizācijas sistēmai jaunā akā</t>
  </si>
  <si>
    <t>Pievienojums 100/100mm esošai lietus kanalizācijas sistēmai jaunā akā</t>
  </si>
  <si>
    <t>Tranšejas rakšana ar rokām vai mehānismiem, tai skaitā aizsardzības darbi esošajiem inženiertīkliem, tranšejas nostiprināšana un ūdens līmeņa pazemināšana</t>
  </si>
  <si>
    <t>TAS sadalne, IP65 (skat. rasējumu ELT-4) ar izbūvi</t>
  </si>
  <si>
    <t>Kabelis ar vara dzīslām guldīšanai zemē 4x4.0 mm2 ar iebūvi</t>
  </si>
  <si>
    <t>Nozarumava 4-25 m2</t>
  </si>
  <si>
    <t>Caurule PE d50 KR-50, 450N ar iebūvi</t>
  </si>
  <si>
    <t>Caurule PE d110, 450N ar iebūvi</t>
  </si>
  <si>
    <t>Caurule PE d110, 750N ar iebūvi</t>
  </si>
  <si>
    <t>Apgaismošanas balsts (h=12m) ar dz./b. pamatni ar iebūvi</t>
  </si>
  <si>
    <t>Fotoelements ārā pie staba, maksimāli augsti, stabam otrā pusē aiz gaismām, lai neizgaismo</t>
  </si>
  <si>
    <t>Proj. atsevišķa sadalne ar C4A, 1F skaitītājs; barošanas sadalne ar akumulatoru 0.2kW, 400*300*180mm; nojumei uz jumta, IP65</t>
  </si>
  <si>
    <t>Betona bruģakmens Unicoloc, pelēkā krāsā, seguma būvniecība, ieskaitot sīkšķembu izlīdzinošo kārtu, h=8cm</t>
  </si>
  <si>
    <t>Reljefa bruģakmens ar pumpiņām (taktils), baltā krāsā, seguma būvniecība, ieskaitot sīkšķembu izlīdzinošo kārtu, h=6cm</t>
  </si>
  <si>
    <t>Reljefa bruģakmens (vadlīnija), baltā krāsā, seguma būvniecība, ieskaitot sīkšķembu izlīdzinošo kārtu, h=6cm</t>
  </si>
  <si>
    <t>Betona bruģakmens, pelēkā krāsā, seguma būvniecība,  ieskaitot sīkšķembu izlīdzinošo kārtu, h=6cm</t>
  </si>
  <si>
    <t>Metāla paneļu žoga nojaukšana, transports uz Pasūtītāja noliktavu vai atbērtni</t>
  </si>
  <si>
    <t>Asfaltbetona segas nojaukšana, hvid=50 cm (saliņas),  transports uz būvdarbu veicēja atbērtni un utilizācija vai saglabāšana atkārtotai izmantošanai</t>
  </si>
  <si>
    <t>Betona vai dzelzsbetona konstrukciju nojaukšana gar Airītes ielu, transports uz būvdarbu veicēja norādīto atbērtni un utilizācija vai saglabāšana atkārtotai izmantošanai</t>
  </si>
  <si>
    <t>Betona apmaļu nojaukšana, transports uz būvdarbu veicēja norādītu atbērtni un utilizācija vai saglabāšana atkārtotai izmantošanai</t>
  </si>
  <si>
    <t>Saliekamā dzelzsbetona paneļu 2.5 x 2 m (BxH) žoga un pamatu nojaukšana, ieskaitot dzeloņdrātis, transports uz atbērtni un utilizācija vai saglabāšana atkārtotai izmantošanai</t>
  </si>
  <si>
    <t>Mūra konstrukciju nojaukšana, transports uz būvdarbu veicēja norādītu atbērtni  un utilizācija vai saglabāšana atkārtotai izmantošanai</t>
  </si>
  <si>
    <t>Šķembu segas nojaukšana, transports uz būvdarbu veicēja norādītu atbērtni un utilizācija vai saglabāšana atkārtotai izmantošanai</t>
  </si>
  <si>
    <t>Soliņa demontāža, transports uz būvdarbu veicēja norādītu atbērtni un utilizācija</t>
  </si>
  <si>
    <t>Atkritumu urnas demontāža, transports uz būvdarbu veicēja norādītu atbērtni un utilizācija</t>
  </si>
  <si>
    <t>Gājēju barjeras demontāža, transports uz būvdarbu veicēja norādītu atbērtni un utilizācija</t>
  </si>
  <si>
    <t>Ceļa zīmju balstu demontāža, transports uz būvdarbu veicēja norādītu atbērtni un utilizācija vai saglabāšana atkārtotai izmantošanai</t>
  </si>
  <si>
    <t>Asfalta seguma izlīdzinošā frēzēšana un transportēšana uz būvdarbu veicēja norādītu atbērtni un utilizācija vai saglabāšana atkārtotai izmantošanai</t>
  </si>
  <si>
    <t>Apbērums ap cauruli ar smilti</t>
  </si>
  <si>
    <t>Esošās gūlijas nomaiņa pret plastmasas kanalizācijas skataku 400/200mm  caurejošu, ar ķeta vāku slodzei 40t asfalta segumā ar iebūvi. Esošās gūlijas utilizācija</t>
  </si>
  <si>
    <t>Esošās gūlijas nomaiņa uz plastmasas gūliju 400/200mm ar nosēddaļu 70l ķeta rāmi un resti slodzei 40t asfalta segumā. Esošās gūlijas utilizācija</t>
  </si>
  <si>
    <t>Esošas gūlijas nojaukšana un utilizācija</t>
  </si>
  <si>
    <t>Esošo lietus kanalizācijas aku demontāža un utilizācija, caurules gala aiztamponēšana</t>
  </si>
  <si>
    <t>Esošo gaismekļu demontāža ar vadiem un konsoli (skat shēmu ELT-3) un utilizācija</t>
  </si>
  <si>
    <t>Esošo gaisvadu līniju, kabeļu un balstu demontāža un utilizācija</t>
  </si>
  <si>
    <t>Kabeļu tranšejas rakšana/aizbēršana 0.7m dziļumā, aizbēršanai izmantojot smilti</t>
  </si>
  <si>
    <t>Kabeļu tranšejas rakšana/aizbēršana 1.0m dziļumā, aizbēršanai izmantojot smilti</t>
  </si>
  <si>
    <t>Noplūdes strāvas automātiskais slēdzis balstā vai sadalnē; 1-fāzu C16A, 6kA, dI=30mA</t>
  </si>
  <si>
    <t>Metāla vārtu nojaukšana, transports uz atbērtni un utilizācija</t>
  </si>
  <si>
    <t>Tāme sastādīta: 2022. gada __.____________</t>
  </si>
  <si>
    <t>Pasūtījuma Nr.________________</t>
  </si>
  <si>
    <t>Virsizdevumi %</t>
  </si>
  <si>
    <t>Peļņa %</t>
  </si>
  <si>
    <r>
      <t>Objekta izmaksas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 xml:space="preserve">) </t>
    </r>
  </si>
  <si>
    <t>Sastādīja: ___________________________________________</t>
  </si>
  <si>
    <t>(paraksts un tā atšifrējums, datums)</t>
  </si>
  <si>
    <t>Tāme sastādīta 20__.gada __.__________</t>
  </si>
  <si>
    <t>Pārbaudīja: _________________________________________</t>
  </si>
  <si>
    <t>Sertifikāta Nr.______________</t>
  </si>
  <si>
    <t>Sastādīja: _______________________________________________________________________________</t>
  </si>
  <si>
    <t>Pārbaudīja: ______________________________________________________________________________</t>
  </si>
  <si>
    <r>
      <t xml:space="preserve">Par kopējo summu, </t>
    </r>
    <r>
      <rPr>
        <i/>
        <sz val="12"/>
        <rFont val="Times New Roman"/>
        <family val="1"/>
        <charset val="186"/>
      </rPr>
      <t>euro</t>
    </r>
  </si>
  <si>
    <r>
      <t>Tāmes izmaksas (</t>
    </r>
    <r>
      <rPr>
        <i/>
        <sz val="12"/>
        <rFont val="Times New Roman"/>
        <family val="1"/>
        <charset val="186"/>
      </rPr>
      <t>euro)</t>
    </r>
  </si>
  <si>
    <r>
      <t>Darba alga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</t>
    </r>
  </si>
  <si>
    <r>
      <t>Būvizstrādājumi 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 xml:space="preserve">) </t>
    </r>
  </si>
  <si>
    <r>
      <t>Mehānismi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</t>
    </r>
  </si>
  <si>
    <r>
      <t>Tāmes tiešās izmaksas</t>
    </r>
    <r>
      <rPr>
        <i/>
        <sz val="12"/>
        <rFont val="Times New Roman"/>
        <family val="1"/>
        <charset val="186"/>
      </rPr>
      <t xml:space="preserve"> euro</t>
    </r>
    <r>
      <rPr>
        <sz val="12"/>
        <rFont val="Times New Roman"/>
        <family val="1"/>
        <charset val="186"/>
      </rPr>
      <t xml:space="preserve"> bez PVN</t>
    </r>
  </si>
  <si>
    <r>
      <t>Asfalta segas nojaukšana, transports uz būvdarbu veicēja norādīto atbērtni,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=65cm un utilizācija vai saglabāšana atkārtotai izmantošanai</t>
    </r>
  </si>
  <si>
    <r>
      <t>m</t>
    </r>
    <r>
      <rPr>
        <vertAlign val="superscript"/>
        <sz val="12"/>
        <rFont val="Times New Roman"/>
        <family val="1"/>
        <charset val="186"/>
      </rPr>
      <t>2</t>
    </r>
  </si>
  <si>
    <r>
      <t>Asfaltbetona segas nojaukšana ieskaitot minerālmateriāla pamatu,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=16 cm (ietve),  transports uz būvdarbu veicēja atbērtni un utilizācija vai saglabāšana atkārtotai izmantošanai</t>
    </r>
  </si>
  <si>
    <r>
      <t>Betona bruģakmens seguma nojaukšana,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=11 cm, transports uz atbērtni</t>
    </r>
  </si>
  <si>
    <r>
      <t>m</t>
    </r>
    <r>
      <rPr>
        <vertAlign val="superscript"/>
        <sz val="12"/>
        <rFont val="Times New Roman"/>
        <family val="1"/>
        <charset val="186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</si>
  <si>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Rekultivācija,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=60cm (nojaucamās sargu mājas vietā)</t>
    </r>
  </si>
  <si>
    <r>
      <t>Augu zemes noņemšana un transports uz būvdarbu veicēja atbērtni,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=10 cm</t>
    </r>
  </si>
  <si>
    <r>
      <t>m</t>
    </r>
    <r>
      <rPr>
        <vertAlign val="superscript"/>
        <sz val="12"/>
        <rFont val="Times New Roman"/>
        <family val="1"/>
        <charset val="186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</si>
  <si>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Kaltā akmens bruģa 10x10x10cm seguma būvniecība, ieskaitot smilts-cementa pamata kārtu,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=5cm</t>
    </r>
  </si>
  <si>
    <r>
      <t xml:space="preserve">Žoga </t>
    </r>
    <r>
      <rPr>
        <i/>
        <sz val="12"/>
        <rFont val="Times New Roman"/>
        <family val="1"/>
        <charset val="186"/>
      </rPr>
      <t>Nylofor 3D</t>
    </r>
    <r>
      <rPr>
        <sz val="12"/>
        <rFont val="Times New Roman"/>
        <family val="1"/>
        <charset val="186"/>
      </rPr>
      <t xml:space="preserve"> 2500 (b) x 1730(h) mm, žoga acs izmērs 50 x 200(h) mm, stiepļu ∅5 mm, krāsa RAL 6005, uzstādīšana, ieskaitot pamatu izbūvi</t>
    </r>
  </si>
  <si>
    <r>
      <t xml:space="preserve">Atkritumu urnas </t>
    </r>
    <r>
      <rPr>
        <i/>
        <sz val="12"/>
        <rFont val="Times New Roman"/>
        <family val="1"/>
        <charset val="186"/>
      </rPr>
      <t>"Radium" KR120</t>
    </r>
    <r>
      <rPr>
        <sz val="12"/>
        <rFont val="Times New Roman"/>
        <family val="1"/>
        <charset val="186"/>
      </rPr>
      <t xml:space="preserve"> (290x510mm, h=1100mm), krāsota tērauda loksnes korpuss (tonis - white aluminium, RAL 9006 un tonis - RAL 7016 anthracite grey), enkurota betonētā pamatnē, uzstādīšana</t>
    </r>
  </si>
  <si>
    <r>
      <t xml:space="preserve">Soliņa </t>
    </r>
    <r>
      <rPr>
        <i/>
        <sz val="12"/>
        <rFont val="Times New Roman"/>
        <family val="1"/>
        <charset val="186"/>
      </rPr>
      <t xml:space="preserve">"Miela" LME151 </t>
    </r>
    <r>
      <rPr>
        <sz val="12"/>
        <rFont val="Times New Roman"/>
        <family val="1"/>
        <charset val="186"/>
      </rPr>
      <t>(650x1850mm, h=810mm), krāsots alumīnija korpuss (tonis - RAL 7016 anthracite grey), sēdvirsma un atzveltne no kompozītmateriāla (Resysta C02 with lacquer), enkurots betonētā pamatnē uzstādīšana atpūtas vietā</t>
    </r>
  </si>
  <si>
    <r>
      <t xml:space="preserve">Pīlādža SORBUS </t>
    </r>
    <r>
      <rPr>
        <i/>
        <sz val="12"/>
        <rFont val="Times New Roman"/>
        <family val="1"/>
        <charset val="186"/>
      </rPr>
      <t xml:space="preserve">INTERMEDIA </t>
    </r>
    <r>
      <rPr>
        <sz val="12"/>
        <rFont val="Times New Roman"/>
        <family val="1"/>
        <charset val="186"/>
      </rPr>
      <t>stādīšana auglīgā stādāmbedrē</t>
    </r>
  </si>
  <si>
    <r>
      <t>Augsne apstādījumiem,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=30cm</t>
    </r>
  </si>
  <si>
    <r>
      <t>Priežu mizu mulča apstādījumu dobēs un zem košumkrūmiem, h</t>
    </r>
    <r>
      <rPr>
        <vertAlign val="subscript"/>
        <sz val="12"/>
        <rFont val="Times New Roman"/>
        <family val="1"/>
        <charset val="186"/>
      </rPr>
      <t>vid</t>
    </r>
    <r>
      <rPr>
        <sz val="12"/>
        <rFont val="Times New Roman"/>
        <family val="1"/>
        <charset val="186"/>
      </rPr>
      <t>=5cm</t>
    </r>
  </si>
  <si>
    <t>Būvdarbu organizācijas īss apraksts:</t>
  </si>
  <si>
    <t>DOP daļas izmaksas ievērtēt attiecīgo būvdarbu cenās.</t>
  </si>
  <si>
    <t>Izpilddokumentācijas izmaksās nepieciešams ietvert:</t>
  </si>
  <si>
    <t>Būvgružu savākšanas un utilizācijas izmaksas iekļaujamas katra attiecīgā darba mehānismu izmaksās (piemēram konteinera izvešana).</t>
  </si>
  <si>
    <t>Būvdarbu darbietilpību atspoguļot lokālajās tāmēs.</t>
  </si>
  <si>
    <t>Uzmērīšanas un nospraušanas darbi</t>
  </si>
  <si>
    <t>Būvdarbi veicami un būvizstrādājumi pielietojami saskaņā ar ražotāju tehnoloģijām, tehnisko specifikāciju un būvprojektu.</t>
  </si>
  <si>
    <t>Līg.cena</t>
  </si>
  <si>
    <t>Būvdarbu izpildes un visu apstākļu (tai skaitā apgrūtinošo) raksturojums vai atbilstoša atsauce uz tehniskajām specifikācijām:</t>
  </si>
  <si>
    <t>Visu pozīciju cenās ievērtēt gan darbu, gan būvizstrādājumu izmaksas.</t>
  </si>
  <si>
    <t>Virsizdevumos iekļaujamas arī visas izmaksas, kas attiecas dokumentācijas sagatavošanu, iesniegšanu un atļauju/saskaņojumu/atzinumu saņemšanu būvdarbu procesa nodrošināšanai un nodošanai ekspluatācijā (atzīme par būvdarbu uzsākšanu un būvdarbu pabeigšanu, rakšanas darbu atļaujas, darba vietas aprīkojuma shēmas).</t>
  </si>
  <si>
    <t>1.1.</t>
  </si>
  <si>
    <t>1.2.</t>
  </si>
  <si>
    <t>3.1.</t>
  </si>
  <si>
    <t>2.1.</t>
  </si>
  <si>
    <t>2.2.</t>
  </si>
  <si>
    <t>2.3.</t>
  </si>
  <si>
    <t>2.4.</t>
  </si>
  <si>
    <t>2.5.</t>
  </si>
  <si>
    <t>3.2.</t>
  </si>
  <si>
    <t>1.</t>
  </si>
  <si>
    <t>Būvdarbu izpildei nav paredzami īpaši vai apgrūtinoši apstākļi, izņemot nepieciešamību nodrošināt nepārtrauktu autbusu galapunkta darbību būvdarbu laikā. Atsevišķi darbu posmi būs jāveic nakts laikā, to saskaņojot ar Pasūtītāju.</t>
  </si>
  <si>
    <t>2.</t>
  </si>
  <si>
    <t>3.</t>
  </si>
  <si>
    <t>Virsizdevumos iekļaujamas arī visas izmaksas, kas attiecas uz sagatavošanas darbu veikšanu un būvlaukuma iekārtošanu, pagaidu būvju uzstādīšanu/izbūvi, satiksmes organizešanu un izpilddokumentācijas sagatavošanu. Izpilddokumentācija - montāžas un segto darbu akti, būvizstrādājumu deklarācijas, iekārtu pases, būvizstrādājumu tehniskā informācija/dokumentācija, būvizstrādājumu apstiprināšanas formas, sistēmu pārbaudes un pieņemšanas akti, būvdarbu veicēja izpildshēmas, RDPAD reģistrēts izpildmērījuma plāns, apstiprināti atzinumi saskaņā ar MK noteikumu Nr.238 6. un 7.pielikumu.</t>
  </si>
  <si>
    <t>Mehānismi, t.sk. degviela (euro)</t>
  </si>
  <si>
    <t>Degviela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</si>
</sst>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27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vertAlign val="subscript"/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sz val="10"/>
      <name val="BaltHelvetica"/>
      <charset val="204"/>
    </font>
    <font>
      <b/>
      <sz val="14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3" fillId="0" borderId="0"/>
    <xf numFmtId="0" fontId="9" fillId="0" borderId="0"/>
    <xf numFmtId="0" fontId="25" fillId="0" borderId="0"/>
  </cellStyleXfs>
  <cellXfs count="189">
    <xf numFmtId="0" fontId="0" fillId="0" borderId="0" xfId="0"/>
    <xf numFmtId="0" fontId="10" fillId="0" borderId="0" xfId="10" applyFont="1"/>
    <xf numFmtId="0" fontId="10" fillId="0" borderId="0" xfId="10" applyFont="1" applyAlignment="1">
      <alignment horizontal="center" vertical="top"/>
    </xf>
    <xf numFmtId="0" fontId="10" fillId="0" borderId="0" xfId="10" applyFont="1" applyAlignment="1">
      <alignment vertical="top"/>
    </xf>
    <xf numFmtId="2" fontId="10" fillId="0" borderId="0" xfId="10" applyNumberFormat="1" applyFont="1" applyAlignment="1">
      <alignment vertical="top"/>
    </xf>
    <xf numFmtId="0" fontId="13" fillId="0" borderId="0" xfId="1" applyFont="1"/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center" vertical="top"/>
    </xf>
    <xf numFmtId="0" fontId="13" fillId="0" borderId="0" xfId="10" applyFont="1"/>
    <xf numFmtId="0" fontId="13" fillId="0" borderId="0" xfId="10" applyFont="1" applyAlignment="1">
      <alignment horizontal="center" vertical="top"/>
    </xf>
    <xf numFmtId="0" fontId="13" fillId="0" borderId="0" xfId="10" applyFont="1" applyAlignment="1">
      <alignment vertical="top"/>
    </xf>
    <xf numFmtId="2" fontId="13" fillId="0" borderId="0" xfId="10" applyNumberFormat="1" applyFont="1" applyAlignment="1">
      <alignment vertical="top"/>
    </xf>
    <xf numFmtId="0" fontId="13" fillId="0" borderId="0" xfId="0" applyFont="1" applyFill="1" applyAlignment="1" applyProtection="1">
      <alignment horizontal="left" vertical="top"/>
      <protection locked="0"/>
    </xf>
    <xf numFmtId="0" fontId="13" fillId="0" borderId="0" xfId="10" applyFont="1" applyAlignment="1" applyProtection="1">
      <alignment horizontal="left" vertical="top"/>
      <protection locked="0"/>
    </xf>
    <xf numFmtId="17" fontId="14" fillId="0" borderId="0" xfId="10" applyNumberFormat="1" applyFont="1" applyAlignment="1" applyProtection="1">
      <alignment horizontal="left" vertical="top"/>
      <protection locked="0"/>
    </xf>
    <xf numFmtId="0" fontId="13" fillId="0" borderId="0" xfId="10" applyFont="1" applyAlignment="1" applyProtection="1">
      <alignment horizontal="center" vertical="top"/>
      <protection locked="0"/>
    </xf>
    <xf numFmtId="0" fontId="13" fillId="0" borderId="0" xfId="10" applyFont="1" applyAlignment="1" applyProtection="1">
      <alignment vertical="top"/>
      <protection locked="0"/>
    </xf>
    <xf numFmtId="2" fontId="15" fillId="0" borderId="0" xfId="10" applyNumberFormat="1" applyFont="1" applyAlignment="1" applyProtection="1">
      <alignment vertical="top"/>
      <protection locked="0"/>
    </xf>
    <xf numFmtId="0" fontId="13" fillId="0" borderId="0" xfId="1" applyFont="1" applyAlignment="1">
      <alignment horizontal="center" vertical="top"/>
    </xf>
    <xf numFmtId="4" fontId="14" fillId="0" borderId="1" xfId="1" applyNumberFormat="1" applyFont="1" applyBorder="1" applyAlignment="1">
      <alignment vertical="top" wrapText="1"/>
    </xf>
    <xf numFmtId="4" fontId="13" fillId="0" borderId="0" xfId="1" applyNumberFormat="1" applyFont="1"/>
    <xf numFmtId="0" fontId="14" fillId="0" borderId="0" xfId="1" applyFont="1" applyAlignment="1">
      <alignment horizontal="right" vertical="top" wrapText="1"/>
    </xf>
    <xf numFmtId="4" fontId="13" fillId="0" borderId="0" xfId="1" applyNumberFormat="1" applyFont="1" applyAlignment="1">
      <alignment vertical="top" wrapText="1"/>
    </xf>
    <xf numFmtId="0" fontId="13" fillId="0" borderId="0" xfId="1" applyFont="1" applyAlignment="1">
      <alignment horizontal="center" vertical="top" wrapText="1"/>
    </xf>
    <xf numFmtId="0" fontId="13" fillId="0" borderId="0" xfId="1" applyFont="1" applyAlignment="1">
      <alignment vertical="top" wrapText="1"/>
    </xf>
    <xf numFmtId="0" fontId="17" fillId="0" borderId="0" xfId="0" applyFont="1"/>
    <xf numFmtId="0" fontId="10" fillId="0" borderId="0" xfId="10" applyFont="1" applyAlignment="1">
      <alignment vertical="center"/>
    </xf>
    <xf numFmtId="0" fontId="11" fillId="0" borderId="0" xfId="10" applyFont="1"/>
    <xf numFmtId="0" fontId="10" fillId="0" borderId="0" xfId="10" applyFont="1" applyAlignment="1">
      <alignment horizontal="center" vertical="top" wrapText="1"/>
    </xf>
    <xf numFmtId="0" fontId="10" fillId="0" borderId="0" xfId="10" applyFont="1" applyAlignment="1">
      <alignment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0" xfId="10" applyFont="1" applyAlignment="1" applyProtection="1">
      <alignment horizontal="center" vertical="top" wrapText="1"/>
      <protection locked="0"/>
    </xf>
    <xf numFmtId="4" fontId="13" fillId="0" borderId="0" xfId="10" applyNumberFormat="1" applyFont="1" applyFill="1" applyAlignment="1" applyProtection="1">
      <alignment vertical="top" wrapText="1"/>
      <protection locked="0"/>
    </xf>
    <xf numFmtId="2" fontId="13" fillId="0" borderId="0" xfId="10" applyNumberFormat="1" applyFont="1" applyAlignment="1" applyProtection="1">
      <alignment vertical="top"/>
      <protection locked="0"/>
    </xf>
    <xf numFmtId="0" fontId="13" fillId="0" borderId="0" xfId="10" applyFont="1" applyAlignment="1">
      <alignment horizontal="center" vertical="top" wrapText="1"/>
    </xf>
    <xf numFmtId="0" fontId="13" fillId="0" borderId="0" xfId="10" applyFont="1" applyAlignment="1">
      <alignment vertical="top" wrapText="1"/>
    </xf>
    <xf numFmtId="2" fontId="13" fillId="0" borderId="1" xfId="10" applyNumberFormat="1" applyFont="1" applyBorder="1" applyAlignment="1">
      <alignment horizontal="center" vertical="center" wrapText="1"/>
    </xf>
    <xf numFmtId="0" fontId="14" fillId="0" borderId="0" xfId="10" applyFont="1" applyAlignment="1">
      <alignment horizontal="center" vertical="top"/>
    </xf>
    <xf numFmtId="4" fontId="14" fillId="0" borderId="1" xfId="10" applyNumberFormat="1" applyFont="1" applyBorder="1" applyAlignment="1">
      <alignment horizontal="right" vertical="top" wrapText="1"/>
    </xf>
    <xf numFmtId="4" fontId="14" fillId="0" borderId="1" xfId="10" applyNumberFormat="1" applyFont="1" applyBorder="1" applyAlignment="1">
      <alignment horizontal="right" vertical="top"/>
    </xf>
    <xf numFmtId="4" fontId="14" fillId="0" borderId="1" xfId="10" applyNumberFormat="1" applyFont="1" applyBorder="1" applyAlignment="1">
      <alignment vertical="top"/>
    </xf>
    <xf numFmtId="4" fontId="13" fillId="0" borderId="1" xfId="10" applyNumberFormat="1" applyFont="1" applyBorder="1" applyAlignment="1" applyProtection="1">
      <alignment vertical="top" wrapText="1"/>
      <protection locked="0"/>
    </xf>
    <xf numFmtId="4" fontId="13" fillId="0" borderId="0" xfId="10" applyNumberFormat="1" applyFont="1" applyAlignment="1">
      <alignment vertical="top"/>
    </xf>
    <xf numFmtId="4" fontId="14" fillId="0" borderId="1" xfId="10" applyNumberFormat="1" applyFont="1" applyBorder="1" applyAlignment="1" applyProtection="1">
      <alignment vertical="top" wrapText="1"/>
      <protection locked="0"/>
    </xf>
    <xf numFmtId="0" fontId="13" fillId="0" borderId="0" xfId="0" applyFont="1" applyFill="1"/>
    <xf numFmtId="0" fontId="13" fillId="0" borderId="0" xfId="0" applyFont="1" applyFill="1" applyAlignment="1">
      <alignment vertical="top"/>
    </xf>
    <xf numFmtId="2" fontId="13" fillId="0" borderId="0" xfId="0" applyNumberFormat="1" applyFont="1" applyFill="1" applyAlignment="1">
      <alignment vertical="top"/>
    </xf>
    <xf numFmtId="0" fontId="13" fillId="0" borderId="0" xfId="0" applyFont="1" applyFill="1" applyAlignment="1" applyProtection="1">
      <alignment horizontal="center" vertical="top"/>
      <protection locked="0"/>
    </xf>
    <xf numFmtId="0" fontId="13" fillId="0" borderId="0" xfId="0" applyFont="1" applyFill="1" applyAlignment="1" applyProtection="1">
      <alignment horizontal="center" vertical="top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vertical="top"/>
      <protection locked="0"/>
    </xf>
    <xf numFmtId="2" fontId="13" fillId="0" borderId="0" xfId="0" applyNumberFormat="1" applyFont="1" applyFill="1" applyAlignment="1" applyProtection="1">
      <alignment vertical="top"/>
      <protection locked="0"/>
    </xf>
    <xf numFmtId="2" fontId="13" fillId="0" borderId="0" xfId="0" applyNumberFormat="1" applyFont="1" applyFill="1" applyAlignment="1">
      <alignment horizontal="right" vertical="top"/>
    </xf>
    <xf numFmtId="4" fontId="18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textRotation="90" wrapText="1"/>
    </xf>
    <xf numFmtId="2" fontId="13" fillId="0" borderId="1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 indent="1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22" fillId="0" borderId="0" xfId="11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" fontId="14" fillId="0" borderId="1" xfId="0" applyNumberFormat="1" applyFont="1" applyFill="1" applyBorder="1" applyAlignment="1">
      <alignment vertical="top"/>
    </xf>
    <xf numFmtId="2" fontId="14" fillId="0" borderId="0" xfId="0" applyNumberFormat="1" applyFont="1" applyFill="1" applyAlignment="1">
      <alignment vertical="top"/>
    </xf>
    <xf numFmtId="2" fontId="14" fillId="0" borderId="0" xfId="0" applyNumberFormat="1" applyFont="1" applyFill="1"/>
    <xf numFmtId="4" fontId="13" fillId="0" borderId="1" xfId="0" applyNumberFormat="1" applyFont="1" applyBorder="1" applyAlignment="1" applyProtection="1">
      <alignment horizontal="center" vertical="center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2" fontId="13" fillId="0" borderId="0" xfId="0" applyNumberFormat="1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2" fontId="13" fillId="0" borderId="0" xfId="0" applyNumberFormat="1" applyFont="1" applyAlignment="1">
      <alignment vertical="top"/>
    </xf>
    <xf numFmtId="2" fontId="13" fillId="0" borderId="0" xfId="0" applyNumberFormat="1" applyFont="1" applyAlignment="1">
      <alignment horizontal="right" vertical="top"/>
    </xf>
    <xf numFmtId="4" fontId="14" fillId="0" borderId="1" xfId="0" applyNumberFormat="1" applyFont="1" applyBorder="1" applyAlignment="1">
      <alignment vertical="top"/>
    </xf>
    <xf numFmtId="2" fontId="14" fillId="0" borderId="0" xfId="0" applyNumberFormat="1" applyFont="1" applyAlignment="1">
      <alignment vertical="top"/>
    </xf>
    <xf numFmtId="2" fontId="14" fillId="0" borderId="0" xfId="0" applyNumberFormat="1" applyFont="1"/>
    <xf numFmtId="0" fontId="13" fillId="0" borderId="0" xfId="0" applyFont="1" applyAlignment="1">
      <alignment horizontal="left" vertical="top"/>
    </xf>
    <xf numFmtId="4" fontId="23" fillId="0" borderId="0" xfId="0" applyNumberFormat="1" applyFont="1" applyAlignment="1">
      <alignment vertical="top"/>
    </xf>
    <xf numFmtId="4" fontId="23" fillId="0" borderId="0" xfId="0" applyNumberFormat="1" applyFont="1"/>
    <xf numFmtId="4" fontId="24" fillId="0" borderId="0" xfId="0" applyNumberFormat="1" applyFont="1" applyAlignment="1">
      <alignment vertical="top"/>
    </xf>
    <xf numFmtId="0" fontId="13" fillId="0" borderId="0" xfId="0" applyFont="1"/>
    <xf numFmtId="165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10" applyFont="1" applyBorder="1" applyAlignment="1">
      <alignment horizontal="right" vertical="top" wrapText="1"/>
    </xf>
    <xf numFmtId="0" fontId="14" fillId="0" borderId="1" xfId="10" applyFont="1" applyBorder="1" applyAlignment="1" applyProtection="1">
      <alignment horizontal="right" vertical="top" wrapText="1"/>
      <protection locked="0"/>
    </xf>
    <xf numFmtId="0" fontId="16" fillId="0" borderId="1" xfId="10" applyFont="1" applyBorder="1" applyAlignment="1" applyProtection="1">
      <alignment horizontal="right" vertical="top" wrapText="1"/>
      <protection locked="0"/>
    </xf>
    <xf numFmtId="0" fontId="13" fillId="0" borderId="1" xfId="10" applyFont="1" applyBorder="1" applyAlignment="1">
      <alignment horizontal="center" vertical="center"/>
    </xf>
    <xf numFmtId="0" fontId="13" fillId="0" borderId="1" xfId="10" applyFont="1" applyBorder="1" applyAlignment="1">
      <alignment horizontal="left" vertical="center" wrapText="1"/>
    </xf>
    <xf numFmtId="4" fontId="13" fillId="0" borderId="1" xfId="10" applyNumberFormat="1" applyFont="1" applyBorder="1" applyAlignment="1">
      <alignment horizontal="right" vertical="center" wrapText="1"/>
    </xf>
    <xf numFmtId="4" fontId="13" fillId="0" borderId="1" xfId="10" applyNumberFormat="1" applyFont="1" applyBorder="1" applyAlignment="1">
      <alignment horizontal="right" vertical="center"/>
    </xf>
    <xf numFmtId="4" fontId="13" fillId="0" borderId="1" xfId="10" applyNumberFormat="1" applyFont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 indent="1"/>
    </xf>
    <xf numFmtId="0" fontId="13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 applyProtection="1">
      <alignment horizontal="center" vertical="center"/>
      <protection locked="0"/>
    </xf>
    <xf numFmtId="4" fontId="13" fillId="3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wrapText="1"/>
    </xf>
    <xf numFmtId="0" fontId="13" fillId="0" borderId="0" xfId="10" applyFont="1" applyAlignment="1" applyProtection="1">
      <alignment horizontal="left" vertical="top" wrapText="1"/>
      <protection locked="0"/>
    </xf>
    <xf numFmtId="0" fontId="13" fillId="0" borderId="0" xfId="10" applyFont="1" applyAlignment="1" applyProtection="1">
      <alignment horizontal="right" vertical="top" wrapText="1"/>
      <protection locked="0"/>
    </xf>
    <xf numFmtId="0" fontId="13" fillId="0" borderId="0" xfId="10" applyFont="1" applyAlignment="1" applyProtection="1">
      <alignment horizontal="right" vertical="top"/>
      <protection locked="0"/>
    </xf>
    <xf numFmtId="0" fontId="12" fillId="3" borderId="1" xfId="0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right" vertical="center"/>
      <protection locked="0"/>
    </xf>
    <xf numFmtId="2" fontId="13" fillId="3" borderId="1" xfId="0" applyNumberFormat="1" applyFont="1" applyFill="1" applyBorder="1" applyAlignment="1" applyProtection="1">
      <alignment vertical="center"/>
      <protection locked="0"/>
    </xf>
    <xf numFmtId="2" fontId="13" fillId="3" borderId="1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 indent="1"/>
    </xf>
    <xf numFmtId="0" fontId="14" fillId="4" borderId="1" xfId="0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 applyProtection="1">
      <alignment horizontal="center" vertical="center"/>
      <protection locked="0"/>
    </xf>
    <xf numFmtId="4" fontId="13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 indent="1"/>
    </xf>
    <xf numFmtId="164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/>
    </xf>
    <xf numFmtId="0" fontId="14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wrapText="1"/>
    </xf>
    <xf numFmtId="0" fontId="13" fillId="0" borderId="1" xfId="1" applyFont="1" applyBorder="1" applyAlignment="1">
      <alignment horizontal="center" vertical="top"/>
    </xf>
    <xf numFmtId="4" fontId="13" fillId="0" borderId="1" xfId="1" applyNumberFormat="1" applyFont="1" applyBorder="1" applyAlignment="1">
      <alignment horizontal="center" vertical="top"/>
    </xf>
    <xf numFmtId="0" fontId="14" fillId="0" borderId="1" xfId="1" applyFont="1" applyBorder="1" applyAlignment="1">
      <alignment horizontal="right" vertical="top" wrapText="1"/>
    </xf>
    <xf numFmtId="4" fontId="14" fillId="0" borderId="1" xfId="1" applyNumberFormat="1" applyFont="1" applyBorder="1" applyAlignment="1">
      <alignment horizontal="right" vertical="top" wrapText="1"/>
    </xf>
    <xf numFmtId="4" fontId="13" fillId="0" borderId="1" xfId="1" applyNumberFormat="1" applyFont="1" applyBorder="1" applyAlignment="1">
      <alignment vertical="top" wrapText="1"/>
    </xf>
    <xf numFmtId="0" fontId="13" fillId="0" borderId="1" xfId="1" applyFont="1" applyBorder="1" applyAlignment="1">
      <alignment horizontal="center" vertical="top" wrapText="1"/>
    </xf>
    <xf numFmtId="0" fontId="13" fillId="0" borderId="1" xfId="1" applyFont="1" applyBorder="1" applyAlignment="1">
      <alignment vertical="top" wrapText="1"/>
    </xf>
    <xf numFmtId="0" fontId="13" fillId="0" borderId="1" xfId="1" applyFont="1" applyBorder="1" applyAlignment="1">
      <alignment horizontal="left" vertical="top" wrapText="1"/>
    </xf>
    <xf numFmtId="4" fontId="13" fillId="0" borderId="1" xfId="1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14" fillId="0" borderId="0" xfId="0" applyFont="1" applyFill="1" applyAlignment="1">
      <alignment horizontal="center" vertical="top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14" fillId="0" borderId="0" xfId="1" applyFont="1" applyAlignment="1">
      <alignment horizontal="center" vertical="top"/>
    </xf>
    <xf numFmtId="0" fontId="13" fillId="0" borderId="5" xfId="1" applyFont="1" applyBorder="1" applyAlignment="1">
      <alignment horizontal="center" vertical="center" textRotation="90"/>
    </xf>
    <xf numFmtId="0" fontId="13" fillId="0" borderId="6" xfId="1" applyFont="1" applyBorder="1" applyAlignment="1">
      <alignment horizontal="center" vertical="center" textRotation="90"/>
    </xf>
    <xf numFmtId="0" fontId="13" fillId="2" borderId="5" xfId="1" applyFont="1" applyFill="1" applyBorder="1" applyAlignment="1">
      <alignment horizontal="center" vertical="center" textRotation="90"/>
    </xf>
    <xf numFmtId="0" fontId="13" fillId="2" borderId="6" xfId="1" applyFont="1" applyFill="1" applyBorder="1" applyAlignment="1">
      <alignment horizontal="center" vertical="center" textRotation="90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4" fillId="0" borderId="0" xfId="10" applyFont="1" applyAlignment="1">
      <alignment horizontal="center" vertical="top"/>
    </xf>
    <xf numFmtId="0" fontId="13" fillId="0" borderId="5" xfId="10" applyFont="1" applyBorder="1" applyAlignment="1">
      <alignment horizontal="center" vertical="center" textRotation="90"/>
    </xf>
    <xf numFmtId="0" fontId="13" fillId="0" borderId="6" xfId="10" applyFont="1" applyBorder="1" applyAlignment="1">
      <alignment horizontal="center" vertical="center" textRotation="90"/>
    </xf>
    <xf numFmtId="0" fontId="13" fillId="2" borderId="5" xfId="10" applyFont="1" applyFill="1" applyBorder="1" applyAlignment="1">
      <alignment horizontal="center" vertical="center" textRotation="90"/>
    </xf>
    <xf numFmtId="0" fontId="13" fillId="2" borderId="6" xfId="10" applyFont="1" applyFill="1" applyBorder="1" applyAlignment="1">
      <alignment horizontal="center" vertical="center" textRotation="90"/>
    </xf>
    <xf numFmtId="0" fontId="13" fillId="2" borderId="5" xfId="10" applyFont="1" applyFill="1" applyBorder="1" applyAlignment="1">
      <alignment horizontal="center" vertical="center" wrapText="1"/>
    </xf>
    <xf numFmtId="0" fontId="13" fillId="2" borderId="6" xfId="10" applyFont="1" applyFill="1" applyBorder="1" applyAlignment="1">
      <alignment horizontal="center" vertical="center" wrapText="1"/>
    </xf>
    <xf numFmtId="0" fontId="13" fillId="0" borderId="5" xfId="10" applyFont="1" applyBorder="1" applyAlignment="1">
      <alignment horizontal="center" vertical="center" wrapText="1"/>
    </xf>
    <xf numFmtId="0" fontId="13" fillId="0" borderId="6" xfId="10" applyFont="1" applyBorder="1" applyAlignment="1">
      <alignment horizontal="center" vertical="center" wrapText="1"/>
    </xf>
    <xf numFmtId="0" fontId="13" fillId="0" borderId="4" xfId="10" applyFont="1" applyBorder="1" applyAlignment="1">
      <alignment horizontal="center" vertical="center"/>
    </xf>
    <xf numFmtId="2" fontId="13" fillId="0" borderId="5" xfId="10" applyNumberFormat="1" applyFont="1" applyBorder="1" applyAlignment="1">
      <alignment horizontal="center" vertical="center" textRotation="90" wrapText="1"/>
    </xf>
    <xf numFmtId="2" fontId="13" fillId="0" borderId="6" xfId="10" applyNumberFormat="1" applyFont="1" applyBorder="1" applyAlignment="1">
      <alignment horizontal="center" vertical="center" textRotation="90" wrapText="1"/>
    </xf>
    <xf numFmtId="0" fontId="13" fillId="0" borderId="0" xfId="10" applyFont="1" applyAlignment="1">
      <alignment horizontal="center" vertical="top"/>
    </xf>
    <xf numFmtId="2" fontId="13" fillId="0" borderId="1" xfId="0" applyNumberFormat="1" applyFont="1" applyFill="1" applyBorder="1" applyAlignment="1">
      <alignment horizontal="right" vertical="top"/>
    </xf>
    <xf numFmtId="0" fontId="13" fillId="0" borderId="5" xfId="0" applyFont="1" applyFill="1" applyBorder="1" applyAlignment="1">
      <alignment horizontal="center" vertical="center" textRotation="90" wrapText="1"/>
    </xf>
    <xf numFmtId="0" fontId="13" fillId="0" borderId="6" xfId="0" applyFont="1" applyFill="1" applyBorder="1" applyAlignment="1">
      <alignment horizontal="center" vertical="center" textRotation="90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top"/>
    </xf>
    <xf numFmtId="0" fontId="13" fillId="0" borderId="7" xfId="0" applyFont="1" applyFill="1" applyBorder="1" applyAlignment="1">
      <alignment horizontal="center" vertical="center" textRotation="90"/>
    </xf>
    <xf numFmtId="0" fontId="13" fillId="0" borderId="8" xfId="0" applyFont="1" applyFill="1" applyBorder="1" applyAlignment="1">
      <alignment horizontal="center" vertical="center" textRotation="90"/>
    </xf>
    <xf numFmtId="0" fontId="13" fillId="0" borderId="1" xfId="0" applyFont="1" applyFill="1" applyBorder="1" applyAlignment="1">
      <alignment horizontal="center" vertical="center" textRotation="9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</cellXfs>
  <cellStyles count="13">
    <cellStyle name="Excel Built-in Normal" xfId="3" xr:uid="{201E3822-A85B-425D-B2A0-C493D0B83AFD}"/>
    <cellStyle name="Excel Built-in Normal 5" xfId="6" xr:uid="{6CE49C17-A7A6-43EC-BA69-0DEE2A31279D}"/>
    <cellStyle name="Normal" xfId="0" builtinId="0"/>
    <cellStyle name="Normal 2 15" xfId="8" xr:uid="{A2B0FB62-5A35-42AB-9EB6-887F0AC9F5C0}"/>
    <cellStyle name="Normal 3 2" xfId="5" xr:uid="{265CC35A-9D00-4FD5-9B5B-28CBB0353AA9}"/>
    <cellStyle name="Normal 3 5" xfId="9" xr:uid="{8D8A7966-D688-4D8F-BF32-7EB637254C63}"/>
    <cellStyle name="Normal_Sheet2" xfId="11" xr:uid="{8EF9C22A-E2E3-46DB-BA6B-8CD8E96EBB60}"/>
    <cellStyle name="Parastais_Forma_ginterm_apstr(2) 2_tame_jumti_sandero" xfId="12" xr:uid="{5F37DDD0-A408-4111-A877-B3540154C675}"/>
    <cellStyle name="Parasts 2" xfId="1" xr:uid="{999EF856-CBBC-408D-9EBB-E2E17A5A3EB4}"/>
    <cellStyle name="Parasts 2 2" xfId="2" xr:uid="{DB5C9A76-BBD6-4CF8-8DC0-A2B41F437F5E}"/>
    <cellStyle name="Parasts 2 2 2" xfId="10" xr:uid="{B49699B4-9CCD-43EE-A2D5-B8B78FA1E1F3}"/>
    <cellStyle name="Style 1" xfId="4" xr:uid="{284BB2BB-1775-4B04-BA4B-87F141B73B22}"/>
    <cellStyle name="Style 1 2" xfId="7" xr:uid="{7F0ADDB3-12F7-43DF-9A27-33CB2AEFDF9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70CED-1918-484C-B46F-E8820DB177C9}">
  <sheetPr>
    <pageSetUpPr fitToPage="1"/>
  </sheetPr>
  <dimension ref="A1:J22"/>
  <sheetViews>
    <sheetView zoomScale="85" zoomScaleNormal="85" zoomScaleSheetLayoutView="100" workbookViewId="0">
      <selection activeCell="D23" sqref="D23"/>
    </sheetView>
  </sheetViews>
  <sheetFormatPr defaultColWidth="9.1796875" defaultRowHeight="15.5"/>
  <cols>
    <col min="1" max="1" width="4.1796875" style="18" customWidth="1"/>
    <col min="2" max="2" width="14.81640625" style="18" customWidth="1"/>
    <col min="3" max="3" width="52.453125" style="23" customWidth="1"/>
    <col min="4" max="4" width="26.453125" style="24" customWidth="1"/>
    <col min="5" max="5" width="23.81640625" style="5" customWidth="1"/>
    <col min="6" max="6" width="12" style="5" customWidth="1"/>
    <col min="7" max="7" width="9.1796875" style="5"/>
    <col min="8" max="8" width="10.1796875" style="5" bestFit="1" customWidth="1"/>
    <col min="9" max="9" width="9.1796875" style="5"/>
    <col min="10" max="10" width="10.7265625" style="5" bestFit="1" customWidth="1"/>
    <col min="11" max="16384" width="9.1796875" style="5"/>
  </cols>
  <sheetData>
    <row r="1" spans="1:10">
      <c r="A1" s="154" t="s">
        <v>86</v>
      </c>
      <c r="B1" s="154"/>
      <c r="C1" s="154"/>
      <c r="D1" s="154"/>
    </row>
    <row r="3" spans="1:10" s="8" customFormat="1">
      <c r="A3" s="6" t="s">
        <v>41</v>
      </c>
      <c r="B3" s="7"/>
      <c r="C3" s="6" t="s">
        <v>122</v>
      </c>
      <c r="E3" s="9"/>
      <c r="F3" s="10"/>
      <c r="G3" s="11"/>
      <c r="H3" s="11"/>
    </row>
    <row r="4" spans="1:10" s="8" customFormat="1">
      <c r="A4" s="6" t="s">
        <v>40</v>
      </c>
      <c r="B4" s="7"/>
      <c r="C4" s="6" t="s">
        <v>57</v>
      </c>
      <c r="E4" s="9"/>
      <c r="F4" s="10"/>
      <c r="G4" s="11"/>
      <c r="H4" s="11"/>
    </row>
    <row r="5" spans="1:10" s="8" customFormat="1">
      <c r="A5" s="6" t="s">
        <v>42</v>
      </c>
      <c r="B5" s="7"/>
      <c r="C5" s="6" t="s">
        <v>121</v>
      </c>
      <c r="E5" s="9"/>
      <c r="F5" s="10"/>
      <c r="G5" s="11"/>
      <c r="H5" s="11"/>
    </row>
    <row r="6" spans="1:10" s="8" customFormat="1">
      <c r="A6" s="12" t="s">
        <v>78</v>
      </c>
      <c r="B6" s="13"/>
      <c r="C6" s="14"/>
      <c r="E6" s="15"/>
      <c r="F6" s="16"/>
      <c r="G6" s="17"/>
      <c r="H6" s="11"/>
    </row>
    <row r="8" spans="1:10" ht="20.25" customHeight="1">
      <c r="A8" s="155" t="s">
        <v>43</v>
      </c>
      <c r="B8" s="157" t="s">
        <v>87</v>
      </c>
      <c r="C8" s="159" t="s">
        <v>88</v>
      </c>
      <c r="D8" s="161" t="s">
        <v>209</v>
      </c>
    </row>
    <row r="9" spans="1:10" ht="56.25" customHeight="1">
      <c r="A9" s="156"/>
      <c r="B9" s="158"/>
      <c r="C9" s="160"/>
      <c r="D9" s="162"/>
    </row>
    <row r="10" spans="1:10">
      <c r="A10" s="140"/>
      <c r="B10" s="140"/>
      <c r="C10" s="145"/>
      <c r="D10" s="146"/>
    </row>
    <row r="11" spans="1:10" ht="31">
      <c r="A11" s="140">
        <v>1</v>
      </c>
      <c r="B11" s="140">
        <v>1</v>
      </c>
      <c r="C11" s="147" t="s">
        <v>122</v>
      </c>
      <c r="D11" s="148">
        <f>KOPS!D20</f>
        <v>0</v>
      </c>
    </row>
    <row r="12" spans="1:10">
      <c r="A12" s="140"/>
      <c r="B12" s="141"/>
      <c r="C12" s="142" t="s">
        <v>89</v>
      </c>
      <c r="D12" s="19">
        <f>SUM(D11:D11)</f>
        <v>0</v>
      </c>
    </row>
    <row r="13" spans="1:10" s="20" customFormat="1">
      <c r="A13" s="141"/>
      <c r="B13" s="141"/>
      <c r="C13" s="143" t="s">
        <v>90</v>
      </c>
      <c r="D13" s="144">
        <f>ROUND((D12)*21%,2)</f>
        <v>0</v>
      </c>
      <c r="E13" s="5"/>
      <c r="F13" s="5"/>
      <c r="G13" s="5"/>
      <c r="H13" s="5"/>
      <c r="I13" s="5"/>
      <c r="J13" s="5"/>
    </row>
    <row r="14" spans="1:10" s="20" customFormat="1">
      <c r="A14" s="141"/>
      <c r="B14" s="141"/>
      <c r="C14" s="143" t="s">
        <v>91</v>
      </c>
      <c r="D14" s="19">
        <f>SUM(D12:D13)</f>
        <v>0</v>
      </c>
      <c r="E14" s="5"/>
      <c r="F14" s="5"/>
      <c r="G14" s="5"/>
      <c r="H14" s="5"/>
      <c r="I14" s="5"/>
      <c r="J14" s="5"/>
    </row>
    <row r="15" spans="1:10">
      <c r="C15" s="21"/>
      <c r="D15" s="22"/>
    </row>
    <row r="16" spans="1:10">
      <c r="A16" s="153" t="s">
        <v>210</v>
      </c>
      <c r="B16" s="153"/>
      <c r="C16" s="153"/>
      <c r="D16" s="153"/>
      <c r="E16" s="153"/>
      <c r="F16" s="153"/>
      <c r="G16" s="153"/>
      <c r="H16" s="153"/>
      <c r="I16" s="153"/>
    </row>
    <row r="17" spans="1:9">
      <c r="A17" s="25"/>
      <c r="B17" s="25"/>
      <c r="C17" s="25" t="s">
        <v>211</v>
      </c>
      <c r="D17" s="25"/>
      <c r="E17" s="25"/>
      <c r="F17" s="25"/>
      <c r="G17" s="25"/>
      <c r="H17" s="25"/>
      <c r="I17" s="25"/>
    </row>
    <row r="18" spans="1:9" ht="13.15" customHeight="1">
      <c r="A18" s="25" t="s">
        <v>212</v>
      </c>
      <c r="B18" s="25"/>
      <c r="C18" s="25"/>
      <c r="D18" s="25"/>
      <c r="E18" s="25"/>
      <c r="F18" s="25"/>
      <c r="G18" s="25"/>
      <c r="H18" s="25"/>
      <c r="I18" s="25"/>
    </row>
    <row r="19" spans="1:9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13.15" customHeight="1">
      <c r="A20" s="153" t="s">
        <v>213</v>
      </c>
      <c r="B20" s="153"/>
      <c r="C20" s="153"/>
      <c r="D20" s="153"/>
      <c r="E20" s="153"/>
      <c r="F20" s="153"/>
      <c r="G20" s="153"/>
      <c r="H20" s="153"/>
      <c r="I20" s="153"/>
    </row>
    <row r="21" spans="1:9">
      <c r="A21" s="25"/>
      <c r="B21" s="25"/>
      <c r="C21" s="25" t="s">
        <v>211</v>
      </c>
      <c r="D21" s="25"/>
      <c r="E21" s="25"/>
      <c r="F21" s="25"/>
      <c r="G21" s="25"/>
      <c r="H21" s="25"/>
      <c r="I21" s="25"/>
    </row>
    <row r="22" spans="1:9">
      <c r="A22" s="25" t="s">
        <v>214</v>
      </c>
      <c r="B22" s="25"/>
      <c r="C22" s="25"/>
      <c r="D22" s="25"/>
      <c r="E22" s="25"/>
      <c r="F22" s="25"/>
      <c r="G22" s="25"/>
      <c r="H22" s="25"/>
      <c r="I22" s="25"/>
    </row>
  </sheetData>
  <mergeCells count="7">
    <mergeCell ref="A16:I16"/>
    <mergeCell ref="A20:I20"/>
    <mergeCell ref="A1:D1"/>
    <mergeCell ref="A8:A9"/>
    <mergeCell ref="B8:B9"/>
    <mergeCell ref="C8:C9"/>
    <mergeCell ref="D8:D9"/>
  </mergeCells>
  <pageMargins left="1.1811023622047245" right="0.59055118110236227" top="1.7322834645669292" bottom="0.78740157480314965" header="0.51181102362204722" footer="0.51181102362204722"/>
  <pageSetup paperSize="9" scale="86" orientation="portrait" horizontalDpi="2400" verticalDpi="2400" r:id="rId1"/>
  <headerFooter alignWithMargins="0">
    <oddHeader xml:space="preserve">&amp;RAPSTIPRINU
_______________________
&amp;8(Pasūtītāja paraksts un tā atšifrējums)
Z.V.
________.gada____._____________
</oddHeader>
    <oddFooter>&amp;C&amp;8&amp;P&amp;R&amp;8&amp;D</oddFooter>
  </headerFooter>
  <ignoredErrors>
    <ignoredError sqref="D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5452-9A59-4ECF-8084-6D86F4939FEC}">
  <sheetPr>
    <tabColor rgb="FF92D050"/>
    <pageSetUpPr fitToPage="1"/>
  </sheetPr>
  <dimension ref="A1:M28"/>
  <sheetViews>
    <sheetView zoomScale="85" zoomScaleNormal="85" zoomScaleSheetLayoutView="100" workbookViewId="0">
      <selection activeCell="H29" sqref="H29"/>
    </sheetView>
  </sheetViews>
  <sheetFormatPr defaultColWidth="9.1796875" defaultRowHeight="13"/>
  <cols>
    <col min="1" max="1" width="4.1796875" style="2" customWidth="1"/>
    <col min="2" max="2" width="10" style="2" customWidth="1"/>
    <col min="3" max="3" width="30.81640625" style="28" customWidth="1"/>
    <col min="4" max="4" width="22.453125" style="29" customWidth="1"/>
    <col min="5" max="5" width="17.7265625" style="2" customWidth="1"/>
    <col min="6" max="6" width="17.7265625" style="3" customWidth="1"/>
    <col min="7" max="8" width="17.7265625" style="4" customWidth="1"/>
    <col min="9" max="9" width="9.1796875" style="1"/>
    <col min="10" max="10" width="12.453125" style="1" customWidth="1"/>
    <col min="11" max="16384" width="9.1796875" style="1"/>
  </cols>
  <sheetData>
    <row r="1" spans="1:13" ht="15">
      <c r="A1" s="163" t="s">
        <v>79</v>
      </c>
      <c r="B1" s="163"/>
      <c r="C1" s="163"/>
      <c r="D1" s="163"/>
      <c r="E1" s="163"/>
      <c r="F1" s="163"/>
      <c r="G1" s="163"/>
      <c r="H1" s="163"/>
    </row>
    <row r="2" spans="1:13" ht="15.5">
      <c r="A2" s="175"/>
      <c r="B2" s="175"/>
      <c r="C2" s="175"/>
      <c r="D2" s="175"/>
      <c r="E2" s="175"/>
      <c r="F2" s="175"/>
      <c r="G2" s="175"/>
      <c r="H2" s="175"/>
    </row>
    <row r="3" spans="1:13" ht="15.5">
      <c r="A3" s="6" t="s">
        <v>41</v>
      </c>
      <c r="B3" s="7"/>
      <c r="C3" s="30"/>
      <c r="D3" s="6" t="str">
        <f>KOPT!C3</f>
        <v>Sabiedriskā transporta galapunkta „Imanta” teritorijas labiekārtošana Airītes ielā 7, Rīgā</v>
      </c>
      <c r="E3" s="9"/>
      <c r="F3" s="10"/>
      <c r="G3" s="11"/>
      <c r="H3" s="11"/>
    </row>
    <row r="4" spans="1:13" ht="15.5">
      <c r="A4" s="6" t="s">
        <v>40</v>
      </c>
      <c r="B4" s="7"/>
      <c r="C4" s="30"/>
      <c r="D4" s="6" t="str">
        <f>KOPT!C4</f>
        <v>Inženierbūve</v>
      </c>
      <c r="E4" s="9"/>
      <c r="F4" s="10"/>
      <c r="G4" s="11"/>
      <c r="H4" s="11"/>
    </row>
    <row r="5" spans="1:13" ht="15.5">
      <c r="A5" s="6" t="s">
        <v>42</v>
      </c>
      <c r="B5" s="7"/>
      <c r="C5" s="30"/>
      <c r="D5" s="6" t="str">
        <f>KOPT!C5</f>
        <v>Airītes ielā 7, Rīgā</v>
      </c>
      <c r="E5" s="9"/>
      <c r="F5" s="10"/>
      <c r="G5" s="11"/>
      <c r="H5" s="11"/>
    </row>
    <row r="6" spans="1:13" ht="15.5">
      <c r="A6" s="12" t="s">
        <v>78</v>
      </c>
      <c r="B6" s="13"/>
      <c r="C6" s="31"/>
      <c r="D6" s="14"/>
      <c r="E6" s="15"/>
      <c r="F6" s="16"/>
      <c r="G6" s="17"/>
      <c r="H6" s="11"/>
    </row>
    <row r="7" spans="1:13" ht="15.5">
      <c r="A7" s="13" t="s">
        <v>217</v>
      </c>
      <c r="B7" s="13"/>
      <c r="C7" s="31"/>
      <c r="D7" s="32">
        <f>D20</f>
        <v>0</v>
      </c>
      <c r="E7" s="15"/>
      <c r="F7" s="16"/>
      <c r="G7" s="33"/>
      <c r="H7" s="11"/>
    </row>
    <row r="8" spans="1:13" ht="15.5">
      <c r="A8" s="13" t="s">
        <v>77</v>
      </c>
      <c r="B8" s="13"/>
      <c r="C8" s="31"/>
      <c r="D8" s="32">
        <f>H16</f>
        <v>0</v>
      </c>
      <c r="E8" s="15"/>
      <c r="F8" s="16"/>
      <c r="G8" s="33"/>
      <c r="H8" s="11"/>
    </row>
    <row r="9" spans="1:13" ht="15.5">
      <c r="A9" s="9"/>
      <c r="B9" s="9"/>
      <c r="C9" s="34"/>
      <c r="D9" s="35"/>
      <c r="E9" s="9"/>
      <c r="F9" s="10"/>
      <c r="G9" s="11"/>
      <c r="H9" s="11"/>
    </row>
    <row r="10" spans="1:13" ht="20.25" customHeight="1">
      <c r="A10" s="164" t="s">
        <v>43</v>
      </c>
      <c r="B10" s="166" t="s">
        <v>76</v>
      </c>
      <c r="C10" s="168" t="s">
        <v>75</v>
      </c>
      <c r="D10" s="170" t="s">
        <v>218</v>
      </c>
      <c r="E10" s="172" t="s">
        <v>74</v>
      </c>
      <c r="F10" s="172"/>
      <c r="G10" s="172"/>
      <c r="H10" s="173" t="s">
        <v>53</v>
      </c>
    </row>
    <row r="11" spans="1:13" ht="78.75" customHeight="1">
      <c r="A11" s="165"/>
      <c r="B11" s="167"/>
      <c r="C11" s="169"/>
      <c r="D11" s="171"/>
      <c r="E11" s="36" t="s">
        <v>219</v>
      </c>
      <c r="F11" s="36" t="s">
        <v>220</v>
      </c>
      <c r="G11" s="36" t="s">
        <v>221</v>
      </c>
      <c r="H11" s="174"/>
    </row>
    <row r="12" spans="1:13" s="26" customFormat="1" ht="15.5">
      <c r="A12" s="101">
        <v>1</v>
      </c>
      <c r="B12" s="101" t="s">
        <v>73</v>
      </c>
      <c r="C12" s="102" t="str">
        <f>'1-1 CD'!A2</f>
        <v>CEĻU IZBŪVES DARBI</v>
      </c>
      <c r="D12" s="103">
        <f>'1-1 CD'!R104</f>
        <v>0</v>
      </c>
      <c r="E12" s="104">
        <f>'1-1 CD'!N104</f>
        <v>0</v>
      </c>
      <c r="F12" s="104">
        <f>'1-1 CD'!O104</f>
        <v>0</v>
      </c>
      <c r="G12" s="104">
        <f>'1-1 CD'!P104</f>
        <v>0</v>
      </c>
      <c r="H12" s="105">
        <f>'1-1 CD'!M104</f>
        <v>0</v>
      </c>
      <c r="I12" s="1"/>
      <c r="J12" s="1"/>
      <c r="K12" s="1"/>
      <c r="L12" s="1"/>
      <c r="M12" s="1"/>
    </row>
    <row r="13" spans="1:13" s="26" customFormat="1" ht="46.5">
      <c r="A13" s="101">
        <v>2</v>
      </c>
      <c r="B13" s="101" t="s">
        <v>72</v>
      </c>
      <c r="C13" s="102" t="str">
        <f>'1-2 LKT'!A2</f>
        <v>LIETUS ŪDENS KANALIZĀCIJAS IZBŪVES DARBI</v>
      </c>
      <c r="D13" s="103">
        <f>'1-2 LKT'!R31</f>
        <v>0</v>
      </c>
      <c r="E13" s="104">
        <f>'1-2 LKT'!N31</f>
        <v>0</v>
      </c>
      <c r="F13" s="104">
        <f>'1-2 LKT'!O31</f>
        <v>0</v>
      </c>
      <c r="G13" s="104">
        <f>'1-2 LKT'!P31</f>
        <v>0</v>
      </c>
      <c r="H13" s="105">
        <f>'1-2 LKT'!M31</f>
        <v>0</v>
      </c>
      <c r="I13" s="1"/>
      <c r="J13" s="1"/>
      <c r="K13" s="1"/>
      <c r="L13" s="1"/>
      <c r="M13" s="1"/>
    </row>
    <row r="14" spans="1:13" s="26" customFormat="1" ht="31">
      <c r="A14" s="101">
        <v>3</v>
      </c>
      <c r="B14" s="101" t="s">
        <v>71</v>
      </c>
      <c r="C14" s="102" t="str">
        <f>'1-3 ELT'!A2</f>
        <v>ĀRĒJO ELEKTRĪBAS TĪKLU IZBŪVES DARBI</v>
      </c>
      <c r="D14" s="103">
        <f>'1-3 ELT'!R44</f>
        <v>0</v>
      </c>
      <c r="E14" s="104">
        <f>'1-3 ELT'!N44</f>
        <v>0</v>
      </c>
      <c r="F14" s="104">
        <f>'1-3 ELT'!O44</f>
        <v>0</v>
      </c>
      <c r="G14" s="104">
        <f>'1-3 ELT'!P44</f>
        <v>0</v>
      </c>
      <c r="H14" s="105">
        <f>'1-3 ELT'!M44</f>
        <v>0</v>
      </c>
      <c r="I14" s="1"/>
      <c r="J14" s="1"/>
      <c r="K14" s="1"/>
      <c r="L14" s="1"/>
      <c r="M14" s="1"/>
    </row>
    <row r="15" spans="1:13" s="26" customFormat="1" ht="46.5">
      <c r="A15" s="101">
        <v>4</v>
      </c>
      <c r="B15" s="101" t="s">
        <v>70</v>
      </c>
      <c r="C15" s="102" t="str">
        <f>'1-4 EST'!A2</f>
        <v>ĀRĒJO ELEKTRONISKO SAKARU TĪKLU IZBŪVES DARBI</v>
      </c>
      <c r="D15" s="103">
        <f>'1-4 EST'!R31</f>
        <v>0</v>
      </c>
      <c r="E15" s="104">
        <f>'1-4 EST'!N31</f>
        <v>0</v>
      </c>
      <c r="F15" s="104">
        <f>'1-4 EST'!O31</f>
        <v>0</v>
      </c>
      <c r="G15" s="104">
        <f>'1-4 EST'!P31</f>
        <v>0</v>
      </c>
      <c r="H15" s="105">
        <f>'1-4 EST'!M31</f>
        <v>0</v>
      </c>
      <c r="I15" s="1"/>
      <c r="J15" s="1"/>
      <c r="K15" s="1"/>
      <c r="L15" s="1"/>
      <c r="M15" s="1"/>
    </row>
    <row r="16" spans="1:13" s="27" customFormat="1" ht="15">
      <c r="A16" s="37"/>
      <c r="B16" s="37"/>
      <c r="C16" s="98" t="s">
        <v>69</v>
      </c>
      <c r="D16" s="38">
        <f>SUM(D12:D15)</f>
        <v>0</v>
      </c>
      <c r="E16" s="39">
        <f>SUM(E12:E15)</f>
        <v>0</v>
      </c>
      <c r="F16" s="39">
        <f>SUM(F12:F15)</f>
        <v>0</v>
      </c>
      <c r="G16" s="39">
        <f>SUM(G12:G15)</f>
        <v>0</v>
      </c>
      <c r="H16" s="40">
        <f>SUM(H12:H15)</f>
        <v>0</v>
      </c>
      <c r="I16" s="1"/>
      <c r="J16" s="1"/>
      <c r="K16" s="1"/>
      <c r="L16" s="1"/>
      <c r="M16" s="1"/>
    </row>
    <row r="17" spans="1:9" ht="15.5">
      <c r="A17" s="9"/>
      <c r="B17" s="9"/>
      <c r="C17" s="99" t="s">
        <v>207</v>
      </c>
      <c r="D17" s="41">
        <v>0</v>
      </c>
      <c r="E17" s="8"/>
      <c r="F17" s="8"/>
      <c r="G17" s="8"/>
      <c r="H17" s="42"/>
    </row>
    <row r="18" spans="1:9" ht="15.5">
      <c r="A18" s="9"/>
      <c r="B18" s="9"/>
      <c r="C18" s="100" t="s">
        <v>68</v>
      </c>
      <c r="D18" s="41">
        <v>0</v>
      </c>
      <c r="E18" s="8"/>
      <c r="F18" s="8"/>
      <c r="G18" s="8"/>
      <c r="H18" s="42"/>
    </row>
    <row r="19" spans="1:9" ht="15.5">
      <c r="A19" s="9"/>
      <c r="B19" s="9"/>
      <c r="C19" s="99" t="s">
        <v>208</v>
      </c>
      <c r="D19" s="41">
        <v>0</v>
      </c>
      <c r="E19" s="8"/>
      <c r="F19" s="8"/>
      <c r="G19" s="8"/>
      <c r="H19" s="42"/>
    </row>
    <row r="20" spans="1:9" ht="15.5">
      <c r="A20" s="9"/>
      <c r="B20" s="9"/>
      <c r="C20" s="99" t="s">
        <v>67</v>
      </c>
      <c r="D20" s="43">
        <f>D16+D17+D19</f>
        <v>0</v>
      </c>
      <c r="E20" s="8"/>
      <c r="F20" s="8"/>
      <c r="G20" s="8"/>
      <c r="H20" s="42"/>
    </row>
    <row r="21" spans="1:9">
      <c r="E21" s="1"/>
      <c r="F21" s="1"/>
      <c r="G21" s="1"/>
    </row>
    <row r="22" spans="1:9" ht="14">
      <c r="A22" s="153" t="s">
        <v>215</v>
      </c>
      <c r="B22" s="153"/>
      <c r="C22" s="153"/>
      <c r="D22" s="153"/>
      <c r="E22" s="153"/>
      <c r="F22" s="153"/>
      <c r="G22" s="153"/>
      <c r="H22" s="153"/>
      <c r="I22" s="153"/>
    </row>
    <row r="23" spans="1:9" ht="14">
      <c r="A23" s="25"/>
      <c r="B23" s="25"/>
      <c r="C23" s="25" t="s">
        <v>211</v>
      </c>
      <c r="D23" s="25"/>
      <c r="E23" s="25"/>
      <c r="F23" s="25"/>
      <c r="G23" s="25"/>
      <c r="H23" s="25"/>
      <c r="I23" s="25"/>
    </row>
    <row r="24" spans="1:9" ht="14">
      <c r="A24" s="25" t="s">
        <v>212</v>
      </c>
      <c r="B24" s="25"/>
      <c r="C24" s="25"/>
      <c r="D24" s="25"/>
      <c r="E24" s="25"/>
      <c r="F24" s="25"/>
      <c r="G24" s="25"/>
      <c r="H24" s="25"/>
      <c r="I24" s="25"/>
    </row>
    <row r="25" spans="1:9" ht="14">
      <c r="A25" s="25"/>
      <c r="B25" s="25"/>
      <c r="C25" s="25"/>
      <c r="D25" s="25"/>
      <c r="E25" s="25"/>
      <c r="F25" s="25"/>
      <c r="G25" s="25"/>
      <c r="H25" s="25"/>
      <c r="I25" s="25"/>
    </row>
    <row r="26" spans="1:9" ht="14">
      <c r="A26" s="153" t="s">
        <v>216</v>
      </c>
      <c r="B26" s="153"/>
      <c r="C26" s="153"/>
      <c r="D26" s="153"/>
      <c r="E26" s="153"/>
      <c r="F26" s="153"/>
      <c r="G26" s="153"/>
      <c r="H26" s="153"/>
      <c r="I26" s="153"/>
    </row>
    <row r="27" spans="1:9" ht="14">
      <c r="A27" s="25"/>
      <c r="B27" s="25"/>
      <c r="C27" s="25" t="s">
        <v>211</v>
      </c>
      <c r="D27" s="25"/>
      <c r="E27" s="25"/>
      <c r="F27" s="25"/>
      <c r="G27" s="25"/>
      <c r="H27" s="25"/>
      <c r="I27" s="25"/>
    </row>
    <row r="28" spans="1:9" ht="14">
      <c r="A28" s="25" t="s">
        <v>214</v>
      </c>
      <c r="B28" s="25"/>
      <c r="C28" s="25"/>
      <c r="D28" s="25"/>
      <c r="E28" s="25"/>
      <c r="F28" s="25"/>
      <c r="G28" s="25"/>
      <c r="H28" s="25"/>
      <c r="I28" s="25"/>
    </row>
  </sheetData>
  <mergeCells count="10">
    <mergeCell ref="A22:I22"/>
    <mergeCell ref="A26:I26"/>
    <mergeCell ref="A1:H1"/>
    <mergeCell ref="A10:A11"/>
    <mergeCell ref="B10:B11"/>
    <mergeCell ref="C10:C11"/>
    <mergeCell ref="D10:D11"/>
    <mergeCell ref="E10:G10"/>
    <mergeCell ref="H10:H11"/>
    <mergeCell ref="A2:H2"/>
  </mergeCells>
  <pageMargins left="0.78740157480314965" right="0.78740157480314965" top="1.1811023622047245" bottom="0.59055118110236227" header="0.31496062992125984" footer="0.31496062992125984"/>
  <pageSetup paperSize="9" scale="69" orientation="landscape" r:id="rId1"/>
  <headerFooter alignWithMargins="0">
    <oddHeader xml:space="preserve">&amp;C&amp;"Arial,Bold"&amp;12&amp;UKOPSAVILKUMA APRĒĶINS  Nr. 1&amp;"Arial,Regular"&amp;U
</oddHeader>
    <oddFooter>&amp;C&amp;8&amp;P&amp;R&amp;8&amp;D</oddFooter>
  </headerFooter>
  <ignoredErrors>
    <ignoredError sqref="D7:D8 D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149C-64B3-45C5-8204-2EBE3D1CA0B8}">
  <sheetPr>
    <pageSetUpPr fitToPage="1"/>
  </sheetPr>
  <dimension ref="A1:V112"/>
  <sheetViews>
    <sheetView showZeros="0" tabSelected="1" topLeftCell="A94" zoomScale="56" zoomScaleNormal="56" zoomScaleSheetLayoutView="100" workbookViewId="0">
      <selection activeCell="R104" sqref="R104"/>
    </sheetView>
  </sheetViews>
  <sheetFormatPr defaultColWidth="9.1796875" defaultRowHeight="15.5"/>
  <cols>
    <col min="1" max="1" width="5.7265625" style="7" customWidth="1"/>
    <col min="2" max="2" width="12.7265625" style="7" customWidth="1"/>
    <col min="3" max="3" width="40.453125" style="30" customWidth="1"/>
    <col min="4" max="4" width="9.26953125" style="73" customWidth="1"/>
    <col min="5" max="5" width="6.81640625" style="7" customWidth="1"/>
    <col min="6" max="6" width="11.54296875" style="7" customWidth="1"/>
    <col min="7" max="7" width="11.54296875" style="45" customWidth="1"/>
    <col min="8" max="11" width="11.54296875" style="46" customWidth="1"/>
    <col min="12" max="12" width="13.1796875" style="46" customWidth="1"/>
    <col min="13" max="13" width="9.1796875" style="46" customWidth="1"/>
    <col min="14" max="14" width="9.7265625" style="46" bestFit="1" customWidth="1"/>
    <col min="15" max="15" width="10.1796875" style="46" bestFit="1" customWidth="1"/>
    <col min="16" max="17" width="11" style="46" customWidth="1"/>
    <col min="18" max="18" width="10.54296875" style="44" customWidth="1"/>
    <col min="19" max="19" width="13.26953125" style="44" customWidth="1"/>
    <col min="20" max="16384" width="9.1796875" style="44"/>
  </cols>
  <sheetData>
    <row r="1" spans="1:19" ht="17.25" customHeight="1">
      <c r="A1" s="179" t="s">
        <v>58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9">
      <c r="A2" s="180" t="s">
        <v>55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9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50"/>
      <c r="L3" s="135"/>
      <c r="M3" s="135"/>
      <c r="N3" s="135"/>
      <c r="O3" s="135"/>
      <c r="P3" s="135"/>
      <c r="Q3" s="150"/>
      <c r="R3" s="135"/>
    </row>
    <row r="4" spans="1:19">
      <c r="A4" s="6" t="s">
        <v>41</v>
      </c>
      <c r="D4" s="6" t="s">
        <v>122</v>
      </c>
    </row>
    <row r="5" spans="1:19">
      <c r="A5" s="6" t="s">
        <v>40</v>
      </c>
      <c r="D5" s="6" t="s">
        <v>57</v>
      </c>
    </row>
    <row r="6" spans="1:19">
      <c r="A6" s="6" t="s">
        <v>42</v>
      </c>
      <c r="D6" s="6" t="s">
        <v>121</v>
      </c>
    </row>
    <row r="7" spans="1:19">
      <c r="A7" s="12" t="s">
        <v>206</v>
      </c>
      <c r="B7" s="47"/>
      <c r="C7" s="48"/>
      <c r="D7" s="49"/>
      <c r="E7" s="47"/>
      <c r="F7" s="47"/>
      <c r="G7" s="50"/>
      <c r="H7" s="51"/>
      <c r="I7" s="51"/>
    </row>
    <row r="8" spans="1:19">
      <c r="A8" s="12" t="s">
        <v>82</v>
      </c>
      <c r="B8" s="47"/>
      <c r="C8" s="48"/>
      <c r="D8" s="49"/>
      <c r="E8" s="47"/>
      <c r="F8" s="47"/>
      <c r="G8" s="50"/>
      <c r="H8" s="51"/>
      <c r="I8" s="51"/>
      <c r="P8" s="52" t="s">
        <v>222</v>
      </c>
      <c r="Q8" s="52"/>
      <c r="R8" s="53">
        <f>R104</f>
        <v>0</v>
      </c>
    </row>
    <row r="9" spans="1:19">
      <c r="A9" s="12" t="s">
        <v>205</v>
      </c>
      <c r="B9" s="47"/>
      <c r="C9" s="48"/>
      <c r="D9" s="49"/>
      <c r="E9" s="47"/>
      <c r="F9" s="47"/>
      <c r="G9" s="50"/>
      <c r="H9" s="51"/>
      <c r="I9" s="51"/>
    </row>
    <row r="10" spans="1:19" ht="20.25" customHeight="1">
      <c r="A10" s="183" t="s">
        <v>43</v>
      </c>
      <c r="B10" s="181" t="s">
        <v>56</v>
      </c>
      <c r="C10" s="184" t="s">
        <v>59</v>
      </c>
      <c r="D10" s="177" t="s">
        <v>0</v>
      </c>
      <c r="E10" s="183" t="s">
        <v>44</v>
      </c>
      <c r="F10" s="185" t="s">
        <v>45</v>
      </c>
      <c r="G10" s="185"/>
      <c r="H10" s="185"/>
      <c r="I10" s="185"/>
      <c r="J10" s="185"/>
      <c r="K10" s="185"/>
      <c r="L10" s="185"/>
      <c r="M10" s="185" t="s">
        <v>46</v>
      </c>
      <c r="N10" s="185"/>
      <c r="O10" s="185"/>
      <c r="P10" s="185"/>
      <c r="Q10" s="185"/>
      <c r="R10" s="185"/>
    </row>
    <row r="11" spans="1:19" ht="78.75" customHeight="1">
      <c r="A11" s="183"/>
      <c r="B11" s="182"/>
      <c r="C11" s="184"/>
      <c r="D11" s="178"/>
      <c r="E11" s="183"/>
      <c r="F11" s="55" t="s">
        <v>47</v>
      </c>
      <c r="G11" s="55" t="s">
        <v>48</v>
      </c>
      <c r="H11" s="56" t="s">
        <v>49</v>
      </c>
      <c r="I11" s="56" t="s">
        <v>50</v>
      </c>
      <c r="J11" s="56" t="s">
        <v>263</v>
      </c>
      <c r="K11" s="56" t="s">
        <v>264</v>
      </c>
      <c r="L11" s="56" t="s">
        <v>52</v>
      </c>
      <c r="M11" s="56" t="s">
        <v>53</v>
      </c>
      <c r="N11" s="56" t="s">
        <v>49</v>
      </c>
      <c r="O11" s="56" t="s">
        <v>50</v>
      </c>
      <c r="P11" s="56" t="s">
        <v>263</v>
      </c>
      <c r="Q11" s="56" t="s">
        <v>264</v>
      </c>
      <c r="R11" s="56" t="s">
        <v>54</v>
      </c>
    </row>
    <row r="12" spans="1:19" s="54" customFormat="1">
      <c r="A12" s="106"/>
      <c r="B12" s="106"/>
      <c r="C12" s="107" t="s">
        <v>9</v>
      </c>
      <c r="D12" s="117"/>
      <c r="E12" s="118"/>
      <c r="F12" s="119"/>
      <c r="G12" s="120"/>
      <c r="H12" s="121"/>
      <c r="I12" s="120"/>
      <c r="J12" s="120"/>
      <c r="K12" s="120"/>
      <c r="L12" s="121"/>
      <c r="M12" s="121"/>
      <c r="N12" s="121"/>
      <c r="O12" s="121"/>
      <c r="P12" s="121"/>
      <c r="Q12" s="121"/>
      <c r="R12" s="121"/>
    </row>
    <row r="13" spans="1:19" s="54" customFormat="1" ht="18" customHeight="1">
      <c r="A13" s="123"/>
      <c r="B13" s="124"/>
      <c r="C13" s="125" t="s">
        <v>243</v>
      </c>
      <c r="D13" s="126"/>
      <c r="E13" s="127"/>
      <c r="F13" s="128"/>
      <c r="G13" s="128"/>
      <c r="H13" s="129"/>
      <c r="I13" s="128"/>
      <c r="J13" s="128"/>
      <c r="K13" s="128"/>
      <c r="L13" s="129"/>
      <c r="M13" s="129">
        <f t="shared" ref="M13" si="0">ROUND(E13*F13,2)</f>
        <v>0</v>
      </c>
      <c r="N13" s="129">
        <f t="shared" ref="N13" si="1">ROUND(E13*H13,2)</f>
        <v>0</v>
      </c>
      <c r="O13" s="129">
        <f t="shared" ref="O13" si="2">ROUND(E13*I13,2)</f>
        <v>0</v>
      </c>
      <c r="P13" s="129">
        <f t="shared" ref="P13" si="3">ROUND(J13*E13,2)</f>
        <v>0</v>
      </c>
      <c r="Q13" s="129"/>
      <c r="R13" s="129">
        <f t="shared" ref="R13" si="4">SUM(N13:P13)</f>
        <v>0</v>
      </c>
      <c r="S13" s="62"/>
    </row>
    <row r="14" spans="1:19" ht="31">
      <c r="A14" s="58">
        <v>1</v>
      </c>
      <c r="B14" s="66" t="s">
        <v>245</v>
      </c>
      <c r="C14" s="63" t="s">
        <v>119</v>
      </c>
      <c r="D14" s="57" t="s">
        <v>32</v>
      </c>
      <c r="E14" s="59">
        <v>1</v>
      </c>
      <c r="F14" s="60"/>
      <c r="G14" s="60"/>
      <c r="H14" s="61"/>
      <c r="I14" s="60"/>
      <c r="J14" s="64"/>
      <c r="K14" s="64"/>
      <c r="L14" s="61">
        <f>SUM(H14:J14)</f>
        <v>0</v>
      </c>
      <c r="M14" s="61">
        <f>ROUND(E14*F14,2)</f>
        <v>0</v>
      </c>
      <c r="N14" s="61">
        <f>ROUND(E14*H14,2)</f>
        <v>0</v>
      </c>
      <c r="O14" s="61">
        <f>ROUND(E14*I14,2)</f>
        <v>0</v>
      </c>
      <c r="P14" s="61">
        <f>ROUND(J14*E14,2)</f>
        <v>0</v>
      </c>
      <c r="Q14" s="61"/>
      <c r="R14" s="61">
        <f>SUM(N14:P14)</f>
        <v>0</v>
      </c>
      <c r="S14" s="65"/>
    </row>
    <row r="15" spans="1:19" ht="29.25" customHeight="1">
      <c r="A15" s="123"/>
      <c r="B15" s="130"/>
      <c r="C15" s="131" t="s">
        <v>10</v>
      </c>
      <c r="D15" s="126"/>
      <c r="E15" s="127"/>
      <c r="F15" s="128"/>
      <c r="G15" s="128"/>
      <c r="H15" s="129"/>
      <c r="I15" s="128"/>
      <c r="J15" s="132"/>
      <c r="K15" s="132"/>
      <c r="L15" s="129">
        <f t="shared" ref="L15:L16" si="5">SUM(H15:J15)</f>
        <v>0</v>
      </c>
      <c r="M15" s="129">
        <f t="shared" ref="M15:M16" si="6">ROUND(E15*F15,2)</f>
        <v>0</v>
      </c>
      <c r="N15" s="129">
        <f t="shared" ref="N15:N16" si="7">ROUND(E15*H15,2)</f>
        <v>0</v>
      </c>
      <c r="O15" s="129">
        <f t="shared" ref="O15:O16" si="8">ROUND(E15*I15,2)</f>
        <v>0</v>
      </c>
      <c r="P15" s="129">
        <f t="shared" ref="P15:P16" si="9">ROUND(J15*E15,2)</f>
        <v>0</v>
      </c>
      <c r="Q15" s="129"/>
      <c r="R15" s="129">
        <f t="shared" ref="R15:R16" si="10">SUM(N15:P15)</f>
        <v>0</v>
      </c>
      <c r="S15" s="65"/>
    </row>
    <row r="16" spans="1:19" ht="64">
      <c r="A16" s="58">
        <v>2</v>
      </c>
      <c r="B16" s="66" t="s">
        <v>245</v>
      </c>
      <c r="C16" s="63" t="s">
        <v>223</v>
      </c>
      <c r="D16" s="57" t="s">
        <v>224</v>
      </c>
      <c r="E16" s="59">
        <v>5386</v>
      </c>
      <c r="F16" s="60"/>
      <c r="G16" s="60"/>
      <c r="H16" s="61"/>
      <c r="I16" s="60"/>
      <c r="J16" s="64"/>
      <c r="K16" s="64"/>
      <c r="L16" s="61">
        <f t="shared" si="5"/>
        <v>0</v>
      </c>
      <c r="M16" s="61">
        <f t="shared" si="6"/>
        <v>0</v>
      </c>
      <c r="N16" s="61">
        <f t="shared" si="7"/>
        <v>0</v>
      </c>
      <c r="O16" s="61">
        <f t="shared" si="8"/>
        <v>0</v>
      </c>
      <c r="P16" s="61">
        <f t="shared" si="9"/>
        <v>0</v>
      </c>
      <c r="Q16" s="61"/>
      <c r="R16" s="61">
        <f t="shared" si="10"/>
        <v>0</v>
      </c>
      <c r="S16" s="62"/>
    </row>
    <row r="17" spans="1:19" ht="62">
      <c r="A17" s="58">
        <f>A16+1</f>
        <v>3</v>
      </c>
      <c r="B17" s="66" t="s">
        <v>245</v>
      </c>
      <c r="C17" s="63" t="s">
        <v>183</v>
      </c>
      <c r="D17" s="57" t="s">
        <v>224</v>
      </c>
      <c r="E17" s="59">
        <v>576</v>
      </c>
      <c r="F17" s="60"/>
      <c r="G17" s="60"/>
      <c r="H17" s="61"/>
      <c r="I17" s="60"/>
      <c r="J17" s="64"/>
      <c r="K17" s="64"/>
      <c r="L17" s="61">
        <f t="shared" ref="L17:L19" si="11">SUM(H17:J17)</f>
        <v>0</v>
      </c>
      <c r="M17" s="61">
        <f t="shared" ref="M17:M19" si="12">ROUND(E17*F17,2)</f>
        <v>0</v>
      </c>
      <c r="N17" s="61">
        <f t="shared" ref="N17:N19" si="13">ROUND(E17*H17,2)</f>
        <v>0</v>
      </c>
      <c r="O17" s="61">
        <f t="shared" ref="O17:O18" si="14">ROUND(E17*I17,2)</f>
        <v>0</v>
      </c>
      <c r="P17" s="61">
        <f t="shared" ref="P17:P19" si="15">ROUND(J17*E17,2)</f>
        <v>0</v>
      </c>
      <c r="Q17" s="61"/>
      <c r="R17" s="61">
        <f t="shared" ref="R17:R19" si="16">SUM(N17:P17)</f>
        <v>0</v>
      </c>
      <c r="S17" s="65"/>
    </row>
    <row r="18" spans="1:19" ht="79.5">
      <c r="A18" s="58">
        <f t="shared" ref="A18:A38" si="17">A17+1</f>
        <v>4</v>
      </c>
      <c r="B18" s="66" t="s">
        <v>245</v>
      </c>
      <c r="C18" s="63" t="s">
        <v>225</v>
      </c>
      <c r="D18" s="57" t="s">
        <v>224</v>
      </c>
      <c r="E18" s="59">
        <v>830</v>
      </c>
      <c r="F18" s="60"/>
      <c r="G18" s="60"/>
      <c r="H18" s="61"/>
      <c r="I18" s="60"/>
      <c r="J18" s="64"/>
      <c r="K18" s="64"/>
      <c r="L18" s="61">
        <f t="shared" si="11"/>
        <v>0</v>
      </c>
      <c r="M18" s="61">
        <f t="shared" si="12"/>
        <v>0</v>
      </c>
      <c r="N18" s="61">
        <f t="shared" si="13"/>
        <v>0</v>
      </c>
      <c r="O18" s="61">
        <f t="shared" si="14"/>
        <v>0</v>
      </c>
      <c r="P18" s="61">
        <f t="shared" si="15"/>
        <v>0</v>
      </c>
      <c r="Q18" s="61"/>
      <c r="R18" s="61">
        <f t="shared" si="16"/>
        <v>0</v>
      </c>
      <c r="S18" s="65"/>
    </row>
    <row r="19" spans="1:19" ht="33">
      <c r="A19" s="58">
        <f t="shared" si="17"/>
        <v>5</v>
      </c>
      <c r="B19" s="66" t="s">
        <v>245</v>
      </c>
      <c r="C19" s="63" t="s">
        <v>226</v>
      </c>
      <c r="D19" s="57" t="s">
        <v>224</v>
      </c>
      <c r="E19" s="59">
        <v>50</v>
      </c>
      <c r="F19" s="60"/>
      <c r="G19" s="60"/>
      <c r="H19" s="61"/>
      <c r="I19" s="60"/>
      <c r="J19" s="64"/>
      <c r="K19" s="64"/>
      <c r="L19" s="61">
        <f t="shared" si="11"/>
        <v>0</v>
      </c>
      <c r="M19" s="61">
        <f t="shared" si="12"/>
        <v>0</v>
      </c>
      <c r="N19" s="61">
        <f t="shared" si="13"/>
        <v>0</v>
      </c>
      <c r="O19" s="61"/>
      <c r="P19" s="61">
        <f t="shared" si="15"/>
        <v>0</v>
      </c>
      <c r="Q19" s="61"/>
      <c r="R19" s="61">
        <f t="shared" si="16"/>
        <v>0</v>
      </c>
      <c r="S19" s="62"/>
    </row>
    <row r="20" spans="1:19" ht="77.5">
      <c r="A20" s="58">
        <f t="shared" si="17"/>
        <v>6</v>
      </c>
      <c r="B20" s="66" t="s">
        <v>245</v>
      </c>
      <c r="C20" s="63" t="s">
        <v>184</v>
      </c>
      <c r="D20" s="57" t="s">
        <v>227</v>
      </c>
      <c r="E20" s="59">
        <v>10</v>
      </c>
      <c r="F20" s="60"/>
      <c r="G20" s="60"/>
      <c r="H20" s="61"/>
      <c r="I20" s="60"/>
      <c r="J20" s="64"/>
      <c r="K20" s="64"/>
      <c r="L20" s="61">
        <f t="shared" ref="L20" si="18">SUM(H20:J20)</f>
        <v>0</v>
      </c>
      <c r="M20" s="61">
        <f t="shared" ref="M20" si="19">ROUND(E20*F20,2)</f>
        <v>0</v>
      </c>
      <c r="N20" s="61">
        <f t="shared" ref="N20" si="20">ROUND(E20*H20,2)</f>
        <v>0</v>
      </c>
      <c r="O20" s="61">
        <f t="shared" ref="O20" si="21">ROUND(E20*I20,2)</f>
        <v>0</v>
      </c>
      <c r="P20" s="61">
        <f t="shared" ref="P20" si="22">ROUND(J20*E20,2)</f>
        <v>0</v>
      </c>
      <c r="Q20" s="61"/>
      <c r="R20" s="61">
        <f t="shared" ref="R20" si="23">SUM(N20:P20)</f>
        <v>0</v>
      </c>
      <c r="S20" s="65"/>
    </row>
    <row r="21" spans="1:19" ht="62">
      <c r="A21" s="58">
        <f t="shared" si="17"/>
        <v>7</v>
      </c>
      <c r="B21" s="66" t="s">
        <v>245</v>
      </c>
      <c r="C21" s="63" t="s">
        <v>185</v>
      </c>
      <c r="D21" s="57" t="s">
        <v>1</v>
      </c>
      <c r="E21" s="59">
        <v>840</v>
      </c>
      <c r="F21" s="60"/>
      <c r="G21" s="60"/>
      <c r="H21" s="61"/>
      <c r="I21" s="60"/>
      <c r="J21" s="64"/>
      <c r="K21" s="64"/>
      <c r="L21" s="61">
        <f t="shared" ref="L21:L95" si="24">SUM(H21:J21)</f>
        <v>0</v>
      </c>
      <c r="M21" s="61">
        <f t="shared" ref="M21:M93" si="25">ROUND(E21*F21,2)</f>
        <v>0</v>
      </c>
      <c r="N21" s="61">
        <f t="shared" ref="N21:N93" si="26">ROUND(E21*H21,2)</f>
        <v>0</v>
      </c>
      <c r="O21" s="61">
        <f t="shared" ref="O21:O93" si="27">ROUND(E21*I21,2)</f>
        <v>0</v>
      </c>
      <c r="P21" s="61">
        <f t="shared" ref="P21:P93" si="28">ROUND(J21*E21,2)</f>
        <v>0</v>
      </c>
      <c r="Q21" s="61"/>
      <c r="R21" s="61">
        <f t="shared" ref="R21:R93" si="29">SUM(N21:P21)</f>
        <v>0</v>
      </c>
      <c r="S21" s="65"/>
    </row>
    <row r="22" spans="1:19" ht="77.5">
      <c r="A22" s="58">
        <f t="shared" si="17"/>
        <v>8</v>
      </c>
      <c r="B22" s="66" t="s">
        <v>245</v>
      </c>
      <c r="C22" s="63" t="s">
        <v>186</v>
      </c>
      <c r="D22" s="57" t="s">
        <v>1</v>
      </c>
      <c r="E22" s="59">
        <v>20</v>
      </c>
      <c r="F22" s="60"/>
      <c r="G22" s="60"/>
      <c r="H22" s="61"/>
      <c r="I22" s="60"/>
      <c r="J22" s="64"/>
      <c r="K22" s="64"/>
      <c r="L22" s="61">
        <f t="shared" si="24"/>
        <v>0</v>
      </c>
      <c r="M22" s="61">
        <f t="shared" si="25"/>
        <v>0</v>
      </c>
      <c r="N22" s="61">
        <f t="shared" si="26"/>
        <v>0</v>
      </c>
      <c r="O22" s="61">
        <f t="shared" si="27"/>
        <v>0</v>
      </c>
      <c r="P22" s="61">
        <f t="shared" si="28"/>
        <v>0</v>
      </c>
      <c r="Q22" s="61"/>
      <c r="R22" s="61">
        <f t="shared" si="29"/>
        <v>0</v>
      </c>
      <c r="S22" s="62"/>
    </row>
    <row r="23" spans="1:19" ht="31">
      <c r="A23" s="58">
        <f t="shared" si="17"/>
        <v>9</v>
      </c>
      <c r="B23" s="66" t="s">
        <v>245</v>
      </c>
      <c r="C23" s="63" t="s">
        <v>182</v>
      </c>
      <c r="D23" s="57" t="s">
        <v>1</v>
      </c>
      <c r="E23" s="59">
        <v>5</v>
      </c>
      <c r="F23" s="60"/>
      <c r="G23" s="60"/>
      <c r="H23" s="61"/>
      <c r="I23" s="60"/>
      <c r="J23" s="64"/>
      <c r="K23" s="64"/>
      <c r="L23" s="61">
        <f t="shared" ref="L23:L24" si="30">SUM(H23:J23)</f>
        <v>0</v>
      </c>
      <c r="M23" s="61">
        <f t="shared" ref="M23:M24" si="31">ROUND(E23*F23,2)</f>
        <v>0</v>
      </c>
      <c r="N23" s="61">
        <f t="shared" ref="N23:N24" si="32">ROUND(E23*H23,2)</f>
        <v>0</v>
      </c>
      <c r="O23" s="61">
        <f t="shared" ref="O23:O24" si="33">ROUND(E23*I23,2)</f>
        <v>0</v>
      </c>
      <c r="P23" s="61">
        <f t="shared" ref="P23:P24" si="34">ROUND(J23*E23,2)</f>
        <v>0</v>
      </c>
      <c r="Q23" s="61"/>
      <c r="R23" s="61">
        <f t="shared" ref="R23:R24" si="35">SUM(N23:P23)</f>
        <v>0</v>
      </c>
      <c r="S23" s="65"/>
    </row>
    <row r="24" spans="1:19" ht="31">
      <c r="A24" s="58">
        <f t="shared" si="17"/>
        <v>10</v>
      </c>
      <c r="B24" s="66" t="s">
        <v>245</v>
      </c>
      <c r="C24" s="63" t="s">
        <v>204</v>
      </c>
      <c r="D24" s="57" t="s">
        <v>32</v>
      </c>
      <c r="E24" s="59">
        <v>1</v>
      </c>
      <c r="F24" s="60"/>
      <c r="G24" s="60"/>
      <c r="H24" s="61"/>
      <c r="I24" s="60"/>
      <c r="J24" s="64"/>
      <c r="K24" s="64"/>
      <c r="L24" s="61">
        <f t="shared" si="30"/>
        <v>0</v>
      </c>
      <c r="M24" s="61">
        <f t="shared" si="31"/>
        <v>0</v>
      </c>
      <c r="N24" s="61">
        <f t="shared" si="32"/>
        <v>0</v>
      </c>
      <c r="O24" s="61">
        <f t="shared" si="33"/>
        <v>0</v>
      </c>
      <c r="P24" s="61">
        <f t="shared" si="34"/>
        <v>0</v>
      </c>
      <c r="Q24" s="61"/>
      <c r="R24" s="61">
        <f t="shared" si="35"/>
        <v>0</v>
      </c>
      <c r="S24" s="65"/>
    </row>
    <row r="25" spans="1:19" ht="93">
      <c r="A25" s="58">
        <f t="shared" si="17"/>
        <v>11</v>
      </c>
      <c r="B25" s="66" t="s">
        <v>245</v>
      </c>
      <c r="C25" s="63" t="s">
        <v>123</v>
      </c>
      <c r="D25" s="57" t="s">
        <v>32</v>
      </c>
      <c r="E25" s="59">
        <v>1</v>
      </c>
      <c r="F25" s="60"/>
      <c r="G25" s="60"/>
      <c r="H25" s="61"/>
      <c r="I25" s="60"/>
      <c r="J25" s="64"/>
      <c r="K25" s="64"/>
      <c r="L25" s="61">
        <f t="shared" si="24"/>
        <v>0</v>
      </c>
      <c r="M25" s="61">
        <f t="shared" si="25"/>
        <v>0</v>
      </c>
      <c r="N25" s="61">
        <f t="shared" si="26"/>
        <v>0</v>
      </c>
      <c r="O25" s="61">
        <f t="shared" si="27"/>
        <v>0</v>
      </c>
      <c r="P25" s="61">
        <f t="shared" si="28"/>
        <v>0</v>
      </c>
      <c r="Q25" s="61"/>
      <c r="R25" s="61">
        <f t="shared" si="29"/>
        <v>0</v>
      </c>
      <c r="S25" s="62"/>
    </row>
    <row r="26" spans="1:19" ht="62">
      <c r="A26" s="58">
        <f t="shared" si="17"/>
        <v>12</v>
      </c>
      <c r="B26" s="66" t="s">
        <v>245</v>
      </c>
      <c r="C26" s="63" t="s">
        <v>187</v>
      </c>
      <c r="D26" s="57" t="s">
        <v>227</v>
      </c>
      <c r="E26" s="59">
        <v>10</v>
      </c>
      <c r="F26" s="60"/>
      <c r="G26" s="60"/>
      <c r="H26" s="61"/>
      <c r="I26" s="60"/>
      <c r="J26" s="64"/>
      <c r="K26" s="64"/>
      <c r="L26" s="61">
        <f t="shared" si="24"/>
        <v>0</v>
      </c>
      <c r="M26" s="61">
        <f t="shared" si="25"/>
        <v>0</v>
      </c>
      <c r="N26" s="61">
        <f t="shared" si="26"/>
        <v>0</v>
      </c>
      <c r="O26" s="61">
        <f t="shared" si="27"/>
        <v>0</v>
      </c>
      <c r="P26" s="61">
        <f t="shared" si="28"/>
        <v>0</v>
      </c>
      <c r="Q26" s="61"/>
      <c r="R26" s="61">
        <f t="shared" si="29"/>
        <v>0</v>
      </c>
      <c r="S26" s="65"/>
    </row>
    <row r="27" spans="1:19" ht="62">
      <c r="A27" s="58">
        <f t="shared" si="17"/>
        <v>13</v>
      </c>
      <c r="B27" s="66" t="s">
        <v>245</v>
      </c>
      <c r="C27" s="63" t="s">
        <v>188</v>
      </c>
      <c r="D27" s="57" t="s">
        <v>224</v>
      </c>
      <c r="E27" s="59">
        <v>95</v>
      </c>
      <c r="F27" s="60"/>
      <c r="G27" s="60"/>
      <c r="H27" s="61"/>
      <c r="I27" s="60"/>
      <c r="J27" s="64"/>
      <c r="K27" s="64"/>
      <c r="L27" s="61">
        <f t="shared" si="24"/>
        <v>0</v>
      </c>
      <c r="M27" s="61">
        <f t="shared" si="25"/>
        <v>0</v>
      </c>
      <c r="N27" s="61">
        <f t="shared" si="26"/>
        <v>0</v>
      </c>
      <c r="O27" s="61">
        <f t="shared" si="27"/>
        <v>0</v>
      </c>
      <c r="P27" s="61">
        <f t="shared" si="28"/>
        <v>0</v>
      </c>
      <c r="Q27" s="61"/>
      <c r="R27" s="61">
        <f t="shared" si="29"/>
        <v>0</v>
      </c>
      <c r="S27" s="65"/>
    </row>
    <row r="28" spans="1:19" ht="62">
      <c r="A28" s="58">
        <f t="shared" si="17"/>
        <v>14</v>
      </c>
      <c r="B28" s="66" t="s">
        <v>245</v>
      </c>
      <c r="C28" s="63" t="s">
        <v>124</v>
      </c>
      <c r="D28" s="57" t="s">
        <v>32</v>
      </c>
      <c r="E28" s="59">
        <v>1</v>
      </c>
      <c r="F28" s="60"/>
      <c r="G28" s="60"/>
      <c r="H28" s="61"/>
      <c r="I28" s="60"/>
      <c r="J28" s="64"/>
      <c r="K28" s="64"/>
      <c r="L28" s="61">
        <f t="shared" ref="L28:L34" si="36">SUM(H28:J28)</f>
        <v>0</v>
      </c>
      <c r="M28" s="61">
        <f t="shared" ref="M28:M34" si="37">ROUND(E28*F28,2)</f>
        <v>0</v>
      </c>
      <c r="N28" s="61">
        <f t="shared" ref="N28:N34" si="38">ROUND(E28*H28,2)</f>
        <v>0</v>
      </c>
      <c r="O28" s="61">
        <f t="shared" ref="O28:O34" si="39">ROUND(E28*I28,2)</f>
        <v>0</v>
      </c>
      <c r="P28" s="61">
        <f t="shared" ref="P28:P34" si="40">ROUND(J28*E28,2)</f>
        <v>0</v>
      </c>
      <c r="Q28" s="61"/>
      <c r="R28" s="61">
        <f t="shared" ref="R28:R34" si="41">SUM(N28:P28)</f>
        <v>0</v>
      </c>
      <c r="S28" s="62"/>
    </row>
    <row r="29" spans="1:19" ht="31">
      <c r="A29" s="58">
        <f t="shared" si="17"/>
        <v>15</v>
      </c>
      <c r="B29" s="66" t="s">
        <v>245</v>
      </c>
      <c r="C29" s="63" t="s">
        <v>189</v>
      </c>
      <c r="D29" s="57" t="s">
        <v>34</v>
      </c>
      <c r="E29" s="66">
        <v>2</v>
      </c>
      <c r="F29" s="60"/>
      <c r="G29" s="60"/>
      <c r="H29" s="61"/>
      <c r="I29" s="60"/>
      <c r="J29" s="64"/>
      <c r="K29" s="64"/>
      <c r="L29" s="61">
        <f t="shared" si="36"/>
        <v>0</v>
      </c>
      <c r="M29" s="61">
        <f t="shared" si="37"/>
        <v>0</v>
      </c>
      <c r="N29" s="61">
        <f t="shared" si="38"/>
        <v>0</v>
      </c>
      <c r="O29" s="61">
        <f t="shared" si="39"/>
        <v>0</v>
      </c>
      <c r="P29" s="61">
        <f t="shared" si="40"/>
        <v>0</v>
      </c>
      <c r="Q29" s="61"/>
      <c r="R29" s="61">
        <f t="shared" si="41"/>
        <v>0</v>
      </c>
      <c r="S29" s="65"/>
    </row>
    <row r="30" spans="1:19" ht="46.5">
      <c r="A30" s="58">
        <f t="shared" si="17"/>
        <v>16</v>
      </c>
      <c r="B30" s="66" t="s">
        <v>245</v>
      </c>
      <c r="C30" s="63" t="s">
        <v>190</v>
      </c>
      <c r="D30" s="57" t="s">
        <v>34</v>
      </c>
      <c r="E30" s="66">
        <v>2</v>
      </c>
      <c r="F30" s="60"/>
      <c r="G30" s="60"/>
      <c r="H30" s="61"/>
      <c r="I30" s="60"/>
      <c r="J30" s="64"/>
      <c r="K30" s="64"/>
      <c r="L30" s="61">
        <f t="shared" si="36"/>
        <v>0</v>
      </c>
      <c r="M30" s="61">
        <f t="shared" si="37"/>
        <v>0</v>
      </c>
      <c r="N30" s="61">
        <f t="shared" si="38"/>
        <v>0</v>
      </c>
      <c r="O30" s="61">
        <f t="shared" si="39"/>
        <v>0</v>
      </c>
      <c r="P30" s="61">
        <f t="shared" si="40"/>
        <v>0</v>
      </c>
      <c r="Q30" s="61"/>
      <c r="R30" s="61">
        <f t="shared" si="41"/>
        <v>0</v>
      </c>
      <c r="S30" s="65"/>
    </row>
    <row r="31" spans="1:19" ht="46.5">
      <c r="A31" s="58">
        <f t="shared" si="17"/>
        <v>17</v>
      </c>
      <c r="B31" s="66" t="s">
        <v>245</v>
      </c>
      <c r="C31" s="63" t="s">
        <v>191</v>
      </c>
      <c r="D31" s="57" t="s">
        <v>1</v>
      </c>
      <c r="E31" s="66">
        <v>5</v>
      </c>
      <c r="F31" s="60"/>
      <c r="G31" s="60"/>
      <c r="H31" s="61"/>
      <c r="I31" s="60"/>
      <c r="J31" s="64"/>
      <c r="K31" s="64"/>
      <c r="L31" s="61">
        <f t="shared" ref="L31" si="42">SUM(H31:J31)</f>
        <v>0</v>
      </c>
      <c r="M31" s="61">
        <f t="shared" ref="M31" si="43">ROUND(E31*F31,2)</f>
        <v>0</v>
      </c>
      <c r="N31" s="61">
        <f t="shared" ref="N31" si="44">ROUND(E31*H31,2)</f>
        <v>0</v>
      </c>
      <c r="O31" s="61">
        <f t="shared" ref="O31" si="45">ROUND(E31*I31,2)</f>
        <v>0</v>
      </c>
      <c r="P31" s="61">
        <f t="shared" ref="P31" si="46">ROUND(J31*E31,2)</f>
        <v>0</v>
      </c>
      <c r="Q31" s="61"/>
      <c r="R31" s="61">
        <f t="shared" ref="R31" si="47">SUM(N31:P31)</f>
        <v>0</v>
      </c>
      <c r="S31" s="62"/>
    </row>
    <row r="32" spans="1:19" ht="31">
      <c r="A32" s="58">
        <f t="shared" si="17"/>
        <v>18</v>
      </c>
      <c r="B32" s="66" t="s">
        <v>245</v>
      </c>
      <c r="C32" s="63" t="s">
        <v>125</v>
      </c>
      <c r="D32" s="57" t="s">
        <v>34</v>
      </c>
      <c r="E32" s="66">
        <v>4</v>
      </c>
      <c r="F32" s="60"/>
      <c r="G32" s="60"/>
      <c r="H32" s="61"/>
      <c r="I32" s="60"/>
      <c r="J32" s="64"/>
      <c r="K32" s="64"/>
      <c r="L32" s="61">
        <f t="shared" si="36"/>
        <v>0</v>
      </c>
      <c r="M32" s="61">
        <f t="shared" si="37"/>
        <v>0</v>
      </c>
      <c r="N32" s="61">
        <f t="shared" si="38"/>
        <v>0</v>
      </c>
      <c r="O32" s="61">
        <f t="shared" si="39"/>
        <v>0</v>
      </c>
      <c r="P32" s="61">
        <f t="shared" si="40"/>
        <v>0</v>
      </c>
      <c r="Q32" s="61"/>
      <c r="R32" s="61">
        <f t="shared" si="41"/>
        <v>0</v>
      </c>
      <c r="S32" s="65"/>
    </row>
    <row r="33" spans="1:19" ht="62">
      <c r="A33" s="58">
        <f t="shared" si="17"/>
        <v>19</v>
      </c>
      <c r="B33" s="66" t="s">
        <v>245</v>
      </c>
      <c r="C33" s="63" t="s">
        <v>192</v>
      </c>
      <c r="D33" s="57" t="s">
        <v>34</v>
      </c>
      <c r="E33" s="66">
        <v>2</v>
      </c>
      <c r="F33" s="60"/>
      <c r="G33" s="60"/>
      <c r="H33" s="61"/>
      <c r="I33" s="60"/>
      <c r="J33" s="64"/>
      <c r="K33" s="64"/>
      <c r="L33" s="61">
        <f t="shared" si="36"/>
        <v>0</v>
      </c>
      <c r="M33" s="61">
        <f t="shared" si="37"/>
        <v>0</v>
      </c>
      <c r="N33" s="61">
        <f t="shared" si="38"/>
        <v>0</v>
      </c>
      <c r="O33" s="61">
        <f t="shared" si="39"/>
        <v>0</v>
      </c>
      <c r="P33" s="61">
        <f t="shared" si="40"/>
        <v>0</v>
      </c>
      <c r="Q33" s="61"/>
      <c r="R33" s="61">
        <f t="shared" si="41"/>
        <v>0</v>
      </c>
      <c r="S33" s="65"/>
    </row>
    <row r="34" spans="1:19" ht="31">
      <c r="A34" s="58">
        <f t="shared" si="17"/>
        <v>20</v>
      </c>
      <c r="B34" s="66" t="s">
        <v>245</v>
      </c>
      <c r="C34" s="63" t="s">
        <v>126</v>
      </c>
      <c r="D34" s="57" t="s">
        <v>224</v>
      </c>
      <c r="E34" s="59">
        <v>10</v>
      </c>
      <c r="F34" s="60"/>
      <c r="G34" s="60"/>
      <c r="H34" s="61"/>
      <c r="I34" s="60"/>
      <c r="J34" s="64"/>
      <c r="K34" s="64"/>
      <c r="L34" s="61">
        <f t="shared" si="36"/>
        <v>0</v>
      </c>
      <c r="M34" s="61">
        <f t="shared" si="37"/>
        <v>0</v>
      </c>
      <c r="N34" s="61">
        <f t="shared" si="38"/>
        <v>0</v>
      </c>
      <c r="O34" s="61">
        <f t="shared" si="39"/>
        <v>0</v>
      </c>
      <c r="P34" s="61">
        <f t="shared" si="40"/>
        <v>0</v>
      </c>
      <c r="Q34" s="61"/>
      <c r="R34" s="61">
        <f t="shared" si="41"/>
        <v>0</v>
      </c>
      <c r="S34" s="62"/>
    </row>
    <row r="35" spans="1:19" ht="31">
      <c r="A35" s="58">
        <f t="shared" si="17"/>
        <v>21</v>
      </c>
      <c r="B35" s="66" t="s">
        <v>245</v>
      </c>
      <c r="C35" s="63" t="s">
        <v>127</v>
      </c>
      <c r="D35" s="57" t="s">
        <v>34</v>
      </c>
      <c r="E35" s="59">
        <v>6</v>
      </c>
      <c r="F35" s="60"/>
      <c r="G35" s="60"/>
      <c r="H35" s="61"/>
      <c r="I35" s="60"/>
      <c r="J35" s="64"/>
      <c r="K35" s="64"/>
      <c r="L35" s="61">
        <f t="shared" si="24"/>
        <v>0</v>
      </c>
      <c r="M35" s="61">
        <f t="shared" si="25"/>
        <v>0</v>
      </c>
      <c r="N35" s="61">
        <f t="shared" si="26"/>
        <v>0</v>
      </c>
      <c r="O35" s="61">
        <f t="shared" si="27"/>
        <v>0</v>
      </c>
      <c r="P35" s="61">
        <f t="shared" si="28"/>
        <v>0</v>
      </c>
      <c r="Q35" s="61"/>
      <c r="R35" s="61">
        <f t="shared" si="29"/>
        <v>0</v>
      </c>
      <c r="S35" s="65"/>
    </row>
    <row r="36" spans="1:19">
      <c r="A36" s="58">
        <f t="shared" si="17"/>
        <v>22</v>
      </c>
      <c r="B36" s="66" t="s">
        <v>245</v>
      </c>
      <c r="C36" s="63" t="s">
        <v>128</v>
      </c>
      <c r="D36" s="57" t="s">
        <v>34</v>
      </c>
      <c r="E36" s="59">
        <v>6</v>
      </c>
      <c r="F36" s="60"/>
      <c r="G36" s="60"/>
      <c r="H36" s="61"/>
      <c r="I36" s="60"/>
      <c r="J36" s="64"/>
      <c r="K36" s="64"/>
      <c r="L36" s="61">
        <f t="shared" ref="L36" si="48">SUM(H36:J36)</f>
        <v>0</v>
      </c>
      <c r="M36" s="61">
        <f t="shared" ref="M36" si="49">ROUND(E36*F36,2)</f>
        <v>0</v>
      </c>
      <c r="N36" s="61">
        <f t="shared" ref="N36" si="50">ROUND(E36*H36,2)</f>
        <v>0</v>
      </c>
      <c r="O36" s="61">
        <f t="shared" ref="O36" si="51">ROUND(E36*I36,2)</f>
        <v>0</v>
      </c>
      <c r="P36" s="61">
        <f t="shared" ref="P36" si="52">ROUND(J36*E36,2)</f>
        <v>0</v>
      </c>
      <c r="Q36" s="61"/>
      <c r="R36" s="61">
        <f t="shared" ref="R36" si="53">SUM(N36:P36)</f>
        <v>0</v>
      </c>
      <c r="S36" s="65"/>
    </row>
    <row r="37" spans="1:19" ht="31">
      <c r="A37" s="58">
        <f t="shared" si="17"/>
        <v>23</v>
      </c>
      <c r="B37" s="66" t="s">
        <v>245</v>
      </c>
      <c r="C37" s="63" t="s">
        <v>129</v>
      </c>
      <c r="D37" s="57" t="s">
        <v>34</v>
      </c>
      <c r="E37" s="59">
        <v>4</v>
      </c>
      <c r="F37" s="60"/>
      <c r="G37" s="60"/>
      <c r="H37" s="61"/>
      <c r="I37" s="60"/>
      <c r="J37" s="64"/>
      <c r="K37" s="64"/>
      <c r="L37" s="61">
        <f t="shared" si="24"/>
        <v>0</v>
      </c>
      <c r="M37" s="61">
        <f t="shared" si="25"/>
        <v>0</v>
      </c>
      <c r="N37" s="61">
        <f t="shared" si="26"/>
        <v>0</v>
      </c>
      <c r="O37" s="61">
        <f t="shared" si="27"/>
        <v>0</v>
      </c>
      <c r="P37" s="61">
        <f t="shared" si="28"/>
        <v>0</v>
      </c>
      <c r="Q37" s="61"/>
      <c r="R37" s="61">
        <f t="shared" si="29"/>
        <v>0</v>
      </c>
      <c r="S37" s="62"/>
    </row>
    <row r="38" spans="1:19" ht="62">
      <c r="A38" s="58">
        <f t="shared" si="17"/>
        <v>24</v>
      </c>
      <c r="B38" s="66" t="s">
        <v>245</v>
      </c>
      <c r="C38" s="63" t="s">
        <v>193</v>
      </c>
      <c r="D38" s="57" t="s">
        <v>224</v>
      </c>
      <c r="E38" s="59">
        <v>40</v>
      </c>
      <c r="F38" s="60"/>
      <c r="G38" s="60"/>
      <c r="H38" s="61"/>
      <c r="I38" s="60"/>
      <c r="J38" s="64"/>
      <c r="K38" s="64"/>
      <c r="L38" s="61">
        <f t="shared" si="24"/>
        <v>0</v>
      </c>
      <c r="M38" s="61">
        <f t="shared" si="25"/>
        <v>0</v>
      </c>
      <c r="N38" s="61">
        <f t="shared" si="26"/>
        <v>0</v>
      </c>
      <c r="O38" s="61">
        <f t="shared" si="27"/>
        <v>0</v>
      </c>
      <c r="P38" s="61">
        <f t="shared" si="28"/>
        <v>0</v>
      </c>
      <c r="Q38" s="61"/>
      <c r="R38" s="61">
        <f t="shared" si="29"/>
        <v>0</v>
      </c>
      <c r="S38" s="65"/>
    </row>
    <row r="39" spans="1:19" ht="30">
      <c r="A39" s="123"/>
      <c r="B39" s="130"/>
      <c r="C39" s="131" t="s">
        <v>18</v>
      </c>
      <c r="D39" s="133"/>
      <c r="E39" s="127"/>
      <c r="F39" s="128"/>
      <c r="G39" s="128"/>
      <c r="H39" s="129"/>
      <c r="I39" s="128"/>
      <c r="J39" s="132"/>
      <c r="K39" s="132"/>
      <c r="L39" s="129">
        <f t="shared" si="24"/>
        <v>0</v>
      </c>
      <c r="M39" s="129">
        <f t="shared" si="25"/>
        <v>0</v>
      </c>
      <c r="N39" s="129">
        <f t="shared" si="26"/>
        <v>0</v>
      </c>
      <c r="O39" s="129">
        <f t="shared" si="27"/>
        <v>0</v>
      </c>
      <c r="P39" s="129">
        <f t="shared" si="28"/>
        <v>0</v>
      </c>
      <c r="Q39" s="129"/>
      <c r="R39" s="129">
        <f t="shared" si="29"/>
        <v>0</v>
      </c>
      <c r="S39" s="65"/>
    </row>
    <row r="40" spans="1:19">
      <c r="A40" s="58">
        <f>A38+1</f>
        <v>25</v>
      </c>
      <c r="B40" s="66" t="s">
        <v>245</v>
      </c>
      <c r="C40" s="63" t="s">
        <v>29</v>
      </c>
      <c r="D40" s="57" t="s">
        <v>34</v>
      </c>
      <c r="E40" s="59">
        <v>4</v>
      </c>
      <c r="F40" s="60"/>
      <c r="G40" s="60"/>
      <c r="H40" s="61"/>
      <c r="I40" s="60"/>
      <c r="J40" s="64"/>
      <c r="K40" s="64"/>
      <c r="L40" s="61">
        <f t="shared" si="24"/>
        <v>0</v>
      </c>
      <c r="M40" s="61">
        <f t="shared" si="25"/>
        <v>0</v>
      </c>
      <c r="N40" s="61">
        <f t="shared" si="26"/>
        <v>0</v>
      </c>
      <c r="O40" s="61">
        <f t="shared" si="27"/>
        <v>0</v>
      </c>
      <c r="P40" s="61">
        <f t="shared" si="28"/>
        <v>0</v>
      </c>
      <c r="Q40" s="61"/>
      <c r="R40" s="61">
        <f t="shared" si="29"/>
        <v>0</v>
      </c>
      <c r="S40" s="62"/>
    </row>
    <row r="41" spans="1:19" ht="33">
      <c r="A41" s="58">
        <f>A40+1</f>
        <v>26</v>
      </c>
      <c r="B41" s="66" t="s">
        <v>245</v>
      </c>
      <c r="C41" s="63" t="s">
        <v>228</v>
      </c>
      <c r="D41" s="57" t="s">
        <v>224</v>
      </c>
      <c r="E41" s="59">
        <v>90</v>
      </c>
      <c r="F41" s="60"/>
      <c r="G41" s="60"/>
      <c r="H41" s="61"/>
      <c r="I41" s="60"/>
      <c r="J41" s="64"/>
      <c r="K41" s="64"/>
      <c r="L41" s="61">
        <f t="shared" ref="L41" si="54">SUM(H41:J41)</f>
        <v>0</v>
      </c>
      <c r="M41" s="61">
        <f t="shared" ref="M41" si="55">ROUND(E41*F41,2)</f>
        <v>0</v>
      </c>
      <c r="N41" s="61">
        <f t="shared" ref="N41" si="56">ROUND(E41*H41,2)</f>
        <v>0</v>
      </c>
      <c r="O41" s="61">
        <f t="shared" ref="O41" si="57">ROUND(E41*I41,2)</f>
        <v>0</v>
      </c>
      <c r="P41" s="61">
        <f t="shared" ref="P41" si="58">ROUND(J41*E41,2)</f>
        <v>0</v>
      </c>
      <c r="Q41" s="61"/>
      <c r="R41" s="61">
        <f t="shared" ref="R41" si="59">SUM(N41:P41)</f>
        <v>0</v>
      </c>
      <c r="S41" s="65"/>
    </row>
    <row r="42" spans="1:19">
      <c r="A42" s="106"/>
      <c r="B42" s="122"/>
      <c r="C42" s="107" t="s">
        <v>3</v>
      </c>
      <c r="D42" s="108"/>
      <c r="E42" s="109"/>
      <c r="F42" s="110"/>
      <c r="G42" s="110"/>
      <c r="H42" s="111"/>
      <c r="I42" s="110"/>
      <c r="J42" s="112"/>
      <c r="K42" s="112"/>
      <c r="L42" s="111">
        <f t="shared" si="24"/>
        <v>0</v>
      </c>
      <c r="M42" s="111">
        <f t="shared" si="25"/>
        <v>0</v>
      </c>
      <c r="N42" s="111">
        <f t="shared" si="26"/>
        <v>0</v>
      </c>
      <c r="O42" s="111">
        <f t="shared" si="27"/>
        <v>0</v>
      </c>
      <c r="P42" s="111">
        <f t="shared" si="28"/>
        <v>0</v>
      </c>
      <c r="Q42" s="111"/>
      <c r="R42" s="111">
        <f t="shared" si="29"/>
        <v>0</v>
      </c>
      <c r="S42" s="65"/>
    </row>
    <row r="43" spans="1:19">
      <c r="A43" s="123"/>
      <c r="B43" s="130"/>
      <c r="C43" s="131" t="s">
        <v>4</v>
      </c>
      <c r="D43" s="133"/>
      <c r="E43" s="127"/>
      <c r="F43" s="128"/>
      <c r="G43" s="128"/>
      <c r="H43" s="129"/>
      <c r="I43" s="128"/>
      <c r="J43" s="132"/>
      <c r="K43" s="132"/>
      <c r="L43" s="129">
        <f t="shared" si="24"/>
        <v>0</v>
      </c>
      <c r="M43" s="129">
        <f t="shared" si="25"/>
        <v>0</v>
      </c>
      <c r="N43" s="129">
        <f t="shared" si="26"/>
        <v>0</v>
      </c>
      <c r="O43" s="129">
        <f t="shared" si="27"/>
        <v>0</v>
      </c>
      <c r="P43" s="129">
        <f t="shared" si="28"/>
        <v>0</v>
      </c>
      <c r="Q43" s="129"/>
      <c r="R43" s="129">
        <f t="shared" si="29"/>
        <v>0</v>
      </c>
      <c r="S43" s="62"/>
    </row>
    <row r="44" spans="1:19" s="68" customFormat="1" ht="33">
      <c r="A44" s="58">
        <f>A41+1</f>
        <v>27</v>
      </c>
      <c r="B44" s="66" t="s">
        <v>245</v>
      </c>
      <c r="C44" s="63" t="s">
        <v>229</v>
      </c>
      <c r="D44" s="57" t="s">
        <v>230</v>
      </c>
      <c r="E44" s="67">
        <v>575</v>
      </c>
      <c r="F44" s="60"/>
      <c r="G44" s="60"/>
      <c r="H44" s="61"/>
      <c r="I44" s="60"/>
      <c r="J44" s="64"/>
      <c r="K44" s="64"/>
      <c r="L44" s="61">
        <f t="shared" si="24"/>
        <v>0</v>
      </c>
      <c r="M44" s="61">
        <f t="shared" si="25"/>
        <v>0</v>
      </c>
      <c r="N44" s="61">
        <f t="shared" si="26"/>
        <v>0</v>
      </c>
      <c r="O44" s="61">
        <f t="shared" si="27"/>
        <v>0</v>
      </c>
      <c r="P44" s="61">
        <f t="shared" si="28"/>
        <v>0</v>
      </c>
      <c r="Q44" s="61"/>
      <c r="R44" s="61">
        <f t="shared" si="29"/>
        <v>0</v>
      </c>
      <c r="S44" s="65"/>
    </row>
    <row r="45" spans="1:19" ht="46.5">
      <c r="A45" s="58">
        <f>A44+1</f>
        <v>28</v>
      </c>
      <c r="B45" s="66" t="s">
        <v>245</v>
      </c>
      <c r="C45" s="63" t="s">
        <v>92</v>
      </c>
      <c r="D45" s="57" t="s">
        <v>227</v>
      </c>
      <c r="E45" s="66">
        <v>500</v>
      </c>
      <c r="F45" s="60"/>
      <c r="G45" s="60"/>
      <c r="H45" s="61"/>
      <c r="I45" s="60"/>
      <c r="J45" s="64"/>
      <c r="K45" s="64"/>
      <c r="L45" s="61">
        <f t="shared" si="24"/>
        <v>0</v>
      </c>
      <c r="M45" s="61">
        <f t="shared" si="25"/>
        <v>0</v>
      </c>
      <c r="N45" s="61">
        <f t="shared" si="26"/>
        <v>0</v>
      </c>
      <c r="O45" s="61">
        <f t="shared" si="27"/>
        <v>0</v>
      </c>
      <c r="P45" s="61">
        <f t="shared" si="28"/>
        <v>0</v>
      </c>
      <c r="Q45" s="61"/>
      <c r="R45" s="61">
        <f t="shared" si="29"/>
        <v>0</v>
      </c>
      <c r="S45" s="65"/>
    </row>
    <row r="46" spans="1:19" ht="31">
      <c r="A46" s="58">
        <f>A45+1</f>
        <v>29</v>
      </c>
      <c r="B46" s="66" t="s">
        <v>245</v>
      </c>
      <c r="C46" s="63" t="s">
        <v>130</v>
      </c>
      <c r="D46" s="57" t="s">
        <v>227</v>
      </c>
      <c r="E46" s="66">
        <v>2450</v>
      </c>
      <c r="F46" s="60"/>
      <c r="G46" s="60"/>
      <c r="H46" s="61"/>
      <c r="I46" s="60"/>
      <c r="J46" s="64"/>
      <c r="K46" s="64"/>
      <c r="L46" s="61">
        <f t="shared" si="24"/>
        <v>0</v>
      </c>
      <c r="M46" s="61">
        <f t="shared" si="25"/>
        <v>0</v>
      </c>
      <c r="N46" s="61">
        <f t="shared" si="26"/>
        <v>0</v>
      </c>
      <c r="O46" s="61">
        <f t="shared" si="27"/>
        <v>0</v>
      </c>
      <c r="P46" s="61">
        <f t="shared" si="28"/>
        <v>0</v>
      </c>
      <c r="Q46" s="61"/>
      <c r="R46" s="61">
        <f t="shared" si="29"/>
        <v>0</v>
      </c>
      <c r="S46" s="62"/>
    </row>
    <row r="47" spans="1:19">
      <c r="A47" s="123"/>
      <c r="B47" s="134"/>
      <c r="C47" s="131" t="s">
        <v>17</v>
      </c>
      <c r="D47" s="133"/>
      <c r="E47" s="127"/>
      <c r="F47" s="128"/>
      <c r="G47" s="128"/>
      <c r="H47" s="129"/>
      <c r="I47" s="128"/>
      <c r="J47" s="132"/>
      <c r="K47" s="132"/>
      <c r="L47" s="129">
        <f t="shared" si="24"/>
        <v>0</v>
      </c>
      <c r="M47" s="129">
        <f t="shared" si="25"/>
        <v>0</v>
      </c>
      <c r="N47" s="129">
        <f t="shared" si="26"/>
        <v>0</v>
      </c>
      <c r="O47" s="129">
        <f t="shared" si="27"/>
        <v>0</v>
      </c>
      <c r="P47" s="129">
        <f t="shared" si="28"/>
        <v>0</v>
      </c>
      <c r="Q47" s="129"/>
      <c r="R47" s="129">
        <f t="shared" si="29"/>
        <v>0</v>
      </c>
      <c r="S47" s="65"/>
    </row>
    <row r="48" spans="1:19" ht="31">
      <c r="A48" s="58">
        <f>A46+1</f>
        <v>30</v>
      </c>
      <c r="B48" s="66" t="s">
        <v>245</v>
      </c>
      <c r="C48" s="63" t="s">
        <v>27</v>
      </c>
      <c r="D48" s="57" t="s">
        <v>224</v>
      </c>
      <c r="E48" s="59">
        <v>1000</v>
      </c>
      <c r="F48" s="60"/>
      <c r="G48" s="60"/>
      <c r="H48" s="61"/>
      <c r="I48" s="60"/>
      <c r="J48" s="64"/>
      <c r="K48" s="64"/>
      <c r="L48" s="61">
        <f t="shared" si="24"/>
        <v>0</v>
      </c>
      <c r="M48" s="61">
        <f t="shared" si="25"/>
        <v>0</v>
      </c>
      <c r="N48" s="61">
        <f t="shared" si="26"/>
        <v>0</v>
      </c>
      <c r="O48" s="61">
        <f t="shared" si="27"/>
        <v>0</v>
      </c>
      <c r="P48" s="61">
        <f t="shared" si="28"/>
        <v>0</v>
      </c>
      <c r="Q48" s="61"/>
      <c r="R48" s="61">
        <f t="shared" si="29"/>
        <v>0</v>
      </c>
      <c r="S48" s="65"/>
    </row>
    <row r="49" spans="1:22" ht="30">
      <c r="A49" s="106"/>
      <c r="B49" s="122"/>
      <c r="C49" s="107" t="s">
        <v>11</v>
      </c>
      <c r="D49" s="108"/>
      <c r="E49" s="109"/>
      <c r="F49" s="110"/>
      <c r="G49" s="110"/>
      <c r="H49" s="111"/>
      <c r="I49" s="110"/>
      <c r="J49" s="112"/>
      <c r="K49" s="112"/>
      <c r="L49" s="111">
        <f t="shared" si="24"/>
        <v>0</v>
      </c>
      <c r="M49" s="111">
        <f t="shared" si="25"/>
        <v>0</v>
      </c>
      <c r="N49" s="111">
        <f t="shared" si="26"/>
        <v>0</v>
      </c>
      <c r="O49" s="111">
        <f t="shared" si="27"/>
        <v>0</v>
      </c>
      <c r="P49" s="111">
        <f t="shared" si="28"/>
        <v>0</v>
      </c>
      <c r="Q49" s="111"/>
      <c r="R49" s="111">
        <f t="shared" si="29"/>
        <v>0</v>
      </c>
      <c r="S49" s="62"/>
    </row>
    <row r="50" spans="1:22" ht="30">
      <c r="A50" s="58"/>
      <c r="B50" s="130"/>
      <c r="C50" s="131" t="s">
        <v>13</v>
      </c>
      <c r="D50" s="133"/>
      <c r="E50" s="127"/>
      <c r="F50" s="128"/>
      <c r="G50" s="128"/>
      <c r="H50" s="129"/>
      <c r="I50" s="128"/>
      <c r="J50" s="132"/>
      <c r="K50" s="132"/>
      <c r="L50" s="129">
        <f t="shared" si="24"/>
        <v>0</v>
      </c>
      <c r="M50" s="129">
        <f t="shared" si="25"/>
        <v>0</v>
      </c>
      <c r="N50" s="129">
        <f t="shared" si="26"/>
        <v>0</v>
      </c>
      <c r="O50" s="129">
        <f t="shared" si="27"/>
        <v>0</v>
      </c>
      <c r="P50" s="129">
        <f t="shared" si="28"/>
        <v>0</v>
      </c>
      <c r="Q50" s="129"/>
      <c r="R50" s="129">
        <f t="shared" si="29"/>
        <v>0</v>
      </c>
      <c r="S50" s="65"/>
    </row>
    <row r="51" spans="1:22" ht="18.5">
      <c r="A51" s="58">
        <f>A48+1</f>
        <v>31</v>
      </c>
      <c r="B51" s="66" t="s">
        <v>245</v>
      </c>
      <c r="C51" s="63" t="s">
        <v>19</v>
      </c>
      <c r="D51" s="57" t="s">
        <v>227</v>
      </c>
      <c r="E51" s="59">
        <v>200</v>
      </c>
      <c r="F51" s="60"/>
      <c r="G51" s="60"/>
      <c r="H51" s="61"/>
      <c r="I51" s="60"/>
      <c r="J51" s="64"/>
      <c r="K51" s="64"/>
      <c r="L51" s="61">
        <f t="shared" si="24"/>
        <v>0</v>
      </c>
      <c r="M51" s="61">
        <f t="shared" si="25"/>
        <v>0</v>
      </c>
      <c r="N51" s="61">
        <f t="shared" si="26"/>
        <v>0</v>
      </c>
      <c r="O51" s="61">
        <f t="shared" si="27"/>
        <v>0</v>
      </c>
      <c r="P51" s="61">
        <f t="shared" si="28"/>
        <v>0</v>
      </c>
      <c r="Q51" s="61"/>
      <c r="R51" s="61">
        <f t="shared" si="29"/>
        <v>0</v>
      </c>
      <c r="S51" s="65"/>
    </row>
    <row r="52" spans="1:22" ht="18.5">
      <c r="A52" s="58">
        <f>A51+1</f>
        <v>32</v>
      </c>
      <c r="B52" s="66" t="s">
        <v>245</v>
      </c>
      <c r="C52" s="63" t="s">
        <v>21</v>
      </c>
      <c r="D52" s="57" t="s">
        <v>227</v>
      </c>
      <c r="E52" s="59">
        <v>700</v>
      </c>
      <c r="F52" s="60"/>
      <c r="G52" s="60"/>
      <c r="H52" s="61"/>
      <c r="I52" s="60"/>
      <c r="J52" s="64"/>
      <c r="K52" s="64"/>
      <c r="L52" s="61">
        <f t="shared" si="24"/>
        <v>0</v>
      </c>
      <c r="M52" s="61">
        <f t="shared" si="25"/>
        <v>0</v>
      </c>
      <c r="N52" s="61">
        <f t="shared" si="26"/>
        <v>0</v>
      </c>
      <c r="O52" s="61">
        <f t="shared" si="27"/>
        <v>0</v>
      </c>
      <c r="P52" s="61">
        <f t="shared" si="28"/>
        <v>0</v>
      </c>
      <c r="Q52" s="61"/>
      <c r="R52" s="61">
        <f t="shared" si="29"/>
        <v>0</v>
      </c>
      <c r="S52" s="62"/>
    </row>
    <row r="53" spans="1:22" ht="30">
      <c r="A53" s="123"/>
      <c r="B53" s="130"/>
      <c r="C53" s="131" t="s">
        <v>16</v>
      </c>
      <c r="D53" s="133"/>
      <c r="E53" s="127"/>
      <c r="F53" s="128"/>
      <c r="G53" s="128"/>
      <c r="H53" s="129"/>
      <c r="I53" s="128"/>
      <c r="J53" s="132"/>
      <c r="K53" s="132"/>
      <c r="L53" s="129">
        <f t="shared" si="24"/>
        <v>0</v>
      </c>
      <c r="M53" s="129">
        <f t="shared" si="25"/>
        <v>0</v>
      </c>
      <c r="N53" s="129">
        <f t="shared" si="26"/>
        <v>0</v>
      </c>
      <c r="O53" s="129">
        <f t="shared" si="27"/>
        <v>0</v>
      </c>
      <c r="P53" s="129">
        <f t="shared" si="28"/>
        <v>0</v>
      </c>
      <c r="Q53" s="129"/>
      <c r="R53" s="129">
        <f t="shared" si="29"/>
        <v>0</v>
      </c>
      <c r="S53" s="65"/>
    </row>
    <row r="54" spans="1:22" ht="46.5">
      <c r="A54" s="58">
        <f>A52+1</f>
        <v>33</v>
      </c>
      <c r="B54" s="66" t="s">
        <v>245</v>
      </c>
      <c r="C54" s="63" t="s">
        <v>26</v>
      </c>
      <c r="D54" s="57" t="s">
        <v>227</v>
      </c>
      <c r="E54" s="59">
        <v>40</v>
      </c>
      <c r="F54" s="60"/>
      <c r="G54" s="60"/>
      <c r="H54" s="61"/>
      <c r="I54" s="60"/>
      <c r="J54" s="64"/>
      <c r="K54" s="64"/>
      <c r="L54" s="61">
        <f t="shared" si="24"/>
        <v>0</v>
      </c>
      <c r="M54" s="61">
        <f t="shared" si="25"/>
        <v>0</v>
      </c>
      <c r="N54" s="61">
        <f t="shared" si="26"/>
        <v>0</v>
      </c>
      <c r="O54" s="61">
        <f t="shared" si="27"/>
        <v>0</v>
      </c>
      <c r="P54" s="61">
        <f t="shared" si="28"/>
        <v>0</v>
      </c>
      <c r="Q54" s="61"/>
      <c r="R54" s="61">
        <f t="shared" si="29"/>
        <v>0</v>
      </c>
      <c r="S54" s="65"/>
      <c r="T54" s="69"/>
      <c r="U54" s="70"/>
      <c r="V54" s="71"/>
    </row>
    <row r="55" spans="1:22" ht="46.5">
      <c r="A55" s="58">
        <f>A54+1</f>
        <v>34</v>
      </c>
      <c r="B55" s="66" t="s">
        <v>245</v>
      </c>
      <c r="C55" s="63" t="s">
        <v>131</v>
      </c>
      <c r="D55" s="57" t="s">
        <v>227</v>
      </c>
      <c r="E55" s="59">
        <v>910</v>
      </c>
      <c r="F55" s="60"/>
      <c r="G55" s="60"/>
      <c r="H55" s="61"/>
      <c r="I55" s="60"/>
      <c r="J55" s="64"/>
      <c r="K55" s="64"/>
      <c r="L55" s="61">
        <f t="shared" ref="L55:L57" si="60">SUM(H55:J55)</f>
        <v>0</v>
      </c>
      <c r="M55" s="61">
        <f t="shared" ref="M55:M57" si="61">ROUND(E55*F55,2)</f>
        <v>0</v>
      </c>
      <c r="N55" s="61">
        <f t="shared" ref="N55:N57" si="62">ROUND(E55*H55,2)</f>
        <v>0</v>
      </c>
      <c r="O55" s="61">
        <f t="shared" ref="O55:O57" si="63">ROUND(E55*I55,2)</f>
        <v>0</v>
      </c>
      <c r="P55" s="61">
        <f t="shared" ref="P55:P57" si="64">ROUND(J55*E55,2)</f>
        <v>0</v>
      </c>
      <c r="Q55" s="61"/>
      <c r="R55" s="61">
        <f t="shared" ref="R55:R57" si="65">SUM(N55:P55)</f>
        <v>0</v>
      </c>
      <c r="S55" s="62"/>
      <c r="T55" s="69"/>
      <c r="U55" s="70"/>
      <c r="V55" s="71"/>
    </row>
    <row r="56" spans="1:22" ht="46.5">
      <c r="A56" s="58">
        <f t="shared" ref="A56:A57" si="66">A55+1</f>
        <v>35</v>
      </c>
      <c r="B56" s="66" t="s">
        <v>245</v>
      </c>
      <c r="C56" s="63" t="s">
        <v>161</v>
      </c>
      <c r="D56" s="57" t="s">
        <v>227</v>
      </c>
      <c r="E56" s="59">
        <v>180</v>
      </c>
      <c r="F56" s="60"/>
      <c r="G56" s="60"/>
      <c r="H56" s="61"/>
      <c r="I56" s="60"/>
      <c r="J56" s="64"/>
      <c r="K56" s="64"/>
      <c r="L56" s="61">
        <f t="shared" si="60"/>
        <v>0</v>
      </c>
      <c r="M56" s="61">
        <f t="shared" si="61"/>
        <v>0</v>
      </c>
      <c r="N56" s="61">
        <f t="shared" si="62"/>
        <v>0</v>
      </c>
      <c r="O56" s="61">
        <f t="shared" si="63"/>
        <v>0</v>
      </c>
      <c r="P56" s="61">
        <f t="shared" si="64"/>
        <v>0</v>
      </c>
      <c r="Q56" s="61"/>
      <c r="R56" s="61">
        <f t="shared" si="65"/>
        <v>0</v>
      </c>
      <c r="S56" s="65"/>
      <c r="T56" s="69"/>
      <c r="U56" s="70"/>
      <c r="V56" s="71"/>
    </row>
    <row r="57" spans="1:22" ht="46.5">
      <c r="A57" s="58">
        <f t="shared" si="66"/>
        <v>36</v>
      </c>
      <c r="B57" s="66" t="s">
        <v>245</v>
      </c>
      <c r="C57" s="63" t="s">
        <v>160</v>
      </c>
      <c r="D57" s="57" t="s">
        <v>227</v>
      </c>
      <c r="E57" s="59">
        <v>12</v>
      </c>
      <c r="F57" s="60"/>
      <c r="G57" s="60"/>
      <c r="H57" s="61"/>
      <c r="I57" s="60"/>
      <c r="J57" s="64"/>
      <c r="K57" s="64"/>
      <c r="L57" s="61">
        <f t="shared" si="60"/>
        <v>0</v>
      </c>
      <c r="M57" s="61">
        <f t="shared" si="61"/>
        <v>0</v>
      </c>
      <c r="N57" s="61">
        <f t="shared" si="62"/>
        <v>0</v>
      </c>
      <c r="O57" s="61">
        <f t="shared" si="63"/>
        <v>0</v>
      </c>
      <c r="P57" s="61">
        <f t="shared" si="64"/>
        <v>0</v>
      </c>
      <c r="Q57" s="61"/>
      <c r="R57" s="61">
        <f t="shared" si="65"/>
        <v>0</v>
      </c>
      <c r="S57" s="65"/>
      <c r="T57" s="69"/>
      <c r="U57" s="70"/>
      <c r="V57" s="71"/>
    </row>
    <row r="58" spans="1:22" ht="25.5" customHeight="1">
      <c r="A58" s="123"/>
      <c r="B58" s="130"/>
      <c r="C58" s="131" t="s">
        <v>14</v>
      </c>
      <c r="D58" s="133"/>
      <c r="E58" s="127"/>
      <c r="F58" s="128"/>
      <c r="G58" s="128"/>
      <c r="H58" s="129"/>
      <c r="I58" s="128"/>
      <c r="J58" s="132"/>
      <c r="K58" s="132"/>
      <c r="L58" s="129">
        <f t="shared" si="24"/>
        <v>0</v>
      </c>
      <c r="M58" s="129">
        <f t="shared" si="25"/>
        <v>0</v>
      </c>
      <c r="N58" s="129">
        <f t="shared" si="26"/>
        <v>0</v>
      </c>
      <c r="O58" s="129">
        <f t="shared" si="27"/>
        <v>0</v>
      </c>
      <c r="P58" s="129">
        <f t="shared" si="28"/>
        <v>0</v>
      </c>
      <c r="Q58" s="129"/>
      <c r="R58" s="129">
        <f t="shared" si="29"/>
        <v>0</v>
      </c>
      <c r="S58" s="62"/>
      <c r="T58" s="69"/>
      <c r="U58" s="70"/>
      <c r="V58" s="71"/>
    </row>
    <row r="59" spans="1:22" ht="46.5">
      <c r="A59" s="58">
        <f>A57+1</f>
        <v>37</v>
      </c>
      <c r="B59" s="66" t="s">
        <v>245</v>
      </c>
      <c r="C59" s="63" t="s">
        <v>181</v>
      </c>
      <c r="D59" s="57" t="s">
        <v>224</v>
      </c>
      <c r="E59" s="66">
        <v>1085</v>
      </c>
      <c r="F59" s="60"/>
      <c r="G59" s="60"/>
      <c r="H59" s="61"/>
      <c r="I59" s="60"/>
      <c r="J59" s="64"/>
      <c r="K59" s="64"/>
      <c r="L59" s="61">
        <f t="shared" si="24"/>
        <v>0</v>
      </c>
      <c r="M59" s="61">
        <f t="shared" si="25"/>
        <v>0</v>
      </c>
      <c r="N59" s="61">
        <f t="shared" si="26"/>
        <v>0</v>
      </c>
      <c r="O59" s="61">
        <f t="shared" si="27"/>
        <v>0</v>
      </c>
      <c r="P59" s="61">
        <f t="shared" si="28"/>
        <v>0</v>
      </c>
      <c r="Q59" s="61"/>
      <c r="R59" s="61">
        <f t="shared" si="29"/>
        <v>0</v>
      </c>
      <c r="S59" s="65"/>
    </row>
    <row r="60" spans="1:22" ht="46.5">
      <c r="A60" s="58">
        <f>A59+1</f>
        <v>38</v>
      </c>
      <c r="B60" s="66" t="s">
        <v>245</v>
      </c>
      <c r="C60" s="63" t="s">
        <v>178</v>
      </c>
      <c r="D60" s="57" t="s">
        <v>224</v>
      </c>
      <c r="E60" s="66">
        <v>52</v>
      </c>
      <c r="F60" s="60"/>
      <c r="G60" s="60"/>
      <c r="H60" s="61"/>
      <c r="I60" s="60"/>
      <c r="J60" s="64"/>
      <c r="K60" s="64"/>
      <c r="L60" s="61">
        <f t="shared" si="24"/>
        <v>0</v>
      </c>
      <c r="M60" s="61">
        <f t="shared" si="25"/>
        <v>0</v>
      </c>
      <c r="N60" s="61">
        <f t="shared" si="26"/>
        <v>0</v>
      </c>
      <c r="O60" s="61">
        <f t="shared" si="27"/>
        <v>0</v>
      </c>
      <c r="P60" s="61">
        <f t="shared" si="28"/>
        <v>0</v>
      </c>
      <c r="Q60" s="61"/>
      <c r="R60" s="61">
        <f t="shared" si="29"/>
        <v>0</v>
      </c>
      <c r="S60" s="65"/>
    </row>
    <row r="61" spans="1:22" ht="46.5">
      <c r="A61" s="58">
        <f t="shared" ref="A61:A63" si="67">A60+1</f>
        <v>39</v>
      </c>
      <c r="B61" s="66" t="s">
        <v>245</v>
      </c>
      <c r="C61" s="63" t="s">
        <v>179</v>
      </c>
      <c r="D61" s="57" t="s">
        <v>224</v>
      </c>
      <c r="E61" s="59">
        <v>40</v>
      </c>
      <c r="F61" s="60"/>
      <c r="G61" s="60"/>
      <c r="H61" s="61"/>
      <c r="I61" s="60"/>
      <c r="J61" s="64"/>
      <c r="K61" s="64"/>
      <c r="L61" s="61">
        <f t="shared" si="24"/>
        <v>0</v>
      </c>
      <c r="M61" s="61">
        <f t="shared" si="25"/>
        <v>0</v>
      </c>
      <c r="N61" s="61">
        <f t="shared" si="26"/>
        <v>0</v>
      </c>
      <c r="O61" s="61">
        <f t="shared" si="27"/>
        <v>0</v>
      </c>
      <c r="P61" s="61">
        <f t="shared" si="28"/>
        <v>0</v>
      </c>
      <c r="Q61" s="61"/>
      <c r="R61" s="61">
        <f t="shared" si="29"/>
        <v>0</v>
      </c>
      <c r="S61" s="62"/>
    </row>
    <row r="62" spans="1:22" ht="46.5">
      <c r="A62" s="58">
        <f t="shared" si="67"/>
        <v>40</v>
      </c>
      <c r="B62" s="66" t="s">
        <v>245</v>
      </c>
      <c r="C62" s="63" t="s">
        <v>180</v>
      </c>
      <c r="D62" s="57" t="s">
        <v>224</v>
      </c>
      <c r="E62" s="72">
        <v>0.6</v>
      </c>
      <c r="F62" s="60"/>
      <c r="G62" s="60"/>
      <c r="H62" s="61"/>
      <c r="I62" s="60"/>
      <c r="J62" s="64"/>
      <c r="K62" s="64"/>
      <c r="L62" s="61">
        <f t="shared" si="24"/>
        <v>0</v>
      </c>
      <c r="M62" s="61">
        <f t="shared" si="25"/>
        <v>0</v>
      </c>
      <c r="N62" s="61">
        <f t="shared" si="26"/>
        <v>0</v>
      </c>
      <c r="O62" s="61">
        <f t="shared" si="27"/>
        <v>0</v>
      </c>
      <c r="P62" s="61">
        <f t="shared" si="28"/>
        <v>0</v>
      </c>
      <c r="Q62" s="61"/>
      <c r="R62" s="61">
        <f t="shared" si="29"/>
        <v>0</v>
      </c>
      <c r="S62" s="65"/>
    </row>
    <row r="63" spans="1:22" ht="48.5">
      <c r="A63" s="58">
        <f t="shared" si="67"/>
        <v>41</v>
      </c>
      <c r="B63" s="66" t="s">
        <v>245</v>
      </c>
      <c r="C63" s="63" t="s">
        <v>231</v>
      </c>
      <c r="D63" s="57" t="s">
        <v>224</v>
      </c>
      <c r="E63" s="59">
        <v>16</v>
      </c>
      <c r="F63" s="60"/>
      <c r="G63" s="60"/>
      <c r="H63" s="61"/>
      <c r="I63" s="60"/>
      <c r="J63" s="64"/>
      <c r="K63" s="64"/>
      <c r="L63" s="61">
        <f t="shared" ref="L63" si="68">SUM(H63:J63)</f>
        <v>0</v>
      </c>
      <c r="M63" s="61">
        <f t="shared" ref="M63" si="69">ROUND(E63*F63,2)</f>
        <v>0</v>
      </c>
      <c r="N63" s="61">
        <f t="shared" ref="N63" si="70">ROUND(E63*H63,2)</f>
        <v>0</v>
      </c>
      <c r="O63" s="61">
        <f t="shared" ref="O63" si="71">ROUND(E63*I63,2)</f>
        <v>0</v>
      </c>
      <c r="P63" s="61">
        <f t="shared" ref="P63" si="72">ROUND(J63*E63,2)</f>
        <v>0</v>
      </c>
      <c r="Q63" s="61"/>
      <c r="R63" s="61">
        <f t="shared" ref="R63" si="73">SUM(N63:P63)</f>
        <v>0</v>
      </c>
      <c r="S63" s="65"/>
    </row>
    <row r="64" spans="1:22" ht="30">
      <c r="A64" s="106"/>
      <c r="B64" s="122"/>
      <c r="C64" s="107" t="s">
        <v>12</v>
      </c>
      <c r="D64" s="108"/>
      <c r="E64" s="109"/>
      <c r="F64" s="110"/>
      <c r="G64" s="110"/>
      <c r="H64" s="111"/>
      <c r="I64" s="110"/>
      <c r="J64" s="112"/>
      <c r="K64" s="112"/>
      <c r="L64" s="111">
        <f t="shared" si="24"/>
        <v>0</v>
      </c>
      <c r="M64" s="111">
        <f t="shared" si="25"/>
        <v>0</v>
      </c>
      <c r="N64" s="111">
        <f t="shared" si="26"/>
        <v>0</v>
      </c>
      <c r="O64" s="111">
        <f t="shared" si="27"/>
        <v>0</v>
      </c>
      <c r="P64" s="111">
        <f t="shared" si="28"/>
        <v>0</v>
      </c>
      <c r="Q64" s="111"/>
      <c r="R64" s="111">
        <f t="shared" si="29"/>
        <v>0</v>
      </c>
      <c r="S64" s="62"/>
    </row>
    <row r="65" spans="1:19" ht="18" customHeight="1">
      <c r="A65" s="123"/>
      <c r="B65" s="130"/>
      <c r="C65" s="131" t="s">
        <v>20</v>
      </c>
      <c r="D65" s="133"/>
      <c r="E65" s="127"/>
      <c r="F65" s="128"/>
      <c r="G65" s="128"/>
      <c r="H65" s="129"/>
      <c r="I65" s="128"/>
      <c r="J65" s="132"/>
      <c r="K65" s="132"/>
      <c r="L65" s="129">
        <f t="shared" si="24"/>
        <v>0</v>
      </c>
      <c r="M65" s="129">
        <f t="shared" si="25"/>
        <v>0</v>
      </c>
      <c r="N65" s="129">
        <f t="shared" si="26"/>
        <v>0</v>
      </c>
      <c r="O65" s="129">
        <f t="shared" si="27"/>
        <v>0</v>
      </c>
      <c r="P65" s="129">
        <f t="shared" si="28"/>
        <v>0</v>
      </c>
      <c r="Q65" s="129"/>
      <c r="R65" s="129">
        <f t="shared" si="29"/>
        <v>0</v>
      </c>
      <c r="S65" s="65"/>
    </row>
    <row r="66" spans="1:19" ht="46.5">
      <c r="A66" s="58">
        <f>A63+1</f>
        <v>42</v>
      </c>
      <c r="B66" s="66" t="s">
        <v>245</v>
      </c>
      <c r="C66" s="63" t="s">
        <v>93</v>
      </c>
      <c r="D66" s="57" t="s">
        <v>224</v>
      </c>
      <c r="E66" s="59">
        <v>290</v>
      </c>
      <c r="F66" s="60"/>
      <c r="G66" s="60"/>
      <c r="H66" s="61"/>
      <c r="I66" s="60"/>
      <c r="J66" s="64"/>
      <c r="K66" s="64"/>
      <c r="L66" s="61">
        <f t="shared" si="24"/>
        <v>0</v>
      </c>
      <c r="M66" s="61">
        <f t="shared" si="25"/>
        <v>0</v>
      </c>
      <c r="N66" s="61">
        <f t="shared" si="26"/>
        <v>0</v>
      </c>
      <c r="O66" s="61">
        <f t="shared" si="27"/>
        <v>0</v>
      </c>
      <c r="P66" s="61">
        <f t="shared" si="28"/>
        <v>0</v>
      </c>
      <c r="Q66" s="61"/>
      <c r="R66" s="61">
        <f t="shared" si="29"/>
        <v>0</v>
      </c>
      <c r="S66" s="65"/>
    </row>
    <row r="67" spans="1:19" ht="46.5">
      <c r="A67" s="58">
        <f>A66+1</f>
        <v>43</v>
      </c>
      <c r="B67" s="66" t="s">
        <v>245</v>
      </c>
      <c r="C67" s="63" t="s">
        <v>132</v>
      </c>
      <c r="D67" s="57" t="s">
        <v>224</v>
      </c>
      <c r="E67" s="59">
        <f>5815+E38</f>
        <v>5855</v>
      </c>
      <c r="F67" s="60"/>
      <c r="G67" s="60"/>
      <c r="H67" s="61"/>
      <c r="I67" s="60"/>
      <c r="J67" s="64"/>
      <c r="K67" s="64"/>
      <c r="L67" s="61">
        <f t="shared" ref="L67:L69" si="74">SUM(H67:J67)</f>
        <v>0</v>
      </c>
      <c r="M67" s="61">
        <f t="shared" si="25"/>
        <v>0</v>
      </c>
      <c r="N67" s="61">
        <f t="shared" ref="N67:N69" si="75">ROUND(E67*H67,2)</f>
        <v>0</v>
      </c>
      <c r="O67" s="61">
        <f t="shared" ref="O67:O69" si="76">ROUND(E67*I67,2)</f>
        <v>0</v>
      </c>
      <c r="P67" s="61">
        <f t="shared" ref="P67:P69" si="77">ROUND(J67*E67,2)</f>
        <v>0</v>
      </c>
      <c r="Q67" s="61"/>
      <c r="R67" s="61">
        <f t="shared" ref="R67:R69" si="78">SUM(N67:P67)</f>
        <v>0</v>
      </c>
      <c r="S67" s="62"/>
    </row>
    <row r="68" spans="1:19" ht="46.5">
      <c r="A68" s="58">
        <f t="shared" ref="A68:A69" si="79">A67+1</f>
        <v>44</v>
      </c>
      <c r="B68" s="66" t="s">
        <v>245</v>
      </c>
      <c r="C68" s="63" t="s">
        <v>133</v>
      </c>
      <c r="D68" s="57" t="s">
        <v>224</v>
      </c>
      <c r="E68" s="66">
        <v>5815</v>
      </c>
      <c r="F68" s="60"/>
      <c r="G68" s="60"/>
      <c r="H68" s="61"/>
      <c r="I68" s="60"/>
      <c r="J68" s="64"/>
      <c r="K68" s="64"/>
      <c r="L68" s="61">
        <f t="shared" si="74"/>
        <v>0</v>
      </c>
      <c r="M68" s="61">
        <f t="shared" si="25"/>
        <v>0</v>
      </c>
      <c r="N68" s="61">
        <f t="shared" si="75"/>
        <v>0</v>
      </c>
      <c r="O68" s="61">
        <f t="shared" si="76"/>
        <v>0</v>
      </c>
      <c r="P68" s="61">
        <f t="shared" si="77"/>
        <v>0</v>
      </c>
      <c r="Q68" s="61"/>
      <c r="R68" s="61">
        <f t="shared" si="78"/>
        <v>0</v>
      </c>
      <c r="S68" s="65"/>
    </row>
    <row r="69" spans="1:19" ht="46.5">
      <c r="A69" s="58">
        <f t="shared" si="79"/>
        <v>45</v>
      </c>
      <c r="B69" s="66" t="s">
        <v>245</v>
      </c>
      <c r="C69" s="63" t="s">
        <v>134</v>
      </c>
      <c r="D69" s="57" t="s">
        <v>224</v>
      </c>
      <c r="E69" s="66">
        <v>5840</v>
      </c>
      <c r="F69" s="60"/>
      <c r="G69" s="60"/>
      <c r="H69" s="61"/>
      <c r="I69" s="60"/>
      <c r="J69" s="64"/>
      <c r="K69" s="64"/>
      <c r="L69" s="61">
        <f t="shared" si="74"/>
        <v>0</v>
      </c>
      <c r="M69" s="61">
        <f t="shared" si="25"/>
        <v>0</v>
      </c>
      <c r="N69" s="61">
        <f t="shared" si="75"/>
        <v>0</v>
      </c>
      <c r="O69" s="61">
        <f t="shared" si="76"/>
        <v>0</v>
      </c>
      <c r="P69" s="61">
        <f t="shared" si="77"/>
        <v>0</v>
      </c>
      <c r="Q69" s="61"/>
      <c r="R69" s="61">
        <f t="shared" si="78"/>
        <v>0</v>
      </c>
      <c r="S69" s="65"/>
    </row>
    <row r="70" spans="1:19" ht="45">
      <c r="A70" s="123"/>
      <c r="B70" s="130"/>
      <c r="C70" s="131" t="s">
        <v>135</v>
      </c>
      <c r="D70" s="133"/>
      <c r="E70" s="134"/>
      <c r="F70" s="128"/>
      <c r="G70" s="128"/>
      <c r="H70" s="129"/>
      <c r="I70" s="128"/>
      <c r="J70" s="132"/>
      <c r="K70" s="132"/>
      <c r="L70" s="129"/>
      <c r="M70" s="129"/>
      <c r="N70" s="129"/>
      <c r="O70" s="129"/>
      <c r="P70" s="129"/>
      <c r="Q70" s="129"/>
      <c r="R70" s="129"/>
      <c r="S70" s="62"/>
    </row>
    <row r="71" spans="1:19" ht="46.5">
      <c r="A71" s="58">
        <f>A69+1</f>
        <v>46</v>
      </c>
      <c r="B71" s="66" t="s">
        <v>245</v>
      </c>
      <c r="C71" s="63" t="s">
        <v>136</v>
      </c>
      <c r="D71" s="57" t="s">
        <v>224</v>
      </c>
      <c r="E71" s="67">
        <v>5885</v>
      </c>
      <c r="F71" s="60"/>
      <c r="G71" s="60"/>
      <c r="H71" s="61"/>
      <c r="I71" s="60"/>
      <c r="J71" s="64"/>
      <c r="K71" s="64"/>
      <c r="L71" s="61">
        <f t="shared" ref="L71" si="80">SUM(H71:J71)</f>
        <v>0</v>
      </c>
      <c r="M71" s="61">
        <f t="shared" ref="M71" si="81">ROUND(E71*F71,2)</f>
        <v>0</v>
      </c>
      <c r="N71" s="61">
        <f t="shared" ref="N71" si="82">ROUND(E71*H71,2)</f>
        <v>0</v>
      </c>
      <c r="O71" s="61">
        <f t="shared" ref="O71" si="83">ROUND(E71*I71,2)</f>
        <v>0</v>
      </c>
      <c r="P71" s="61">
        <f t="shared" ref="P71" si="84">ROUND(J71*E71,2)</f>
        <v>0</v>
      </c>
      <c r="Q71" s="61"/>
      <c r="R71" s="61">
        <f t="shared" ref="R71" si="85">SUM(N71:P71)</f>
        <v>0</v>
      </c>
      <c r="S71" s="65"/>
    </row>
    <row r="72" spans="1:19">
      <c r="A72" s="106"/>
      <c r="B72" s="122"/>
      <c r="C72" s="107" t="s">
        <v>8</v>
      </c>
      <c r="D72" s="108"/>
      <c r="E72" s="109"/>
      <c r="F72" s="110"/>
      <c r="G72" s="110"/>
      <c r="H72" s="111"/>
      <c r="I72" s="110"/>
      <c r="J72" s="112"/>
      <c r="K72" s="112"/>
      <c r="L72" s="111">
        <f t="shared" si="24"/>
        <v>0</v>
      </c>
      <c r="M72" s="111">
        <f t="shared" si="25"/>
        <v>0</v>
      </c>
      <c r="N72" s="111">
        <f t="shared" si="26"/>
        <v>0</v>
      </c>
      <c r="O72" s="111">
        <f t="shared" si="27"/>
        <v>0</v>
      </c>
      <c r="P72" s="111">
        <f t="shared" si="28"/>
        <v>0</v>
      </c>
      <c r="Q72" s="111"/>
      <c r="R72" s="111">
        <f t="shared" si="29"/>
        <v>0</v>
      </c>
      <c r="S72" s="65"/>
    </row>
    <row r="73" spans="1:19" ht="30">
      <c r="A73" s="123"/>
      <c r="B73" s="130"/>
      <c r="C73" s="131" t="s">
        <v>6</v>
      </c>
      <c r="D73" s="133"/>
      <c r="E73" s="127"/>
      <c r="F73" s="128"/>
      <c r="G73" s="128"/>
      <c r="H73" s="129"/>
      <c r="I73" s="128"/>
      <c r="J73" s="132"/>
      <c r="K73" s="132"/>
      <c r="L73" s="129">
        <f t="shared" si="24"/>
        <v>0</v>
      </c>
      <c r="M73" s="129">
        <f t="shared" si="25"/>
        <v>0</v>
      </c>
      <c r="N73" s="129">
        <f t="shared" si="26"/>
        <v>0</v>
      </c>
      <c r="O73" s="129">
        <f t="shared" si="27"/>
        <v>0</v>
      </c>
      <c r="P73" s="129">
        <f t="shared" si="28"/>
        <v>0</v>
      </c>
      <c r="Q73" s="129"/>
      <c r="R73" s="129">
        <f t="shared" si="29"/>
        <v>0</v>
      </c>
      <c r="S73" s="62"/>
    </row>
    <row r="74" spans="1:19" ht="46.5">
      <c r="A74" s="58">
        <f>A71+1</f>
        <v>47</v>
      </c>
      <c r="B74" s="66" t="s">
        <v>245</v>
      </c>
      <c r="C74" s="63" t="s">
        <v>24</v>
      </c>
      <c r="D74" s="57" t="s">
        <v>1</v>
      </c>
      <c r="E74" s="66">
        <v>420</v>
      </c>
      <c r="F74" s="60"/>
      <c r="G74" s="60"/>
      <c r="H74" s="61"/>
      <c r="I74" s="60"/>
      <c r="J74" s="64"/>
      <c r="K74" s="64"/>
      <c r="L74" s="61">
        <f t="shared" si="24"/>
        <v>0</v>
      </c>
      <c r="M74" s="61">
        <f t="shared" si="25"/>
        <v>0</v>
      </c>
      <c r="N74" s="61">
        <f t="shared" si="26"/>
        <v>0</v>
      </c>
      <c r="O74" s="61">
        <f t="shared" si="27"/>
        <v>0</v>
      </c>
      <c r="P74" s="61">
        <f t="shared" si="28"/>
        <v>0</v>
      </c>
      <c r="Q74" s="61"/>
      <c r="R74" s="61">
        <f t="shared" si="29"/>
        <v>0</v>
      </c>
      <c r="S74" s="65"/>
    </row>
    <row r="75" spans="1:19" ht="31">
      <c r="A75" s="58">
        <f>A74+1</f>
        <v>48</v>
      </c>
      <c r="B75" s="66" t="s">
        <v>245</v>
      </c>
      <c r="C75" s="63" t="s">
        <v>23</v>
      </c>
      <c r="D75" s="57" t="s">
        <v>1</v>
      </c>
      <c r="E75" s="66">
        <v>30</v>
      </c>
      <c r="F75" s="60"/>
      <c r="G75" s="60"/>
      <c r="H75" s="61"/>
      <c r="I75" s="60"/>
      <c r="J75" s="64"/>
      <c r="K75" s="64"/>
      <c r="L75" s="61">
        <f t="shared" si="24"/>
        <v>0</v>
      </c>
      <c r="M75" s="61">
        <f t="shared" si="25"/>
        <v>0</v>
      </c>
      <c r="N75" s="61">
        <f t="shared" si="26"/>
        <v>0</v>
      </c>
      <c r="O75" s="61">
        <f t="shared" si="27"/>
        <v>0</v>
      </c>
      <c r="P75" s="61">
        <f t="shared" si="28"/>
        <v>0</v>
      </c>
      <c r="Q75" s="61"/>
      <c r="R75" s="61">
        <f t="shared" si="29"/>
        <v>0</v>
      </c>
      <c r="S75" s="65"/>
    </row>
    <row r="76" spans="1:19" ht="31">
      <c r="A76" s="58">
        <f>A75+1</f>
        <v>49</v>
      </c>
      <c r="B76" s="66" t="s">
        <v>245</v>
      </c>
      <c r="C76" s="63" t="s">
        <v>15</v>
      </c>
      <c r="D76" s="57" t="s">
        <v>1</v>
      </c>
      <c r="E76" s="66">
        <v>500</v>
      </c>
      <c r="F76" s="60"/>
      <c r="G76" s="60"/>
      <c r="H76" s="61"/>
      <c r="I76" s="60"/>
      <c r="J76" s="64"/>
      <c r="K76" s="64"/>
      <c r="L76" s="61">
        <f t="shared" si="24"/>
        <v>0</v>
      </c>
      <c r="M76" s="61">
        <f t="shared" si="25"/>
        <v>0</v>
      </c>
      <c r="N76" s="61">
        <f t="shared" si="26"/>
        <v>0</v>
      </c>
      <c r="O76" s="61">
        <f t="shared" si="27"/>
        <v>0</v>
      </c>
      <c r="P76" s="61">
        <f t="shared" si="28"/>
        <v>0</v>
      </c>
      <c r="Q76" s="61"/>
      <c r="R76" s="61">
        <f t="shared" si="29"/>
        <v>0</v>
      </c>
      <c r="S76" s="62"/>
    </row>
    <row r="77" spans="1:19">
      <c r="A77" s="123"/>
      <c r="B77" s="130"/>
      <c r="C77" s="131" t="s">
        <v>7</v>
      </c>
      <c r="D77" s="133"/>
      <c r="E77" s="127"/>
      <c r="F77" s="128"/>
      <c r="G77" s="128"/>
      <c r="H77" s="129"/>
      <c r="I77" s="128"/>
      <c r="J77" s="132"/>
      <c r="K77" s="132"/>
      <c r="L77" s="129">
        <f t="shared" si="24"/>
        <v>0</v>
      </c>
      <c r="M77" s="129">
        <f t="shared" si="25"/>
        <v>0</v>
      </c>
      <c r="N77" s="129">
        <f t="shared" si="26"/>
        <v>0</v>
      </c>
      <c r="O77" s="129">
        <f t="shared" si="27"/>
        <v>0</v>
      </c>
      <c r="P77" s="129">
        <f t="shared" si="28"/>
        <v>0</v>
      </c>
      <c r="Q77" s="129"/>
      <c r="R77" s="129">
        <f t="shared" si="29"/>
        <v>0</v>
      </c>
      <c r="S77" s="65"/>
    </row>
    <row r="78" spans="1:19">
      <c r="A78" s="58">
        <f>A76+1</f>
        <v>50</v>
      </c>
      <c r="B78" s="66" t="s">
        <v>245</v>
      </c>
      <c r="C78" s="63" t="s">
        <v>137</v>
      </c>
      <c r="D78" s="57" t="s">
        <v>34</v>
      </c>
      <c r="E78" s="66">
        <v>2</v>
      </c>
      <c r="F78" s="60"/>
      <c r="G78" s="60"/>
      <c r="H78" s="61"/>
      <c r="I78" s="60"/>
      <c r="J78" s="64"/>
      <c r="K78" s="64"/>
      <c r="L78" s="61">
        <f t="shared" si="24"/>
        <v>0</v>
      </c>
      <c r="M78" s="61">
        <f t="shared" si="25"/>
        <v>0</v>
      </c>
      <c r="N78" s="61">
        <f t="shared" si="26"/>
        <v>0</v>
      </c>
      <c r="O78" s="61">
        <f t="shared" si="27"/>
        <v>0</v>
      </c>
      <c r="P78" s="61">
        <f t="shared" si="28"/>
        <v>0</v>
      </c>
      <c r="Q78" s="61"/>
      <c r="R78" s="61">
        <f t="shared" si="29"/>
        <v>0</v>
      </c>
      <c r="S78" s="65"/>
    </row>
    <row r="79" spans="1:19">
      <c r="A79" s="58">
        <f>A78+1</f>
        <v>51</v>
      </c>
      <c r="B79" s="66" t="s">
        <v>245</v>
      </c>
      <c r="C79" s="63" t="s">
        <v>138</v>
      </c>
      <c r="D79" s="57" t="s">
        <v>34</v>
      </c>
      <c r="E79" s="66">
        <v>1</v>
      </c>
      <c r="F79" s="60"/>
      <c r="G79" s="60"/>
      <c r="H79" s="61"/>
      <c r="I79" s="60"/>
      <c r="J79" s="64"/>
      <c r="K79" s="64"/>
      <c r="L79" s="61">
        <f t="shared" si="24"/>
        <v>0</v>
      </c>
      <c r="M79" s="61">
        <f t="shared" ref="M79:M84" si="86">ROUND(E79*F79,2)</f>
        <v>0</v>
      </c>
      <c r="N79" s="61">
        <f t="shared" ref="N79:N84" si="87">ROUND(E79*H79,2)</f>
        <v>0</v>
      </c>
      <c r="O79" s="61">
        <f t="shared" ref="O79:O84" si="88">ROUND(E79*I79,2)</f>
        <v>0</v>
      </c>
      <c r="P79" s="61">
        <f t="shared" ref="P79:P84" si="89">ROUND(J79*E79,2)</f>
        <v>0</v>
      </c>
      <c r="Q79" s="61"/>
      <c r="R79" s="61">
        <f t="shared" ref="R79:R84" si="90">SUM(N79:P79)</f>
        <v>0</v>
      </c>
      <c r="S79" s="62"/>
    </row>
    <row r="80" spans="1:19">
      <c r="A80" s="58">
        <f t="shared" ref="A80:A84" si="91">A79+1</f>
        <v>52</v>
      </c>
      <c r="B80" s="66" t="s">
        <v>245</v>
      </c>
      <c r="C80" s="63" t="s">
        <v>139</v>
      </c>
      <c r="D80" s="57" t="s">
        <v>34</v>
      </c>
      <c r="E80" s="66">
        <v>1</v>
      </c>
      <c r="F80" s="60"/>
      <c r="G80" s="60"/>
      <c r="H80" s="61"/>
      <c r="I80" s="60"/>
      <c r="J80" s="64"/>
      <c r="K80" s="64"/>
      <c r="L80" s="61">
        <f t="shared" ref="L80:L82" si="92">SUM(H80:J80)</f>
        <v>0</v>
      </c>
      <c r="M80" s="61">
        <f t="shared" si="86"/>
        <v>0</v>
      </c>
      <c r="N80" s="61">
        <f t="shared" si="87"/>
        <v>0</v>
      </c>
      <c r="O80" s="61">
        <f t="shared" si="88"/>
        <v>0</v>
      </c>
      <c r="P80" s="61">
        <f t="shared" si="89"/>
        <v>0</v>
      </c>
      <c r="Q80" s="61"/>
      <c r="R80" s="61">
        <f t="shared" si="90"/>
        <v>0</v>
      </c>
      <c r="S80" s="65"/>
    </row>
    <row r="81" spans="1:19">
      <c r="A81" s="58">
        <f t="shared" si="91"/>
        <v>53</v>
      </c>
      <c r="B81" s="66" t="s">
        <v>245</v>
      </c>
      <c r="C81" s="63" t="s">
        <v>140</v>
      </c>
      <c r="D81" s="57" t="s">
        <v>34</v>
      </c>
      <c r="E81" s="66">
        <v>1</v>
      </c>
      <c r="F81" s="60"/>
      <c r="G81" s="60"/>
      <c r="H81" s="61"/>
      <c r="I81" s="60"/>
      <c r="J81" s="64"/>
      <c r="K81" s="64"/>
      <c r="L81" s="61">
        <f t="shared" si="92"/>
        <v>0</v>
      </c>
      <c r="M81" s="61">
        <f t="shared" si="86"/>
        <v>0</v>
      </c>
      <c r="N81" s="61">
        <f t="shared" si="87"/>
        <v>0</v>
      </c>
      <c r="O81" s="61">
        <f t="shared" si="88"/>
        <v>0</v>
      </c>
      <c r="P81" s="61">
        <f t="shared" si="89"/>
        <v>0</v>
      </c>
      <c r="Q81" s="61"/>
      <c r="R81" s="61">
        <f t="shared" si="90"/>
        <v>0</v>
      </c>
      <c r="S81" s="65"/>
    </row>
    <row r="82" spans="1:19" ht="46.5">
      <c r="A82" s="58">
        <f t="shared" si="91"/>
        <v>54</v>
      </c>
      <c r="B82" s="66" t="s">
        <v>245</v>
      </c>
      <c r="C82" s="63" t="s">
        <v>141</v>
      </c>
      <c r="D82" s="57" t="s">
        <v>34</v>
      </c>
      <c r="E82" s="66">
        <v>2</v>
      </c>
      <c r="F82" s="60"/>
      <c r="G82" s="60"/>
      <c r="H82" s="61"/>
      <c r="I82" s="60"/>
      <c r="J82" s="64"/>
      <c r="K82" s="64"/>
      <c r="L82" s="61">
        <f t="shared" si="92"/>
        <v>0</v>
      </c>
      <c r="M82" s="61">
        <f t="shared" si="86"/>
        <v>0</v>
      </c>
      <c r="N82" s="61">
        <f t="shared" si="87"/>
        <v>0</v>
      </c>
      <c r="O82" s="61">
        <f t="shared" si="88"/>
        <v>0</v>
      </c>
      <c r="P82" s="61">
        <f t="shared" si="89"/>
        <v>0</v>
      </c>
      <c r="Q82" s="61"/>
      <c r="R82" s="61">
        <f t="shared" si="90"/>
        <v>0</v>
      </c>
      <c r="S82" s="62"/>
    </row>
    <row r="83" spans="1:19">
      <c r="A83" s="58">
        <f t="shared" si="91"/>
        <v>55</v>
      </c>
      <c r="B83" s="66" t="s">
        <v>245</v>
      </c>
      <c r="C83" s="63" t="s">
        <v>28</v>
      </c>
      <c r="D83" s="57" t="s">
        <v>34</v>
      </c>
      <c r="E83" s="66">
        <v>3</v>
      </c>
      <c r="F83" s="60"/>
      <c r="G83" s="60"/>
      <c r="H83" s="61"/>
      <c r="I83" s="60"/>
      <c r="J83" s="64"/>
      <c r="K83" s="64"/>
      <c r="L83" s="61">
        <f t="shared" si="24"/>
        <v>0</v>
      </c>
      <c r="M83" s="61">
        <f t="shared" si="86"/>
        <v>0</v>
      </c>
      <c r="N83" s="61">
        <f t="shared" si="87"/>
        <v>0</v>
      </c>
      <c r="O83" s="61">
        <f t="shared" si="88"/>
        <v>0</v>
      </c>
      <c r="P83" s="61">
        <f t="shared" si="89"/>
        <v>0</v>
      </c>
      <c r="Q83" s="61"/>
      <c r="R83" s="61">
        <f t="shared" si="90"/>
        <v>0</v>
      </c>
      <c r="S83" s="65"/>
    </row>
    <row r="84" spans="1:19" ht="31">
      <c r="A84" s="58">
        <f t="shared" si="91"/>
        <v>56</v>
      </c>
      <c r="B84" s="66" t="s">
        <v>245</v>
      </c>
      <c r="C84" s="63" t="s">
        <v>142</v>
      </c>
      <c r="D84" s="57" t="s">
        <v>34</v>
      </c>
      <c r="E84" s="66">
        <v>4</v>
      </c>
      <c r="F84" s="60"/>
      <c r="G84" s="60"/>
      <c r="H84" s="61"/>
      <c r="I84" s="60"/>
      <c r="J84" s="64"/>
      <c r="K84" s="64"/>
      <c r="L84" s="61">
        <f t="shared" si="24"/>
        <v>0</v>
      </c>
      <c r="M84" s="61">
        <f t="shared" si="86"/>
        <v>0</v>
      </c>
      <c r="N84" s="61">
        <f t="shared" si="87"/>
        <v>0</v>
      </c>
      <c r="O84" s="61">
        <f t="shared" si="88"/>
        <v>0</v>
      </c>
      <c r="P84" s="61">
        <f t="shared" si="89"/>
        <v>0</v>
      </c>
      <c r="Q84" s="61"/>
      <c r="R84" s="61">
        <f t="shared" si="90"/>
        <v>0</v>
      </c>
      <c r="S84" s="65"/>
    </row>
    <row r="85" spans="1:19">
      <c r="A85" s="123"/>
      <c r="B85" s="130"/>
      <c r="C85" s="131" t="s">
        <v>5</v>
      </c>
      <c r="D85" s="133"/>
      <c r="E85" s="127"/>
      <c r="F85" s="128"/>
      <c r="G85" s="128"/>
      <c r="H85" s="129"/>
      <c r="I85" s="128"/>
      <c r="J85" s="132"/>
      <c r="K85" s="132"/>
      <c r="L85" s="129">
        <f t="shared" si="24"/>
        <v>0</v>
      </c>
      <c r="M85" s="129">
        <f t="shared" si="25"/>
        <v>0</v>
      </c>
      <c r="N85" s="129">
        <f t="shared" si="26"/>
        <v>0</v>
      </c>
      <c r="O85" s="129">
        <f t="shared" si="27"/>
        <v>0</v>
      </c>
      <c r="P85" s="129">
        <f t="shared" si="28"/>
        <v>0</v>
      </c>
      <c r="Q85" s="129"/>
      <c r="R85" s="129">
        <f t="shared" si="29"/>
        <v>0</v>
      </c>
      <c r="S85" s="62"/>
    </row>
    <row r="86" spans="1:19" ht="46.5">
      <c r="A86" s="58">
        <f>A84+1</f>
        <v>57</v>
      </c>
      <c r="B86" s="66" t="s">
        <v>245</v>
      </c>
      <c r="C86" s="63" t="s">
        <v>143</v>
      </c>
      <c r="D86" s="57" t="s">
        <v>224</v>
      </c>
      <c r="E86" s="66">
        <v>74</v>
      </c>
      <c r="F86" s="60"/>
      <c r="G86" s="60"/>
      <c r="H86" s="61"/>
      <c r="I86" s="60"/>
      <c r="J86" s="64"/>
      <c r="K86" s="64"/>
      <c r="L86" s="61">
        <f t="shared" si="24"/>
        <v>0</v>
      </c>
      <c r="M86" s="61">
        <f t="shared" si="25"/>
        <v>0</v>
      </c>
      <c r="N86" s="61">
        <f t="shared" si="26"/>
        <v>0</v>
      </c>
      <c r="O86" s="61">
        <f t="shared" si="27"/>
        <v>0</v>
      </c>
      <c r="P86" s="61">
        <f t="shared" si="28"/>
        <v>0</v>
      </c>
      <c r="Q86" s="61"/>
      <c r="R86" s="61">
        <f t="shared" si="29"/>
        <v>0</v>
      </c>
      <c r="S86" s="65"/>
    </row>
    <row r="87" spans="1:19" ht="46.5">
      <c r="A87" s="58">
        <f>A86+1</f>
        <v>58</v>
      </c>
      <c r="B87" s="66" t="s">
        <v>245</v>
      </c>
      <c r="C87" s="63" t="s">
        <v>144</v>
      </c>
      <c r="D87" s="57" t="s">
        <v>224</v>
      </c>
      <c r="E87" s="66">
        <v>16.5</v>
      </c>
      <c r="F87" s="60"/>
      <c r="G87" s="60"/>
      <c r="H87" s="61"/>
      <c r="I87" s="60"/>
      <c r="J87" s="64"/>
      <c r="K87" s="64"/>
      <c r="L87" s="61">
        <f t="shared" si="24"/>
        <v>0</v>
      </c>
      <c r="M87" s="61">
        <f t="shared" si="25"/>
        <v>0</v>
      </c>
      <c r="N87" s="61">
        <f t="shared" si="26"/>
        <v>0</v>
      </c>
      <c r="O87" s="61">
        <f t="shared" si="27"/>
        <v>0</v>
      </c>
      <c r="P87" s="61">
        <f t="shared" si="28"/>
        <v>0</v>
      </c>
      <c r="Q87" s="61"/>
      <c r="R87" s="61">
        <f t="shared" si="29"/>
        <v>0</v>
      </c>
      <c r="S87" s="65"/>
    </row>
    <row r="88" spans="1:19" ht="22.5" customHeight="1">
      <c r="A88" s="106"/>
      <c r="B88" s="122"/>
      <c r="C88" s="107" t="s">
        <v>22</v>
      </c>
      <c r="D88" s="108"/>
      <c r="E88" s="109"/>
      <c r="F88" s="110"/>
      <c r="G88" s="110"/>
      <c r="H88" s="111"/>
      <c r="I88" s="110"/>
      <c r="J88" s="112"/>
      <c r="K88" s="112"/>
      <c r="L88" s="111">
        <f t="shared" si="24"/>
        <v>0</v>
      </c>
      <c r="M88" s="111">
        <f t="shared" si="25"/>
        <v>0</v>
      </c>
      <c r="N88" s="111">
        <f t="shared" si="26"/>
        <v>0</v>
      </c>
      <c r="O88" s="111">
        <f t="shared" si="27"/>
        <v>0</v>
      </c>
      <c r="P88" s="111">
        <f t="shared" si="28"/>
        <v>0</v>
      </c>
      <c r="Q88" s="111"/>
      <c r="R88" s="111">
        <f t="shared" si="29"/>
        <v>0</v>
      </c>
      <c r="S88" s="62"/>
    </row>
    <row r="89" spans="1:19" ht="62">
      <c r="A89" s="58">
        <f>A87+1</f>
        <v>59</v>
      </c>
      <c r="B89" s="66" t="s">
        <v>245</v>
      </c>
      <c r="C89" s="63" t="s">
        <v>232</v>
      </c>
      <c r="D89" s="57" t="s">
        <v>1</v>
      </c>
      <c r="E89" s="59">
        <v>76</v>
      </c>
      <c r="F89" s="60"/>
      <c r="G89" s="60"/>
      <c r="H89" s="61"/>
      <c r="I89" s="60"/>
      <c r="J89" s="64"/>
      <c r="K89" s="64"/>
      <c r="L89" s="61">
        <f t="shared" si="24"/>
        <v>0</v>
      </c>
      <c r="M89" s="61">
        <f t="shared" si="25"/>
        <v>0</v>
      </c>
      <c r="N89" s="61">
        <f t="shared" si="26"/>
        <v>0</v>
      </c>
      <c r="O89" s="61">
        <f t="shared" si="27"/>
        <v>0</v>
      </c>
      <c r="P89" s="61">
        <f t="shared" si="28"/>
        <v>0</v>
      </c>
      <c r="Q89" s="61"/>
      <c r="R89" s="61">
        <f t="shared" si="29"/>
        <v>0</v>
      </c>
      <c r="S89" s="65"/>
    </row>
    <row r="90" spans="1:19">
      <c r="A90" s="58">
        <f>A89+1</f>
        <v>60</v>
      </c>
      <c r="B90" s="66" t="s">
        <v>245</v>
      </c>
      <c r="C90" s="63" t="s">
        <v>145</v>
      </c>
      <c r="D90" s="57" t="s">
        <v>32</v>
      </c>
      <c r="E90" s="59">
        <v>1</v>
      </c>
      <c r="F90" s="60"/>
      <c r="G90" s="60"/>
      <c r="H90" s="61"/>
      <c r="I90" s="60"/>
      <c r="J90" s="64"/>
      <c r="K90" s="64"/>
      <c r="L90" s="61">
        <f t="shared" ref="L90:L91" si="93">SUM(H90:J90)</f>
        <v>0</v>
      </c>
      <c r="M90" s="61">
        <f t="shared" ref="M90:M91" si="94">ROUND(E90*F90,2)</f>
        <v>0</v>
      </c>
      <c r="N90" s="61">
        <f t="shared" ref="N90:N91" si="95">ROUND(E90*H90,2)</f>
        <v>0</v>
      </c>
      <c r="O90" s="61">
        <f t="shared" ref="O90:O91" si="96">ROUND(E90*I90,2)</f>
        <v>0</v>
      </c>
      <c r="P90" s="61">
        <f t="shared" ref="P90:P91" si="97">ROUND(J90*E90,2)</f>
        <v>0</v>
      </c>
      <c r="Q90" s="61"/>
      <c r="R90" s="61">
        <f t="shared" ref="R90:R91" si="98">SUM(N90:P90)</f>
        <v>0</v>
      </c>
      <c r="S90" s="65"/>
    </row>
    <row r="91" spans="1:19" ht="93">
      <c r="A91" s="58">
        <f t="shared" ref="A91:A103" si="99">A90+1</f>
        <v>61</v>
      </c>
      <c r="B91" s="66" t="s">
        <v>245</v>
      </c>
      <c r="C91" s="63" t="s">
        <v>233</v>
      </c>
      <c r="D91" s="57" t="s">
        <v>34</v>
      </c>
      <c r="E91" s="59">
        <v>9</v>
      </c>
      <c r="F91" s="60"/>
      <c r="G91" s="60"/>
      <c r="H91" s="61"/>
      <c r="I91" s="60"/>
      <c r="J91" s="64"/>
      <c r="K91" s="64"/>
      <c r="L91" s="61">
        <f t="shared" si="93"/>
        <v>0</v>
      </c>
      <c r="M91" s="61">
        <f t="shared" si="94"/>
        <v>0</v>
      </c>
      <c r="N91" s="61">
        <f t="shared" si="95"/>
        <v>0</v>
      </c>
      <c r="O91" s="61">
        <f t="shared" si="96"/>
        <v>0</v>
      </c>
      <c r="P91" s="61">
        <f t="shared" si="97"/>
        <v>0</v>
      </c>
      <c r="Q91" s="61"/>
      <c r="R91" s="61">
        <f t="shared" si="98"/>
        <v>0</v>
      </c>
      <c r="S91" s="62"/>
    </row>
    <row r="92" spans="1:19" ht="108.5">
      <c r="A92" s="58">
        <f t="shared" si="99"/>
        <v>62</v>
      </c>
      <c r="B92" s="66" t="s">
        <v>245</v>
      </c>
      <c r="C92" s="63" t="s">
        <v>234</v>
      </c>
      <c r="D92" s="57" t="s">
        <v>34</v>
      </c>
      <c r="E92" s="59">
        <v>6</v>
      </c>
      <c r="F92" s="60"/>
      <c r="G92" s="60"/>
      <c r="H92" s="61"/>
      <c r="I92" s="60"/>
      <c r="J92" s="64"/>
      <c r="K92" s="64"/>
      <c r="L92" s="61">
        <f t="shared" ref="L92" si="100">SUM(H92:J92)</f>
        <v>0</v>
      </c>
      <c r="M92" s="61">
        <f t="shared" ref="M92" si="101">ROUND(E92*F92,2)</f>
        <v>0</v>
      </c>
      <c r="N92" s="61">
        <f t="shared" ref="N92" si="102">ROUND(E92*H92,2)</f>
        <v>0</v>
      </c>
      <c r="O92" s="61">
        <f t="shared" ref="O92" si="103">ROUND(E92*I92,2)</f>
        <v>0</v>
      </c>
      <c r="P92" s="61">
        <f t="shared" ref="P92" si="104">ROUND(J92*E92,2)</f>
        <v>0</v>
      </c>
      <c r="Q92" s="61"/>
      <c r="R92" s="61">
        <f t="shared" ref="R92" si="105">SUM(N92:P92)</f>
        <v>0</v>
      </c>
      <c r="S92" s="65"/>
    </row>
    <row r="93" spans="1:19" ht="46.5">
      <c r="A93" s="58">
        <v>63</v>
      </c>
      <c r="B93" s="66" t="s">
        <v>245</v>
      </c>
      <c r="C93" s="63" t="s">
        <v>154</v>
      </c>
      <c r="D93" s="57" t="s">
        <v>34</v>
      </c>
      <c r="E93" s="59">
        <v>1</v>
      </c>
      <c r="F93" s="60"/>
      <c r="G93" s="60"/>
      <c r="H93" s="61"/>
      <c r="I93" s="60"/>
      <c r="J93" s="64"/>
      <c r="K93" s="64"/>
      <c r="L93" s="61">
        <f t="shared" si="24"/>
        <v>0</v>
      </c>
      <c r="M93" s="61">
        <f t="shared" si="25"/>
        <v>0</v>
      </c>
      <c r="N93" s="61">
        <f t="shared" si="26"/>
        <v>0</v>
      </c>
      <c r="O93" s="61">
        <f t="shared" si="27"/>
        <v>0</v>
      </c>
      <c r="P93" s="61">
        <f t="shared" si="28"/>
        <v>0</v>
      </c>
      <c r="Q93" s="61"/>
      <c r="R93" s="61">
        <f t="shared" si="29"/>
        <v>0</v>
      </c>
      <c r="S93" s="62"/>
    </row>
    <row r="94" spans="1:19" ht="46.5">
      <c r="A94" s="58">
        <f t="shared" si="99"/>
        <v>64</v>
      </c>
      <c r="B94" s="66" t="s">
        <v>245</v>
      </c>
      <c r="C94" s="63" t="s">
        <v>146</v>
      </c>
      <c r="D94" s="57" t="s">
        <v>34</v>
      </c>
      <c r="E94" s="57">
        <v>3</v>
      </c>
      <c r="F94" s="60"/>
      <c r="G94" s="60"/>
      <c r="H94" s="61"/>
      <c r="I94" s="60"/>
      <c r="J94" s="64"/>
      <c r="K94" s="64"/>
      <c r="L94" s="61">
        <f t="shared" si="24"/>
        <v>0</v>
      </c>
      <c r="M94" s="61">
        <f t="shared" ref="M94:M100" si="106">ROUND(E94*F94,2)</f>
        <v>0</v>
      </c>
      <c r="N94" s="61">
        <f t="shared" ref="N94:N100" si="107">ROUND(E94*H94,2)</f>
        <v>0</v>
      </c>
      <c r="O94" s="61">
        <f t="shared" ref="O94:O100" si="108">ROUND(E94*I94,2)</f>
        <v>0</v>
      </c>
      <c r="P94" s="61">
        <f t="shared" ref="P94:P100" si="109">ROUND(J94*E94,2)</f>
        <v>0</v>
      </c>
      <c r="Q94" s="61"/>
      <c r="R94" s="61">
        <f t="shared" ref="R94:R100" si="110">SUM(N94:P94)</f>
        <v>0</v>
      </c>
      <c r="S94" s="65"/>
    </row>
    <row r="95" spans="1:19" ht="31">
      <c r="A95" s="58">
        <f t="shared" si="99"/>
        <v>65</v>
      </c>
      <c r="B95" s="66" t="s">
        <v>245</v>
      </c>
      <c r="C95" s="63" t="s">
        <v>235</v>
      </c>
      <c r="D95" s="57" t="s">
        <v>34</v>
      </c>
      <c r="E95" s="66">
        <v>8</v>
      </c>
      <c r="F95" s="60"/>
      <c r="G95" s="60"/>
      <c r="H95" s="61"/>
      <c r="I95" s="60"/>
      <c r="J95" s="64"/>
      <c r="K95" s="64"/>
      <c r="L95" s="61">
        <f t="shared" si="24"/>
        <v>0</v>
      </c>
      <c r="M95" s="61">
        <f t="shared" si="106"/>
        <v>0</v>
      </c>
      <c r="N95" s="61">
        <f t="shared" si="107"/>
        <v>0</v>
      </c>
      <c r="O95" s="61">
        <f t="shared" si="108"/>
        <v>0</v>
      </c>
      <c r="P95" s="61">
        <f t="shared" si="109"/>
        <v>0</v>
      </c>
      <c r="Q95" s="61"/>
      <c r="R95" s="61">
        <f t="shared" si="110"/>
        <v>0</v>
      </c>
      <c r="S95" s="65"/>
    </row>
    <row r="96" spans="1:19" ht="31">
      <c r="A96" s="58">
        <f t="shared" si="99"/>
        <v>66</v>
      </c>
      <c r="B96" s="66" t="s">
        <v>245</v>
      </c>
      <c r="C96" s="63" t="s">
        <v>147</v>
      </c>
      <c r="D96" s="57" t="s">
        <v>34</v>
      </c>
      <c r="E96" s="66">
        <v>13</v>
      </c>
      <c r="F96" s="60"/>
      <c r="G96" s="60"/>
      <c r="H96" s="61"/>
      <c r="I96" s="60"/>
      <c r="J96" s="64"/>
      <c r="K96" s="64"/>
      <c r="L96" s="61">
        <f t="shared" ref="L96:L100" si="111">SUM(H96:J96)</f>
        <v>0</v>
      </c>
      <c r="M96" s="61">
        <f t="shared" si="106"/>
        <v>0</v>
      </c>
      <c r="N96" s="61">
        <f t="shared" si="107"/>
        <v>0</v>
      </c>
      <c r="O96" s="61">
        <f t="shared" si="108"/>
        <v>0</v>
      </c>
      <c r="P96" s="61">
        <f t="shared" si="109"/>
        <v>0</v>
      </c>
      <c r="Q96" s="61"/>
      <c r="R96" s="61">
        <f t="shared" si="110"/>
        <v>0</v>
      </c>
      <c r="S96" s="62"/>
    </row>
    <row r="97" spans="1:19" ht="31">
      <c r="A97" s="58">
        <f t="shared" si="99"/>
        <v>67</v>
      </c>
      <c r="B97" s="66" t="s">
        <v>245</v>
      </c>
      <c r="C97" s="63" t="s">
        <v>148</v>
      </c>
      <c r="D97" s="57" t="s">
        <v>34</v>
      </c>
      <c r="E97" s="66">
        <v>40</v>
      </c>
      <c r="F97" s="60"/>
      <c r="G97" s="60"/>
      <c r="H97" s="61"/>
      <c r="I97" s="60"/>
      <c r="J97" s="64"/>
      <c r="K97" s="64"/>
      <c r="L97" s="61">
        <f t="shared" si="111"/>
        <v>0</v>
      </c>
      <c r="M97" s="61">
        <f t="shared" si="106"/>
        <v>0</v>
      </c>
      <c r="N97" s="61">
        <f t="shared" si="107"/>
        <v>0</v>
      </c>
      <c r="O97" s="61">
        <f t="shared" si="108"/>
        <v>0</v>
      </c>
      <c r="P97" s="61">
        <f t="shared" si="109"/>
        <v>0</v>
      </c>
      <c r="Q97" s="61"/>
      <c r="R97" s="61">
        <f t="shared" si="110"/>
        <v>0</v>
      </c>
      <c r="S97" s="65"/>
    </row>
    <row r="98" spans="1:19" ht="31">
      <c r="A98" s="58">
        <f t="shared" si="99"/>
        <v>68</v>
      </c>
      <c r="B98" s="66" t="s">
        <v>245</v>
      </c>
      <c r="C98" s="63" t="s">
        <v>149</v>
      </c>
      <c r="D98" s="57" t="s">
        <v>34</v>
      </c>
      <c r="E98" s="66">
        <v>26</v>
      </c>
      <c r="F98" s="60"/>
      <c r="G98" s="60"/>
      <c r="H98" s="61"/>
      <c r="I98" s="60"/>
      <c r="J98" s="64"/>
      <c r="K98" s="64"/>
      <c r="L98" s="61">
        <f t="shared" si="111"/>
        <v>0</v>
      </c>
      <c r="M98" s="61">
        <f t="shared" si="106"/>
        <v>0</v>
      </c>
      <c r="N98" s="61">
        <f t="shared" si="107"/>
        <v>0</v>
      </c>
      <c r="O98" s="61">
        <f t="shared" si="108"/>
        <v>0</v>
      </c>
      <c r="P98" s="61">
        <f t="shared" si="109"/>
        <v>0</v>
      </c>
      <c r="Q98" s="61"/>
      <c r="R98" s="61">
        <f t="shared" si="110"/>
        <v>0</v>
      </c>
      <c r="S98" s="65"/>
    </row>
    <row r="99" spans="1:19" ht="31">
      <c r="A99" s="58">
        <f t="shared" si="99"/>
        <v>69</v>
      </c>
      <c r="B99" s="66" t="s">
        <v>245</v>
      </c>
      <c r="C99" s="63" t="s">
        <v>150</v>
      </c>
      <c r="D99" s="57" t="s">
        <v>34</v>
      </c>
      <c r="E99" s="66">
        <v>9</v>
      </c>
      <c r="F99" s="60"/>
      <c r="G99" s="60"/>
      <c r="H99" s="61"/>
      <c r="I99" s="60"/>
      <c r="J99" s="64"/>
      <c r="K99" s="64"/>
      <c r="L99" s="61">
        <f t="shared" si="111"/>
        <v>0</v>
      </c>
      <c r="M99" s="61">
        <f t="shared" si="106"/>
        <v>0</v>
      </c>
      <c r="N99" s="61">
        <f t="shared" si="107"/>
        <v>0</v>
      </c>
      <c r="O99" s="61">
        <f t="shared" si="108"/>
        <v>0</v>
      </c>
      <c r="P99" s="61">
        <f t="shared" si="109"/>
        <v>0</v>
      </c>
      <c r="Q99" s="61"/>
      <c r="R99" s="61">
        <f t="shared" si="110"/>
        <v>0</v>
      </c>
      <c r="S99" s="62"/>
    </row>
    <row r="100" spans="1:19">
      <c r="A100" s="58">
        <f t="shared" si="99"/>
        <v>70</v>
      </c>
      <c r="B100" s="66" t="s">
        <v>245</v>
      </c>
      <c r="C100" s="63" t="s">
        <v>151</v>
      </c>
      <c r="D100" s="57" t="s">
        <v>1</v>
      </c>
      <c r="E100" s="66">
        <v>20</v>
      </c>
      <c r="F100" s="60"/>
      <c r="G100" s="60"/>
      <c r="H100" s="61"/>
      <c r="I100" s="60"/>
      <c r="J100" s="64"/>
      <c r="K100" s="64"/>
      <c r="L100" s="61">
        <f t="shared" si="111"/>
        <v>0</v>
      </c>
      <c r="M100" s="61">
        <f t="shared" si="106"/>
        <v>0</v>
      </c>
      <c r="N100" s="61">
        <f t="shared" si="107"/>
        <v>0</v>
      </c>
      <c r="O100" s="61">
        <f t="shared" si="108"/>
        <v>0</v>
      </c>
      <c r="P100" s="61">
        <f t="shared" si="109"/>
        <v>0</v>
      </c>
      <c r="Q100" s="61"/>
      <c r="R100" s="61">
        <f t="shared" si="110"/>
        <v>0</v>
      </c>
      <c r="S100" s="65"/>
    </row>
    <row r="101" spans="1:19" ht="31">
      <c r="A101" s="58">
        <f t="shared" si="99"/>
        <v>71</v>
      </c>
      <c r="B101" s="66" t="s">
        <v>245</v>
      </c>
      <c r="C101" s="63" t="s">
        <v>152</v>
      </c>
      <c r="D101" s="57" t="s">
        <v>230</v>
      </c>
      <c r="E101" s="59">
        <v>55</v>
      </c>
      <c r="F101" s="60"/>
      <c r="G101" s="60"/>
      <c r="H101" s="61"/>
      <c r="I101" s="60"/>
      <c r="J101" s="64"/>
      <c r="K101" s="64"/>
      <c r="L101" s="61">
        <f t="shared" ref="L101:L103" si="112">SUM(H101:J101)</f>
        <v>0</v>
      </c>
      <c r="M101" s="61">
        <f t="shared" ref="M101:M103" si="113">ROUND(E101*F101,2)</f>
        <v>0</v>
      </c>
      <c r="N101" s="61">
        <f t="shared" ref="N101:N103" si="114">ROUND(E101*H101,2)</f>
        <v>0</v>
      </c>
      <c r="O101" s="61">
        <f t="shared" ref="O101:O103" si="115">ROUND(E101*I101,2)</f>
        <v>0</v>
      </c>
      <c r="P101" s="61">
        <f t="shared" ref="P101:P103" si="116">ROUND(J101*E101,2)</f>
        <v>0</v>
      </c>
      <c r="Q101" s="61"/>
      <c r="R101" s="61">
        <f t="shared" ref="R101:R103" si="117">SUM(N101:P101)</f>
        <v>0</v>
      </c>
      <c r="S101" s="65"/>
    </row>
    <row r="102" spans="1:19" ht="18.5">
      <c r="A102" s="58">
        <f t="shared" si="99"/>
        <v>72</v>
      </c>
      <c r="B102" s="66" t="s">
        <v>245</v>
      </c>
      <c r="C102" s="63" t="s">
        <v>236</v>
      </c>
      <c r="D102" s="57" t="s">
        <v>227</v>
      </c>
      <c r="E102" s="59">
        <v>49</v>
      </c>
      <c r="F102" s="60"/>
      <c r="G102" s="60"/>
      <c r="H102" s="61"/>
      <c r="I102" s="60"/>
      <c r="J102" s="64"/>
      <c r="K102" s="64"/>
      <c r="L102" s="61">
        <f>SUM(H102:J102)</f>
        <v>0</v>
      </c>
      <c r="M102" s="61">
        <f t="shared" si="113"/>
        <v>0</v>
      </c>
      <c r="N102" s="61">
        <f t="shared" si="114"/>
        <v>0</v>
      </c>
      <c r="O102" s="61">
        <f t="shared" si="115"/>
        <v>0</v>
      </c>
      <c r="P102" s="61">
        <f t="shared" si="116"/>
        <v>0</v>
      </c>
      <c r="Q102" s="61"/>
      <c r="R102" s="61">
        <f t="shared" si="117"/>
        <v>0</v>
      </c>
      <c r="S102" s="62"/>
    </row>
    <row r="103" spans="1:19" ht="33">
      <c r="A103" s="58">
        <f t="shared" si="99"/>
        <v>73</v>
      </c>
      <c r="B103" s="66" t="s">
        <v>245</v>
      </c>
      <c r="C103" s="63" t="s">
        <v>237</v>
      </c>
      <c r="D103" s="57" t="s">
        <v>230</v>
      </c>
      <c r="E103" s="59">
        <v>150</v>
      </c>
      <c r="F103" s="60"/>
      <c r="G103" s="60"/>
      <c r="H103" s="61"/>
      <c r="I103" s="60"/>
      <c r="J103" s="64"/>
      <c r="K103" s="64"/>
      <c r="L103" s="61">
        <f t="shared" si="112"/>
        <v>0</v>
      </c>
      <c r="M103" s="61">
        <f t="shared" si="113"/>
        <v>0</v>
      </c>
      <c r="N103" s="61">
        <f t="shared" si="114"/>
        <v>0</v>
      </c>
      <c r="O103" s="61">
        <f t="shared" si="115"/>
        <v>0</v>
      </c>
      <c r="P103" s="61">
        <f t="shared" si="116"/>
        <v>0</v>
      </c>
      <c r="Q103" s="61"/>
      <c r="R103" s="61">
        <f t="shared" si="117"/>
        <v>0</v>
      </c>
      <c r="S103" s="65"/>
    </row>
    <row r="104" spans="1:19">
      <c r="A104" s="176" t="s">
        <v>66</v>
      </c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74">
        <f>SUM(M12:M103)</f>
        <v>0</v>
      </c>
      <c r="N104" s="74">
        <f>SUM(N12:N103)</f>
        <v>0</v>
      </c>
      <c r="O104" s="74">
        <f>SUM(O12:O103)</f>
        <v>0</v>
      </c>
      <c r="P104" s="74">
        <f>SUM(P12:P103)</f>
        <v>0</v>
      </c>
      <c r="Q104" s="74"/>
      <c r="R104" s="74">
        <f>SUM(R12:R103)</f>
        <v>0</v>
      </c>
    </row>
    <row r="105" spans="1:19">
      <c r="L105" s="52"/>
      <c r="M105" s="75"/>
      <c r="N105" s="75"/>
      <c r="O105" s="75"/>
      <c r="P105" s="75"/>
      <c r="Q105" s="75"/>
      <c r="R105" s="76"/>
    </row>
    <row r="106" spans="1:19">
      <c r="A106" s="47"/>
      <c r="B106" s="80"/>
      <c r="C106" s="81"/>
      <c r="D106" s="82"/>
      <c r="E106" s="80"/>
      <c r="F106" s="83"/>
      <c r="G106" s="84"/>
      <c r="H106" s="79"/>
      <c r="I106" s="79"/>
      <c r="J106" s="79"/>
      <c r="K106" s="79"/>
      <c r="L106" s="51"/>
    </row>
    <row r="107" spans="1:19">
      <c r="B107" s="153" t="s">
        <v>215</v>
      </c>
      <c r="C107" s="153"/>
      <c r="D107" s="153"/>
      <c r="E107" s="153"/>
      <c r="F107" s="153"/>
      <c r="G107" s="153"/>
      <c r="H107" s="153"/>
      <c r="I107" s="153"/>
      <c r="J107" s="153"/>
      <c r="K107" s="149"/>
      <c r="L107" s="51"/>
    </row>
    <row r="108" spans="1:19">
      <c r="B108" s="25"/>
      <c r="C108" s="25"/>
      <c r="D108" s="25" t="s">
        <v>211</v>
      </c>
      <c r="E108" s="25"/>
      <c r="F108" s="25"/>
      <c r="G108" s="25"/>
      <c r="H108" s="25"/>
      <c r="I108" s="25"/>
      <c r="J108" s="25"/>
      <c r="K108" s="25"/>
      <c r="L108" s="51"/>
    </row>
    <row r="109" spans="1:19">
      <c r="B109" s="25" t="s">
        <v>212</v>
      </c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9">
      <c r="B110" s="25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9">
      <c r="B111" s="153" t="s">
        <v>216</v>
      </c>
      <c r="C111" s="153"/>
      <c r="D111" s="153"/>
      <c r="E111" s="153"/>
      <c r="F111" s="153"/>
      <c r="G111" s="153"/>
      <c r="H111" s="153"/>
      <c r="I111" s="153"/>
      <c r="J111" s="153"/>
      <c r="K111" s="149"/>
    </row>
    <row r="112" spans="1:19">
      <c r="B112" s="25"/>
      <c r="C112" s="25"/>
      <c r="D112" s="25" t="s">
        <v>211</v>
      </c>
      <c r="E112" s="25"/>
      <c r="F112" s="25"/>
      <c r="G112" s="25"/>
      <c r="H112" s="25"/>
      <c r="I112" s="25"/>
      <c r="J112" s="25"/>
      <c r="K112" s="25"/>
    </row>
  </sheetData>
  <mergeCells count="12">
    <mergeCell ref="B107:J107"/>
    <mergeCell ref="B111:J111"/>
    <mergeCell ref="A104:L104"/>
    <mergeCell ref="D10:D11"/>
    <mergeCell ref="A1:R1"/>
    <mergeCell ref="A2:R2"/>
    <mergeCell ref="B10:B11"/>
    <mergeCell ref="A10:A11"/>
    <mergeCell ref="C10:C11"/>
    <mergeCell ref="E10:E11"/>
    <mergeCell ref="F10:L10"/>
    <mergeCell ref="M10:R10"/>
  </mergeCells>
  <phoneticPr fontId="4" type="noConversion"/>
  <pageMargins left="0.78740157480314965" right="0.78740157480314965" top="1.1811023622047245" bottom="0.59055118110236227" header="0.51181102362204722" footer="0.15748031496062992"/>
  <pageSetup paperSize="9" scale="44" fitToHeight="0" orientation="portrait" r:id="rId1"/>
  <headerFooter alignWithMargins="0">
    <oddHeader>&amp;C&amp;12LOKĀLĀ TĀME Nr. 1-1
Sabiedriskā transporta galapunkta „Imanta” teritorijas labiekārtošana Airītes ielā 7, Rīgā</oddHeader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CF34-8B78-47A4-8A33-3BBE68297C23}">
  <sheetPr>
    <pageSetUpPr fitToPage="1"/>
  </sheetPr>
  <dimension ref="A1:S39"/>
  <sheetViews>
    <sheetView showZeros="0" zoomScale="85" zoomScaleNormal="85" zoomScaleSheetLayoutView="100" workbookViewId="0">
      <selection activeCell="R41" sqref="R41"/>
    </sheetView>
  </sheetViews>
  <sheetFormatPr defaultColWidth="9.1796875" defaultRowHeight="15.5"/>
  <cols>
    <col min="1" max="1" width="5.7265625" style="7" customWidth="1"/>
    <col min="2" max="2" width="12.7265625" style="7" customWidth="1"/>
    <col min="3" max="3" width="40.453125" style="30" customWidth="1"/>
    <col min="4" max="4" width="9.26953125" style="73" customWidth="1"/>
    <col min="5" max="5" width="6.81640625" style="7" customWidth="1"/>
    <col min="6" max="6" width="11.54296875" style="7" customWidth="1"/>
    <col min="7" max="7" width="11.54296875" style="45" customWidth="1"/>
    <col min="8" max="11" width="11.54296875" style="46" customWidth="1"/>
    <col min="12" max="12" width="13.1796875" style="46" customWidth="1"/>
    <col min="13" max="13" width="8.1796875" style="46" bestFit="1" customWidth="1"/>
    <col min="14" max="14" width="9.1796875" style="46" bestFit="1" customWidth="1"/>
    <col min="15" max="15" width="10.1796875" style="46" bestFit="1" customWidth="1"/>
    <col min="16" max="17" width="11" style="46" customWidth="1"/>
    <col min="18" max="18" width="10.54296875" style="44" customWidth="1"/>
    <col min="19" max="19" width="2.1796875" style="44" customWidth="1"/>
    <col min="20" max="16384" width="9.1796875" style="44"/>
  </cols>
  <sheetData>
    <row r="1" spans="1:19" ht="17.25" customHeight="1">
      <c r="A1" s="179" t="s">
        <v>60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9">
      <c r="A2" s="180" t="s">
        <v>61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9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50"/>
      <c r="L3" s="135"/>
      <c r="M3" s="135"/>
      <c r="N3" s="135"/>
      <c r="O3" s="135"/>
      <c r="P3" s="135"/>
      <c r="Q3" s="150"/>
      <c r="R3" s="135"/>
    </row>
    <row r="4" spans="1:19">
      <c r="A4" s="6" t="s">
        <v>41</v>
      </c>
      <c r="D4" s="6" t="s">
        <v>122</v>
      </c>
    </row>
    <row r="5" spans="1:19">
      <c r="A5" s="6" t="s">
        <v>40</v>
      </c>
      <c r="D5" s="6" t="s">
        <v>57</v>
      </c>
    </row>
    <row r="6" spans="1:19">
      <c r="A6" s="6" t="s">
        <v>42</v>
      </c>
      <c r="D6" s="6" t="s">
        <v>121</v>
      </c>
    </row>
    <row r="7" spans="1:19">
      <c r="A7" s="12" t="str">
        <f>'1-1 CD'!$A$7</f>
        <v>Pasūtījuma Nr.________________</v>
      </c>
      <c r="B7" s="47"/>
      <c r="C7" s="48"/>
      <c r="D7" s="49"/>
      <c r="E7" s="47"/>
      <c r="F7" s="47"/>
      <c r="G7" s="50"/>
      <c r="H7" s="51"/>
      <c r="I7" s="51"/>
    </row>
    <row r="8" spans="1:19">
      <c r="A8" s="12" t="s">
        <v>83</v>
      </c>
      <c r="B8" s="47"/>
      <c r="C8" s="48"/>
      <c r="D8" s="49"/>
      <c r="E8" s="47"/>
      <c r="F8" s="47"/>
      <c r="G8" s="50"/>
      <c r="H8" s="51"/>
      <c r="I8" s="51"/>
      <c r="P8" s="52" t="s">
        <v>222</v>
      </c>
      <c r="Q8" s="52"/>
      <c r="R8" s="53">
        <f>R31</f>
        <v>0</v>
      </c>
    </row>
    <row r="9" spans="1:19">
      <c r="A9" s="12" t="str">
        <f>'1-1 CD'!$A$9</f>
        <v>Tāme sastādīta: 2022. gada __.____________</v>
      </c>
      <c r="B9" s="47"/>
      <c r="C9" s="48"/>
      <c r="D9" s="49"/>
      <c r="E9" s="47"/>
      <c r="F9" s="47"/>
      <c r="G9" s="50"/>
      <c r="H9" s="51"/>
      <c r="I9" s="51"/>
    </row>
    <row r="10" spans="1:19" ht="20.25" customHeight="1">
      <c r="A10" s="183" t="s">
        <v>43</v>
      </c>
      <c r="B10" s="181" t="s">
        <v>56</v>
      </c>
      <c r="C10" s="184" t="s">
        <v>59</v>
      </c>
      <c r="D10" s="177" t="s">
        <v>0</v>
      </c>
      <c r="E10" s="183" t="s">
        <v>44</v>
      </c>
      <c r="F10" s="185" t="s">
        <v>45</v>
      </c>
      <c r="G10" s="185"/>
      <c r="H10" s="185"/>
      <c r="I10" s="185"/>
      <c r="J10" s="185"/>
      <c r="K10" s="185"/>
      <c r="L10" s="185"/>
      <c r="M10" s="185" t="s">
        <v>46</v>
      </c>
      <c r="N10" s="185"/>
      <c r="O10" s="185"/>
      <c r="P10" s="185"/>
      <c r="Q10" s="185"/>
      <c r="R10" s="185"/>
      <c r="S10" s="54"/>
    </row>
    <row r="11" spans="1:19" ht="78.75" customHeight="1">
      <c r="A11" s="183"/>
      <c r="B11" s="182"/>
      <c r="C11" s="184"/>
      <c r="D11" s="178"/>
      <c r="E11" s="183"/>
      <c r="F11" s="55" t="s">
        <v>47</v>
      </c>
      <c r="G11" s="55" t="s">
        <v>48</v>
      </c>
      <c r="H11" s="56" t="s">
        <v>49</v>
      </c>
      <c r="I11" s="56" t="s">
        <v>50</v>
      </c>
      <c r="J11" s="56" t="s">
        <v>263</v>
      </c>
      <c r="K11" s="56" t="s">
        <v>264</v>
      </c>
      <c r="L11" s="56" t="s">
        <v>52</v>
      </c>
      <c r="M11" s="56" t="s">
        <v>53</v>
      </c>
      <c r="N11" s="56" t="s">
        <v>49</v>
      </c>
      <c r="O11" s="56" t="s">
        <v>50</v>
      </c>
      <c r="P11" s="56" t="s">
        <v>51</v>
      </c>
      <c r="Q11" s="56" t="s">
        <v>263</v>
      </c>
      <c r="R11" s="56" t="s">
        <v>264</v>
      </c>
    </row>
    <row r="12" spans="1:19">
      <c r="A12" s="106"/>
      <c r="B12" s="106"/>
      <c r="C12" s="107" t="s">
        <v>25</v>
      </c>
      <c r="D12" s="108"/>
      <c r="E12" s="109"/>
      <c r="F12" s="110"/>
      <c r="G12" s="110"/>
      <c r="H12" s="111">
        <f t="shared" ref="H12" si="0">ROUND(F12*G12,2)</f>
        <v>0</v>
      </c>
      <c r="I12" s="110"/>
      <c r="J12" s="112"/>
      <c r="K12" s="112"/>
      <c r="L12" s="111">
        <f t="shared" ref="L12:L13" si="1">SUM(H12:J12)</f>
        <v>0</v>
      </c>
      <c r="M12" s="111">
        <f t="shared" ref="M12:M13" si="2">ROUND(E12*F12,2)</f>
        <v>0</v>
      </c>
      <c r="N12" s="111">
        <f t="shared" ref="N12:N13" si="3">ROUND(E12*H12,2)</f>
        <v>0</v>
      </c>
      <c r="O12" s="111">
        <f t="shared" ref="O12:O13" si="4">ROUND(E12*I12,2)</f>
        <v>0</v>
      </c>
      <c r="P12" s="111">
        <f t="shared" ref="P12:P13" si="5">ROUND(J12*E12,2)</f>
        <v>0</v>
      </c>
      <c r="Q12" s="111"/>
      <c r="R12" s="111">
        <f t="shared" ref="R12:R13" si="6">SUM(N12:P12)</f>
        <v>0</v>
      </c>
    </row>
    <row r="13" spans="1:19" ht="31">
      <c r="A13" s="58">
        <v>1</v>
      </c>
      <c r="B13" s="66" t="s">
        <v>245</v>
      </c>
      <c r="C13" s="63" t="s">
        <v>153</v>
      </c>
      <c r="D13" s="57" t="s">
        <v>1</v>
      </c>
      <c r="E13" s="59">
        <v>220</v>
      </c>
      <c r="F13" s="60"/>
      <c r="G13" s="60"/>
      <c r="H13" s="61"/>
      <c r="I13" s="60"/>
      <c r="J13" s="64"/>
      <c r="K13" s="64"/>
      <c r="L13" s="61">
        <f t="shared" si="1"/>
        <v>0</v>
      </c>
      <c r="M13" s="61">
        <f t="shared" si="2"/>
        <v>0</v>
      </c>
      <c r="N13" s="61">
        <f t="shared" si="3"/>
        <v>0</v>
      </c>
      <c r="O13" s="61">
        <f t="shared" si="4"/>
        <v>0</v>
      </c>
      <c r="P13" s="61">
        <f t="shared" si="5"/>
        <v>0</v>
      </c>
      <c r="Q13" s="61"/>
      <c r="R13" s="61">
        <f t="shared" si="6"/>
        <v>0</v>
      </c>
    </row>
    <row r="14" spans="1:19" ht="62">
      <c r="A14" s="58">
        <v>2</v>
      </c>
      <c r="B14" s="66" t="s">
        <v>245</v>
      </c>
      <c r="C14" s="63" t="s">
        <v>195</v>
      </c>
      <c r="D14" s="57" t="s">
        <v>34</v>
      </c>
      <c r="E14" s="59">
        <v>4</v>
      </c>
      <c r="F14" s="60"/>
      <c r="G14" s="60"/>
      <c r="H14" s="61"/>
      <c r="I14" s="60"/>
      <c r="J14" s="64"/>
      <c r="K14" s="64"/>
      <c r="L14" s="61">
        <f t="shared" ref="L14:L29" si="7">SUM(H14:J14)</f>
        <v>0</v>
      </c>
      <c r="M14" s="61">
        <f t="shared" ref="M14:M29" si="8">ROUND(E14*F14,2)</f>
        <v>0</v>
      </c>
      <c r="N14" s="61">
        <f t="shared" ref="N14:N29" si="9">ROUND(E14*H14,2)</f>
        <v>0</v>
      </c>
      <c r="O14" s="61">
        <f t="shared" ref="O14:O29" si="10">ROUND(E14*I14,2)</f>
        <v>0</v>
      </c>
      <c r="P14" s="61">
        <f t="shared" ref="P14:P29" si="11">ROUND(J14*E14,2)</f>
        <v>0</v>
      </c>
      <c r="Q14" s="61"/>
      <c r="R14" s="61">
        <f t="shared" ref="R14:R29" si="12">SUM(N14:P14)</f>
        <v>0</v>
      </c>
    </row>
    <row r="15" spans="1:19" ht="46.5">
      <c r="A15" s="58">
        <v>3</v>
      </c>
      <c r="B15" s="66" t="s">
        <v>245</v>
      </c>
      <c r="C15" s="63" t="s">
        <v>162</v>
      </c>
      <c r="D15" s="57" t="s">
        <v>34</v>
      </c>
      <c r="E15" s="59">
        <v>6</v>
      </c>
      <c r="F15" s="60"/>
      <c r="G15" s="60"/>
      <c r="H15" s="61"/>
      <c r="I15" s="60"/>
      <c r="J15" s="64"/>
      <c r="K15" s="64"/>
      <c r="L15" s="61">
        <f t="shared" si="7"/>
        <v>0</v>
      </c>
      <c r="M15" s="61">
        <f t="shared" si="8"/>
        <v>0</v>
      </c>
      <c r="N15" s="61">
        <f t="shared" si="9"/>
        <v>0</v>
      </c>
      <c r="O15" s="61">
        <f t="shared" si="10"/>
        <v>0</v>
      </c>
      <c r="P15" s="61">
        <f t="shared" si="11"/>
        <v>0</v>
      </c>
      <c r="Q15" s="61"/>
      <c r="R15" s="61">
        <f t="shared" si="12"/>
        <v>0</v>
      </c>
    </row>
    <row r="16" spans="1:19" ht="46.5">
      <c r="A16" s="58">
        <v>4</v>
      </c>
      <c r="B16" s="66" t="s">
        <v>245</v>
      </c>
      <c r="C16" s="63" t="s">
        <v>163</v>
      </c>
      <c r="D16" s="57" t="s">
        <v>34</v>
      </c>
      <c r="E16" s="59">
        <v>12</v>
      </c>
      <c r="F16" s="60"/>
      <c r="G16" s="60"/>
      <c r="H16" s="61"/>
      <c r="I16" s="60"/>
      <c r="J16" s="64"/>
      <c r="K16" s="64"/>
      <c r="L16" s="61">
        <f t="shared" si="7"/>
        <v>0</v>
      </c>
      <c r="M16" s="61">
        <f t="shared" si="8"/>
        <v>0</v>
      </c>
      <c r="N16" s="61">
        <f t="shared" si="9"/>
        <v>0</v>
      </c>
      <c r="O16" s="61">
        <f t="shared" si="10"/>
        <v>0</v>
      </c>
      <c r="P16" s="61">
        <f t="shared" si="11"/>
        <v>0</v>
      </c>
      <c r="Q16" s="61"/>
      <c r="R16" s="61">
        <f t="shared" si="12"/>
        <v>0</v>
      </c>
    </row>
    <row r="17" spans="1:18" ht="62">
      <c r="A17" s="58">
        <v>5</v>
      </c>
      <c r="B17" s="66" t="s">
        <v>245</v>
      </c>
      <c r="C17" s="63" t="s">
        <v>196</v>
      </c>
      <c r="D17" s="57" t="s">
        <v>34</v>
      </c>
      <c r="E17" s="59">
        <v>1</v>
      </c>
      <c r="F17" s="60"/>
      <c r="G17" s="60"/>
      <c r="H17" s="61"/>
      <c r="I17" s="60"/>
      <c r="J17" s="64"/>
      <c r="K17" s="64"/>
      <c r="L17" s="61">
        <f t="shared" si="7"/>
        <v>0</v>
      </c>
      <c r="M17" s="61">
        <f t="shared" si="8"/>
        <v>0</v>
      </c>
      <c r="N17" s="61">
        <f t="shared" si="9"/>
        <v>0</v>
      </c>
      <c r="O17" s="61">
        <f t="shared" si="10"/>
        <v>0</v>
      </c>
      <c r="P17" s="61">
        <f t="shared" si="11"/>
        <v>0</v>
      </c>
      <c r="Q17" s="61"/>
      <c r="R17" s="61">
        <f t="shared" si="12"/>
        <v>0</v>
      </c>
    </row>
    <row r="18" spans="1:18">
      <c r="A18" s="58">
        <v>6</v>
      </c>
      <c r="B18" s="66" t="s">
        <v>245</v>
      </c>
      <c r="C18" s="63" t="s">
        <v>164</v>
      </c>
      <c r="D18" s="57" t="s">
        <v>34</v>
      </c>
      <c r="E18" s="59">
        <v>15</v>
      </c>
      <c r="F18" s="60"/>
      <c r="G18" s="60"/>
      <c r="H18" s="61"/>
      <c r="I18" s="60"/>
      <c r="J18" s="64"/>
      <c r="K18" s="64"/>
      <c r="L18" s="61">
        <f t="shared" si="7"/>
        <v>0</v>
      </c>
      <c r="M18" s="61">
        <f t="shared" si="8"/>
        <v>0</v>
      </c>
      <c r="N18" s="61">
        <f t="shared" si="9"/>
        <v>0</v>
      </c>
      <c r="O18" s="61">
        <f t="shared" si="10"/>
        <v>0</v>
      </c>
      <c r="P18" s="61">
        <f t="shared" si="11"/>
        <v>0</v>
      </c>
      <c r="Q18" s="61"/>
      <c r="R18" s="61">
        <f t="shared" si="12"/>
        <v>0</v>
      </c>
    </row>
    <row r="19" spans="1:18">
      <c r="A19" s="58">
        <v>7</v>
      </c>
      <c r="B19" s="66" t="s">
        <v>245</v>
      </c>
      <c r="C19" s="63" t="s">
        <v>165</v>
      </c>
      <c r="D19" s="57" t="s">
        <v>34</v>
      </c>
      <c r="E19" s="59">
        <v>1</v>
      </c>
      <c r="F19" s="60"/>
      <c r="G19" s="60"/>
      <c r="H19" s="61"/>
      <c r="I19" s="60"/>
      <c r="J19" s="64"/>
      <c r="K19" s="64"/>
      <c r="L19" s="61">
        <f t="shared" si="7"/>
        <v>0</v>
      </c>
      <c r="M19" s="61">
        <f t="shared" si="8"/>
        <v>0</v>
      </c>
      <c r="N19" s="61">
        <f t="shared" si="9"/>
        <v>0</v>
      </c>
      <c r="O19" s="61">
        <f t="shared" si="10"/>
        <v>0</v>
      </c>
      <c r="P19" s="61">
        <f t="shared" si="11"/>
        <v>0</v>
      </c>
      <c r="Q19" s="61"/>
      <c r="R19" s="61">
        <f t="shared" si="12"/>
        <v>0</v>
      </c>
    </row>
    <row r="20" spans="1:18">
      <c r="A20" s="58">
        <v>8</v>
      </c>
      <c r="B20" s="66" t="s">
        <v>245</v>
      </c>
      <c r="C20" s="63" t="s">
        <v>94</v>
      </c>
      <c r="D20" s="57" t="s">
        <v>34</v>
      </c>
      <c r="E20" s="59">
        <v>2</v>
      </c>
      <c r="F20" s="60"/>
      <c r="G20" s="60"/>
      <c r="H20" s="61"/>
      <c r="I20" s="60"/>
      <c r="J20" s="64"/>
      <c r="K20" s="64"/>
      <c r="L20" s="61">
        <f t="shared" si="7"/>
        <v>0</v>
      </c>
      <c r="M20" s="61">
        <f t="shared" si="8"/>
        <v>0</v>
      </c>
      <c r="N20" s="61">
        <f t="shared" si="9"/>
        <v>0</v>
      </c>
      <c r="O20" s="61">
        <f t="shared" si="10"/>
        <v>0</v>
      </c>
      <c r="P20" s="61">
        <f t="shared" si="11"/>
        <v>0</v>
      </c>
      <c r="Q20" s="61"/>
      <c r="R20" s="61">
        <f t="shared" si="12"/>
        <v>0</v>
      </c>
    </row>
    <row r="21" spans="1:18" ht="31">
      <c r="A21" s="58">
        <v>9</v>
      </c>
      <c r="B21" s="66" t="s">
        <v>245</v>
      </c>
      <c r="C21" s="63" t="s">
        <v>166</v>
      </c>
      <c r="D21" s="57" t="s">
        <v>34</v>
      </c>
      <c r="E21" s="59">
        <v>8</v>
      </c>
      <c r="F21" s="60"/>
      <c r="G21" s="60"/>
      <c r="H21" s="61"/>
      <c r="I21" s="60"/>
      <c r="J21" s="64"/>
      <c r="K21" s="64"/>
      <c r="L21" s="61">
        <f t="shared" si="7"/>
        <v>0</v>
      </c>
      <c r="M21" s="61">
        <f t="shared" si="8"/>
        <v>0</v>
      </c>
      <c r="N21" s="61">
        <f t="shared" si="9"/>
        <v>0</v>
      </c>
      <c r="O21" s="61">
        <f t="shared" si="10"/>
        <v>0</v>
      </c>
      <c r="P21" s="61">
        <f t="shared" si="11"/>
        <v>0</v>
      </c>
      <c r="Q21" s="61"/>
      <c r="R21" s="61">
        <f t="shared" si="12"/>
        <v>0</v>
      </c>
    </row>
    <row r="22" spans="1:18" ht="31">
      <c r="A22" s="58">
        <v>10</v>
      </c>
      <c r="B22" s="66" t="s">
        <v>245</v>
      </c>
      <c r="C22" s="63" t="s">
        <v>167</v>
      </c>
      <c r="D22" s="57" t="s">
        <v>34</v>
      </c>
      <c r="E22" s="59">
        <v>1</v>
      </c>
      <c r="F22" s="60"/>
      <c r="G22" s="60"/>
      <c r="H22" s="61"/>
      <c r="I22" s="60"/>
      <c r="J22" s="64"/>
      <c r="K22" s="64"/>
      <c r="L22" s="61">
        <f t="shared" si="7"/>
        <v>0</v>
      </c>
      <c r="M22" s="61">
        <f t="shared" si="8"/>
        <v>0</v>
      </c>
      <c r="N22" s="61">
        <f t="shared" si="9"/>
        <v>0</v>
      </c>
      <c r="O22" s="61">
        <f t="shared" si="10"/>
        <v>0</v>
      </c>
      <c r="P22" s="61">
        <f t="shared" si="11"/>
        <v>0</v>
      </c>
      <c r="Q22" s="61"/>
      <c r="R22" s="61">
        <f t="shared" si="12"/>
        <v>0</v>
      </c>
    </row>
    <row r="23" spans="1:18">
      <c r="A23" s="58">
        <v>11</v>
      </c>
      <c r="B23" s="66" t="s">
        <v>245</v>
      </c>
      <c r="C23" s="63" t="s">
        <v>197</v>
      </c>
      <c r="D23" s="57" t="s">
        <v>34</v>
      </c>
      <c r="E23" s="59">
        <v>4</v>
      </c>
      <c r="F23" s="60"/>
      <c r="G23" s="60"/>
      <c r="H23" s="61"/>
      <c r="I23" s="60"/>
      <c r="J23" s="64"/>
      <c r="K23" s="64"/>
      <c r="L23" s="61">
        <f t="shared" si="7"/>
        <v>0</v>
      </c>
      <c r="M23" s="61">
        <f t="shared" si="8"/>
        <v>0</v>
      </c>
      <c r="N23" s="61">
        <f t="shared" si="9"/>
        <v>0</v>
      </c>
      <c r="O23" s="61">
        <f t="shared" si="10"/>
        <v>0</v>
      </c>
      <c r="P23" s="61">
        <f t="shared" si="11"/>
        <v>0</v>
      </c>
      <c r="Q23" s="61"/>
      <c r="R23" s="61">
        <f t="shared" si="12"/>
        <v>0</v>
      </c>
    </row>
    <row r="24" spans="1:18" ht="46.5">
      <c r="A24" s="58">
        <v>12</v>
      </c>
      <c r="B24" s="66" t="s">
        <v>245</v>
      </c>
      <c r="C24" s="63" t="s">
        <v>198</v>
      </c>
      <c r="D24" s="57" t="s">
        <v>34</v>
      </c>
      <c r="E24" s="59">
        <v>2</v>
      </c>
      <c r="F24" s="60"/>
      <c r="G24" s="60"/>
      <c r="H24" s="61"/>
      <c r="I24" s="60"/>
      <c r="J24" s="64"/>
      <c r="K24" s="64"/>
      <c r="L24" s="61">
        <f t="shared" si="7"/>
        <v>0</v>
      </c>
      <c r="M24" s="61">
        <f t="shared" si="8"/>
        <v>0</v>
      </c>
      <c r="N24" s="61">
        <f t="shared" si="9"/>
        <v>0</v>
      </c>
      <c r="O24" s="61">
        <f t="shared" si="10"/>
        <v>0</v>
      </c>
      <c r="P24" s="61">
        <f t="shared" si="11"/>
        <v>0</v>
      </c>
      <c r="Q24" s="61"/>
      <c r="R24" s="61">
        <f t="shared" si="12"/>
        <v>0</v>
      </c>
    </row>
    <row r="25" spans="1:18" ht="77.5">
      <c r="A25" s="58">
        <v>13</v>
      </c>
      <c r="B25" s="66" t="s">
        <v>245</v>
      </c>
      <c r="C25" s="63" t="s">
        <v>168</v>
      </c>
      <c r="D25" s="57" t="s">
        <v>227</v>
      </c>
      <c r="E25" s="59">
        <v>575</v>
      </c>
      <c r="F25" s="60"/>
      <c r="G25" s="60"/>
      <c r="H25" s="61"/>
      <c r="I25" s="60"/>
      <c r="J25" s="64"/>
      <c r="K25" s="64"/>
      <c r="L25" s="61">
        <f t="shared" si="7"/>
        <v>0</v>
      </c>
      <c r="M25" s="61">
        <f t="shared" si="8"/>
        <v>0</v>
      </c>
      <c r="N25" s="61">
        <f t="shared" si="9"/>
        <v>0</v>
      </c>
      <c r="O25" s="61">
        <f t="shared" si="10"/>
        <v>0</v>
      </c>
      <c r="P25" s="61">
        <f t="shared" si="11"/>
        <v>0</v>
      </c>
      <c r="Q25" s="61"/>
      <c r="R25" s="61">
        <f t="shared" si="12"/>
        <v>0</v>
      </c>
    </row>
    <row r="26" spans="1:18" ht="18.5">
      <c r="A26" s="58">
        <v>14</v>
      </c>
      <c r="B26" s="66" t="s">
        <v>245</v>
      </c>
      <c r="C26" s="63" t="s">
        <v>95</v>
      </c>
      <c r="D26" s="57" t="s">
        <v>227</v>
      </c>
      <c r="E26" s="59">
        <v>25</v>
      </c>
      <c r="F26" s="60"/>
      <c r="G26" s="60"/>
      <c r="H26" s="61"/>
      <c r="I26" s="60"/>
      <c r="J26" s="64"/>
      <c r="K26" s="64"/>
      <c r="L26" s="61">
        <f t="shared" si="7"/>
        <v>0</v>
      </c>
      <c r="M26" s="61">
        <f t="shared" si="8"/>
        <v>0</v>
      </c>
      <c r="N26" s="61">
        <f t="shared" si="9"/>
        <v>0</v>
      </c>
      <c r="O26" s="61">
        <f t="shared" si="10"/>
        <v>0</v>
      </c>
      <c r="P26" s="61">
        <f t="shared" si="11"/>
        <v>0</v>
      </c>
      <c r="Q26" s="61"/>
      <c r="R26" s="61">
        <f t="shared" si="12"/>
        <v>0</v>
      </c>
    </row>
    <row r="27" spans="1:18" ht="18.5">
      <c r="A27" s="58">
        <v>15</v>
      </c>
      <c r="B27" s="66" t="s">
        <v>245</v>
      </c>
      <c r="C27" s="63" t="s">
        <v>194</v>
      </c>
      <c r="D27" s="57" t="s">
        <v>227</v>
      </c>
      <c r="E27" s="59">
        <v>97</v>
      </c>
      <c r="F27" s="60"/>
      <c r="G27" s="60"/>
      <c r="H27" s="61"/>
      <c r="I27" s="60"/>
      <c r="J27" s="64"/>
      <c r="K27" s="64"/>
      <c r="L27" s="61">
        <f t="shared" si="7"/>
        <v>0</v>
      </c>
      <c r="M27" s="61">
        <f t="shared" si="8"/>
        <v>0</v>
      </c>
      <c r="N27" s="61">
        <f t="shared" si="9"/>
        <v>0</v>
      </c>
      <c r="O27" s="61">
        <f t="shared" si="10"/>
        <v>0</v>
      </c>
      <c r="P27" s="61">
        <f t="shared" si="11"/>
        <v>0</v>
      </c>
      <c r="Q27" s="61"/>
      <c r="R27" s="61">
        <f t="shared" si="12"/>
        <v>0</v>
      </c>
    </row>
    <row r="28" spans="1:18" ht="46.5">
      <c r="A28" s="58">
        <v>16</v>
      </c>
      <c r="B28" s="66" t="s">
        <v>245</v>
      </c>
      <c r="C28" s="63" t="s">
        <v>96</v>
      </c>
      <c r="D28" s="57" t="s">
        <v>227</v>
      </c>
      <c r="E28" s="59">
        <v>386</v>
      </c>
      <c r="F28" s="60"/>
      <c r="G28" s="60"/>
      <c r="H28" s="61"/>
      <c r="I28" s="60"/>
      <c r="J28" s="64"/>
      <c r="K28" s="64"/>
      <c r="L28" s="61">
        <f t="shared" si="7"/>
        <v>0</v>
      </c>
      <c r="M28" s="61">
        <f t="shared" si="8"/>
        <v>0</v>
      </c>
      <c r="N28" s="61">
        <f t="shared" si="9"/>
        <v>0</v>
      </c>
      <c r="O28" s="61">
        <f t="shared" si="10"/>
        <v>0</v>
      </c>
      <c r="P28" s="61">
        <f t="shared" si="11"/>
        <v>0</v>
      </c>
      <c r="Q28" s="61"/>
      <c r="R28" s="61">
        <f t="shared" si="12"/>
        <v>0</v>
      </c>
    </row>
    <row r="29" spans="1:18" ht="62">
      <c r="A29" s="58">
        <v>17</v>
      </c>
      <c r="B29" s="66" t="s">
        <v>245</v>
      </c>
      <c r="C29" s="63" t="s">
        <v>97</v>
      </c>
      <c r="D29" s="57" t="s">
        <v>227</v>
      </c>
      <c r="E29" s="59">
        <v>386</v>
      </c>
      <c r="F29" s="60"/>
      <c r="G29" s="60"/>
      <c r="H29" s="61"/>
      <c r="I29" s="60"/>
      <c r="J29" s="64"/>
      <c r="K29" s="64"/>
      <c r="L29" s="61">
        <f t="shared" si="7"/>
        <v>0</v>
      </c>
      <c r="M29" s="61">
        <f t="shared" si="8"/>
        <v>0</v>
      </c>
      <c r="N29" s="61">
        <f t="shared" si="9"/>
        <v>0</v>
      </c>
      <c r="O29" s="61">
        <f t="shared" si="10"/>
        <v>0</v>
      </c>
      <c r="P29" s="61">
        <f t="shared" si="11"/>
        <v>0</v>
      </c>
      <c r="Q29" s="61"/>
      <c r="R29" s="61">
        <f t="shared" si="12"/>
        <v>0</v>
      </c>
    </row>
    <row r="30" spans="1:18" s="68" customFormat="1" ht="21.75" customHeight="1">
      <c r="A30" s="186" t="s">
        <v>66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89">
        <f>SUM(M15:M29)</f>
        <v>0</v>
      </c>
      <c r="N30" s="89">
        <f>SUM(N15:N29)</f>
        <v>0</v>
      </c>
      <c r="O30" s="89">
        <f>SUM(O15:O29)</f>
        <v>0</v>
      </c>
      <c r="P30" s="89">
        <f>SUM(P15:P29)</f>
        <v>0</v>
      </c>
      <c r="Q30" s="89"/>
      <c r="R30" s="89">
        <f>SUM(R15:R29)</f>
        <v>0</v>
      </c>
    </row>
    <row r="31" spans="1:18">
      <c r="A31" s="85"/>
      <c r="B31" s="85"/>
      <c r="C31" s="81"/>
      <c r="D31" s="82"/>
      <c r="E31" s="85"/>
      <c r="F31" s="85"/>
      <c r="G31" s="86"/>
      <c r="H31" s="87"/>
      <c r="I31" s="87"/>
      <c r="J31" s="87"/>
      <c r="K31" s="87"/>
      <c r="L31" s="88"/>
      <c r="M31" s="90"/>
      <c r="N31" s="90"/>
      <c r="O31" s="90"/>
      <c r="P31" s="90"/>
      <c r="Q31" s="90"/>
      <c r="R31" s="91"/>
    </row>
    <row r="32" spans="1:18">
      <c r="A32" s="80"/>
      <c r="B32" s="80"/>
      <c r="C32" s="92"/>
      <c r="D32" s="80"/>
      <c r="E32" s="81"/>
      <c r="F32" s="82"/>
      <c r="G32" s="80"/>
      <c r="H32" s="83"/>
      <c r="I32" s="84"/>
      <c r="J32" s="79"/>
      <c r="K32" s="79"/>
      <c r="L32" s="79"/>
      <c r="M32" s="93"/>
      <c r="N32" s="93"/>
      <c r="O32" s="93"/>
      <c r="P32" s="93"/>
      <c r="Q32" s="93"/>
      <c r="R32" s="94"/>
    </row>
    <row r="33" spans="1:19">
      <c r="A33" s="80"/>
      <c r="B33" s="153" t="s">
        <v>215</v>
      </c>
      <c r="C33" s="153"/>
      <c r="D33" s="153"/>
      <c r="E33" s="153"/>
      <c r="F33" s="153"/>
      <c r="G33" s="153"/>
      <c r="H33" s="153"/>
      <c r="I33" s="153"/>
      <c r="J33" s="153"/>
      <c r="K33" s="149"/>
      <c r="L33" s="79"/>
      <c r="M33" s="95"/>
      <c r="N33" s="95"/>
      <c r="O33" s="95"/>
      <c r="P33" s="95"/>
      <c r="Q33" s="95"/>
      <c r="R33" s="95"/>
    </row>
    <row r="34" spans="1:19">
      <c r="A34" s="80"/>
      <c r="B34" s="25"/>
      <c r="C34" s="25"/>
      <c r="D34" s="25" t="s">
        <v>211</v>
      </c>
      <c r="E34" s="25"/>
      <c r="F34" s="25"/>
      <c r="G34" s="25"/>
      <c r="H34" s="25"/>
      <c r="I34" s="25"/>
      <c r="J34" s="25"/>
      <c r="K34" s="25"/>
      <c r="L34" s="79"/>
      <c r="M34" s="87"/>
      <c r="N34" s="87"/>
      <c r="O34" s="87"/>
      <c r="P34" s="87"/>
      <c r="Q34" s="87"/>
      <c r="R34" s="96"/>
    </row>
    <row r="35" spans="1:19">
      <c r="A35" s="80"/>
      <c r="B35" s="25" t="s">
        <v>212</v>
      </c>
      <c r="C35" s="25"/>
      <c r="D35" s="25"/>
      <c r="E35" s="25"/>
      <c r="F35" s="25"/>
      <c r="G35" s="25"/>
      <c r="H35" s="25"/>
      <c r="I35" s="25"/>
      <c r="J35" s="25"/>
      <c r="K35" s="25"/>
      <c r="L35" s="79"/>
      <c r="M35" s="87"/>
      <c r="N35" s="87"/>
      <c r="O35" s="87"/>
      <c r="P35" s="87"/>
      <c r="Q35" s="87"/>
      <c r="R35" s="96"/>
    </row>
    <row r="36" spans="1:19" s="46" customFormat="1">
      <c r="A36" s="8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79"/>
      <c r="M36" s="87"/>
      <c r="N36" s="87"/>
      <c r="O36" s="87"/>
      <c r="P36" s="87"/>
      <c r="Q36" s="87"/>
      <c r="R36" s="96"/>
      <c r="S36" s="44"/>
    </row>
    <row r="37" spans="1:19" s="46" customFormat="1">
      <c r="A37" s="85"/>
      <c r="B37" s="153" t="s">
        <v>216</v>
      </c>
      <c r="C37" s="153"/>
      <c r="D37" s="153"/>
      <c r="E37" s="153"/>
      <c r="F37" s="153"/>
      <c r="G37" s="153"/>
      <c r="H37" s="153"/>
      <c r="I37" s="153"/>
      <c r="J37" s="153"/>
      <c r="K37" s="149"/>
      <c r="L37" s="79"/>
      <c r="M37" s="87"/>
      <c r="N37" s="87"/>
      <c r="O37" s="87"/>
      <c r="P37" s="87"/>
      <c r="Q37" s="87"/>
      <c r="R37" s="96"/>
      <c r="S37" s="44"/>
    </row>
    <row r="38" spans="1:19">
      <c r="A38" s="85"/>
      <c r="B38" s="25"/>
      <c r="C38" s="25"/>
      <c r="D38" s="25" t="s">
        <v>211</v>
      </c>
      <c r="E38" s="25"/>
      <c r="F38" s="25"/>
      <c r="G38" s="25"/>
      <c r="H38" s="25"/>
      <c r="I38" s="25"/>
      <c r="J38" s="25"/>
      <c r="K38" s="25"/>
      <c r="L38" s="87"/>
      <c r="M38" s="87"/>
      <c r="N38" s="87"/>
      <c r="O38" s="87"/>
      <c r="P38" s="87"/>
      <c r="Q38" s="87"/>
      <c r="R38" s="96"/>
    </row>
    <row r="39" spans="1:19">
      <c r="A39" s="85"/>
      <c r="B39" s="25" t="s">
        <v>214</v>
      </c>
      <c r="C39" s="25"/>
      <c r="D39" s="25"/>
      <c r="E39" s="25"/>
      <c r="F39" s="25"/>
      <c r="G39" s="25"/>
      <c r="H39" s="25"/>
      <c r="I39" s="25"/>
      <c r="J39" s="25"/>
      <c r="K39" s="25"/>
      <c r="L39" s="87"/>
      <c r="M39" s="87"/>
      <c r="N39" s="87"/>
      <c r="O39" s="87"/>
      <c r="P39" s="87"/>
      <c r="Q39" s="87"/>
      <c r="R39" s="96"/>
    </row>
  </sheetData>
  <mergeCells count="12">
    <mergeCell ref="B33:J33"/>
    <mergeCell ref="B37:J37"/>
    <mergeCell ref="A30:L30"/>
    <mergeCell ref="A1:R1"/>
    <mergeCell ref="A2:R2"/>
    <mergeCell ref="A10:A11"/>
    <mergeCell ref="B10:B11"/>
    <mergeCell ref="C10:C11"/>
    <mergeCell ref="D10:D11"/>
    <mergeCell ref="E10:E11"/>
    <mergeCell ref="F10:L10"/>
    <mergeCell ref="M10:R10"/>
  </mergeCells>
  <phoneticPr fontId="8" type="noConversion"/>
  <pageMargins left="0.78740157480314965" right="0.78740157480314965" top="1.1811023622047245" bottom="0.59055118110236227" header="0.51181102362204722" footer="0.15748031496062992"/>
  <pageSetup paperSize="9" scale="44" fitToHeight="0" orientation="portrait" r:id="rId1"/>
  <headerFooter alignWithMargins="0">
    <oddHeader>&amp;C&amp;12LOKĀLĀ TĀME Nr. 1-2
Sabiedriskā transporta galapunkta „Imanta” teritorijas labiekārtošana Airītes iela 7, Rīgā</oddHeader>
    <oddFooter>&amp;C&amp;8&amp;P</oddFooter>
  </headerFooter>
  <ignoredErrors>
    <ignoredError sqref="A7 A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D28B0-B0B8-421A-B8DD-D4EF81456383}">
  <sheetPr>
    <pageSetUpPr fitToPage="1"/>
  </sheetPr>
  <dimension ref="A1:S52"/>
  <sheetViews>
    <sheetView showZeros="0" zoomScale="85" zoomScaleNormal="85" zoomScaleSheetLayoutView="100" workbookViewId="0">
      <selection activeCell="R54" sqref="R54"/>
    </sheetView>
  </sheetViews>
  <sheetFormatPr defaultColWidth="9.1796875" defaultRowHeight="15.5"/>
  <cols>
    <col min="1" max="1" width="5.7265625" style="7" customWidth="1"/>
    <col min="2" max="2" width="12.7265625" style="7" customWidth="1"/>
    <col min="3" max="3" width="40.453125" style="30" customWidth="1"/>
    <col min="4" max="4" width="9.26953125" style="73" customWidth="1"/>
    <col min="5" max="5" width="6.81640625" style="7" customWidth="1"/>
    <col min="6" max="6" width="11.54296875" style="7" customWidth="1"/>
    <col min="7" max="7" width="11.54296875" style="45" customWidth="1"/>
    <col min="8" max="11" width="11.54296875" style="46" customWidth="1"/>
    <col min="12" max="12" width="13.1796875" style="46" customWidth="1"/>
    <col min="13" max="13" width="8.1796875" style="46" bestFit="1" customWidth="1"/>
    <col min="14" max="14" width="9.1796875" style="46" bestFit="1" customWidth="1"/>
    <col min="15" max="15" width="10.1796875" style="46" bestFit="1" customWidth="1"/>
    <col min="16" max="17" width="11" style="46" customWidth="1"/>
    <col min="18" max="18" width="10.54296875" style="44" customWidth="1"/>
    <col min="19" max="19" width="2.1796875" style="44" customWidth="1"/>
    <col min="20" max="16384" width="9.1796875" style="44"/>
  </cols>
  <sheetData>
    <row r="1" spans="1:19" ht="17.25" customHeight="1">
      <c r="A1" s="179" t="s">
        <v>62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9">
      <c r="A2" s="180" t="s">
        <v>63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9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50"/>
      <c r="L3" s="135"/>
      <c r="M3" s="135"/>
      <c r="N3" s="135"/>
      <c r="O3" s="135"/>
      <c r="P3" s="135"/>
      <c r="Q3" s="150"/>
      <c r="R3" s="135"/>
    </row>
    <row r="4" spans="1:19">
      <c r="A4" s="6" t="s">
        <v>41</v>
      </c>
      <c r="D4" s="6" t="s">
        <v>122</v>
      </c>
    </row>
    <row r="5" spans="1:19">
      <c r="A5" s="6" t="s">
        <v>40</v>
      </c>
      <c r="D5" s="6" t="s">
        <v>57</v>
      </c>
    </row>
    <row r="6" spans="1:19">
      <c r="A6" s="6" t="s">
        <v>42</v>
      </c>
      <c r="D6" s="6" t="s">
        <v>121</v>
      </c>
    </row>
    <row r="7" spans="1:19">
      <c r="A7" s="12" t="str">
        <f>'1-1 CD'!$A$7</f>
        <v>Pasūtījuma Nr.________________</v>
      </c>
      <c r="B7" s="47"/>
      <c r="C7" s="48"/>
      <c r="D7" s="49"/>
      <c r="E7" s="47"/>
      <c r="F7" s="47"/>
      <c r="G7" s="50"/>
      <c r="H7" s="51"/>
      <c r="I7" s="51"/>
    </row>
    <row r="8" spans="1:19">
      <c r="A8" s="12" t="s">
        <v>84</v>
      </c>
      <c r="B8" s="47"/>
      <c r="C8" s="48"/>
      <c r="D8" s="49"/>
      <c r="E8" s="47"/>
      <c r="F8" s="47"/>
      <c r="G8" s="50"/>
      <c r="H8" s="51"/>
      <c r="I8" s="51"/>
      <c r="P8" s="52" t="s">
        <v>222</v>
      </c>
      <c r="Q8" s="52"/>
      <c r="R8" s="53">
        <f>R44</f>
        <v>0</v>
      </c>
    </row>
    <row r="9" spans="1:19">
      <c r="A9" s="12" t="str">
        <f>'1-1 CD'!$A$9</f>
        <v>Tāme sastādīta: 2022. gada __.____________</v>
      </c>
      <c r="B9" s="47"/>
      <c r="C9" s="48"/>
      <c r="D9" s="49"/>
      <c r="E9" s="47"/>
      <c r="F9" s="47"/>
      <c r="G9" s="50"/>
      <c r="H9" s="51"/>
      <c r="I9" s="51"/>
    </row>
    <row r="10" spans="1:19" ht="20.25" customHeight="1">
      <c r="A10" s="183" t="s">
        <v>43</v>
      </c>
      <c r="B10" s="181" t="s">
        <v>56</v>
      </c>
      <c r="C10" s="184" t="s">
        <v>59</v>
      </c>
      <c r="D10" s="177" t="s">
        <v>0</v>
      </c>
      <c r="E10" s="183" t="s">
        <v>44</v>
      </c>
      <c r="F10" s="185" t="s">
        <v>45</v>
      </c>
      <c r="G10" s="185"/>
      <c r="H10" s="185"/>
      <c r="I10" s="185"/>
      <c r="J10" s="185"/>
      <c r="K10" s="185"/>
      <c r="L10" s="185"/>
      <c r="M10" s="185" t="s">
        <v>46</v>
      </c>
      <c r="N10" s="185"/>
      <c r="O10" s="185"/>
      <c r="P10" s="185"/>
      <c r="Q10" s="185"/>
      <c r="R10" s="185"/>
      <c r="S10" s="54"/>
    </row>
    <row r="11" spans="1:19" ht="78.75" customHeight="1">
      <c r="A11" s="183"/>
      <c r="B11" s="182"/>
      <c r="C11" s="184"/>
      <c r="D11" s="178"/>
      <c r="E11" s="183"/>
      <c r="F11" s="55" t="s">
        <v>47</v>
      </c>
      <c r="G11" s="55" t="s">
        <v>48</v>
      </c>
      <c r="H11" s="56" t="s">
        <v>49</v>
      </c>
      <c r="I11" s="56" t="s">
        <v>50</v>
      </c>
      <c r="J11" s="56" t="s">
        <v>263</v>
      </c>
      <c r="K11" s="56" t="s">
        <v>264</v>
      </c>
      <c r="L11" s="56" t="s">
        <v>52</v>
      </c>
      <c r="M11" s="56" t="s">
        <v>53</v>
      </c>
      <c r="N11" s="56" t="s">
        <v>49</v>
      </c>
      <c r="O11" s="56" t="s">
        <v>50</v>
      </c>
      <c r="P11" s="56" t="s">
        <v>263</v>
      </c>
      <c r="Q11" s="56" t="s">
        <v>264</v>
      </c>
      <c r="R11" s="56" t="s">
        <v>54</v>
      </c>
    </row>
    <row r="12" spans="1:19">
      <c r="A12" s="106"/>
      <c r="B12" s="106"/>
      <c r="C12" s="107" t="s">
        <v>30</v>
      </c>
      <c r="D12" s="108"/>
      <c r="E12" s="109"/>
      <c r="F12" s="110"/>
      <c r="G12" s="110"/>
      <c r="H12" s="111">
        <f t="shared" ref="H12" si="0">ROUND(F12*G12,2)</f>
        <v>0</v>
      </c>
      <c r="I12" s="110"/>
      <c r="J12" s="112"/>
      <c r="K12" s="112"/>
      <c r="L12" s="111">
        <f t="shared" ref="L12:L14" si="1">SUM(H12:J12)</f>
        <v>0</v>
      </c>
      <c r="M12" s="111">
        <f t="shared" ref="M12:M14" si="2">ROUND(E12*F12,2)</f>
        <v>0</v>
      </c>
      <c r="N12" s="111">
        <f t="shared" ref="N12:N14" si="3">ROUND(E12*H12,2)</f>
        <v>0</v>
      </c>
      <c r="O12" s="111">
        <f t="shared" ref="O12:O14" si="4">ROUND(E12*I12,2)</f>
        <v>0</v>
      </c>
      <c r="P12" s="111">
        <f t="shared" ref="P12:P14" si="5">ROUND(J12*E12,2)</f>
        <v>0</v>
      </c>
      <c r="Q12" s="111"/>
      <c r="R12" s="111">
        <f t="shared" ref="R12:R14" si="6">SUM(N12:P12)</f>
        <v>0</v>
      </c>
    </row>
    <row r="13" spans="1:19" ht="31">
      <c r="A13" s="58">
        <v>1</v>
      </c>
      <c r="B13" s="66" t="s">
        <v>245</v>
      </c>
      <c r="C13" s="63" t="s">
        <v>199</v>
      </c>
      <c r="D13" s="57" t="s">
        <v>32</v>
      </c>
      <c r="E13" s="59">
        <v>4</v>
      </c>
      <c r="F13" s="60"/>
      <c r="G13" s="60"/>
      <c r="H13" s="61"/>
      <c r="I13" s="60"/>
      <c r="J13" s="64"/>
      <c r="K13" s="64"/>
      <c r="L13" s="61">
        <f t="shared" si="1"/>
        <v>0</v>
      </c>
      <c r="M13" s="61">
        <f t="shared" si="2"/>
        <v>0</v>
      </c>
      <c r="N13" s="61">
        <f t="shared" si="3"/>
        <v>0</v>
      </c>
      <c r="O13" s="61">
        <f t="shared" si="4"/>
        <v>0</v>
      </c>
      <c r="P13" s="61">
        <f t="shared" si="5"/>
        <v>0</v>
      </c>
      <c r="Q13" s="61"/>
      <c r="R13" s="61">
        <f t="shared" si="6"/>
        <v>0</v>
      </c>
    </row>
    <row r="14" spans="1:19" ht="31">
      <c r="A14" s="58">
        <v>2</v>
      </c>
      <c r="B14" s="66" t="s">
        <v>245</v>
      </c>
      <c r="C14" s="63" t="s">
        <v>169</v>
      </c>
      <c r="D14" s="57" t="s">
        <v>32</v>
      </c>
      <c r="E14" s="59">
        <v>1</v>
      </c>
      <c r="F14" s="60"/>
      <c r="G14" s="60"/>
      <c r="H14" s="61"/>
      <c r="I14" s="60"/>
      <c r="J14" s="64"/>
      <c r="K14" s="64"/>
      <c r="L14" s="61">
        <f t="shared" si="1"/>
        <v>0</v>
      </c>
      <c r="M14" s="61">
        <f t="shared" si="2"/>
        <v>0</v>
      </c>
      <c r="N14" s="61">
        <f t="shared" si="3"/>
        <v>0</v>
      </c>
      <c r="O14" s="61">
        <f t="shared" si="4"/>
        <v>0</v>
      </c>
      <c r="P14" s="61">
        <f t="shared" si="5"/>
        <v>0</v>
      </c>
      <c r="Q14" s="61"/>
      <c r="R14" s="61">
        <f t="shared" si="6"/>
        <v>0</v>
      </c>
    </row>
    <row r="15" spans="1:19">
      <c r="A15" s="58">
        <v>3</v>
      </c>
      <c r="B15" s="66" t="s">
        <v>245</v>
      </c>
      <c r="C15" s="63" t="s">
        <v>33</v>
      </c>
      <c r="D15" s="57" t="s">
        <v>34</v>
      </c>
      <c r="E15" s="59">
        <v>3</v>
      </c>
      <c r="F15" s="60"/>
      <c r="G15" s="60"/>
      <c r="H15" s="61"/>
      <c r="I15" s="60"/>
      <c r="J15" s="64"/>
      <c r="K15" s="64"/>
      <c r="L15" s="61">
        <f t="shared" ref="L15:L42" si="7">SUM(H15:J15)</f>
        <v>0</v>
      </c>
      <c r="M15" s="61">
        <f t="shared" ref="M15:M42" si="8">ROUND(E15*F15,2)</f>
        <v>0</v>
      </c>
      <c r="N15" s="61">
        <f t="shared" ref="N15:N42" si="9">ROUND(E15*H15,2)</f>
        <v>0</v>
      </c>
      <c r="O15" s="61">
        <f t="shared" ref="O15:O42" si="10">ROUND(E15*I15,2)</f>
        <v>0</v>
      </c>
      <c r="P15" s="61">
        <f t="shared" ref="P15:P42" si="11">ROUND(J15*E15,2)</f>
        <v>0</v>
      </c>
      <c r="Q15" s="61"/>
      <c r="R15" s="61">
        <f t="shared" ref="R15:R42" si="12">SUM(N15:P15)</f>
        <v>0</v>
      </c>
    </row>
    <row r="16" spans="1:19" ht="31">
      <c r="A16" s="58">
        <v>4</v>
      </c>
      <c r="B16" s="66" t="s">
        <v>245</v>
      </c>
      <c r="C16" s="63" t="s">
        <v>201</v>
      </c>
      <c r="D16" s="57" t="s">
        <v>1</v>
      </c>
      <c r="E16" s="59">
        <v>280</v>
      </c>
      <c r="F16" s="60"/>
      <c r="G16" s="60"/>
      <c r="H16" s="61"/>
      <c r="I16" s="60"/>
      <c r="J16" s="64"/>
      <c r="K16" s="64"/>
      <c r="L16" s="61">
        <f t="shared" si="7"/>
        <v>0</v>
      </c>
      <c r="M16" s="61">
        <f t="shared" si="8"/>
        <v>0</v>
      </c>
      <c r="N16" s="61">
        <f t="shared" si="9"/>
        <v>0</v>
      </c>
      <c r="O16" s="61">
        <f t="shared" si="10"/>
        <v>0</v>
      </c>
      <c r="P16" s="61">
        <f t="shared" si="11"/>
        <v>0</v>
      </c>
      <c r="Q16" s="61"/>
      <c r="R16" s="61">
        <f t="shared" si="12"/>
        <v>0</v>
      </c>
    </row>
    <row r="17" spans="1:18" ht="31">
      <c r="A17" s="58">
        <v>5</v>
      </c>
      <c r="B17" s="66" t="s">
        <v>245</v>
      </c>
      <c r="C17" s="63" t="s">
        <v>202</v>
      </c>
      <c r="D17" s="57" t="s">
        <v>1</v>
      </c>
      <c r="E17" s="59">
        <v>30</v>
      </c>
      <c r="F17" s="60"/>
      <c r="G17" s="60"/>
      <c r="H17" s="61"/>
      <c r="I17" s="60"/>
      <c r="J17" s="64"/>
      <c r="K17" s="64"/>
      <c r="L17" s="61">
        <f t="shared" si="7"/>
        <v>0</v>
      </c>
      <c r="M17" s="61">
        <f t="shared" si="8"/>
        <v>0</v>
      </c>
      <c r="N17" s="61">
        <f t="shared" si="9"/>
        <v>0</v>
      </c>
      <c r="O17" s="61">
        <f t="shared" si="10"/>
        <v>0</v>
      </c>
      <c r="P17" s="61">
        <f t="shared" si="11"/>
        <v>0</v>
      </c>
      <c r="Q17" s="61"/>
      <c r="R17" s="61">
        <f t="shared" si="12"/>
        <v>0</v>
      </c>
    </row>
    <row r="18" spans="1:18" ht="31">
      <c r="A18" s="58">
        <v>6</v>
      </c>
      <c r="B18" s="66" t="s">
        <v>245</v>
      </c>
      <c r="C18" s="63" t="s">
        <v>170</v>
      </c>
      <c r="D18" s="57" t="s">
        <v>1</v>
      </c>
      <c r="E18" s="59">
        <v>457</v>
      </c>
      <c r="F18" s="60"/>
      <c r="G18" s="60"/>
      <c r="H18" s="61"/>
      <c r="I18" s="60"/>
      <c r="J18" s="64"/>
      <c r="K18" s="64"/>
      <c r="L18" s="61">
        <f t="shared" si="7"/>
        <v>0</v>
      </c>
      <c r="M18" s="61">
        <f t="shared" si="8"/>
        <v>0</v>
      </c>
      <c r="N18" s="61">
        <f t="shared" si="9"/>
        <v>0</v>
      </c>
      <c r="O18" s="61">
        <f t="shared" si="10"/>
        <v>0</v>
      </c>
      <c r="P18" s="61">
        <f t="shared" si="11"/>
        <v>0</v>
      </c>
      <c r="Q18" s="61"/>
      <c r="R18" s="61">
        <f t="shared" si="12"/>
        <v>0</v>
      </c>
    </row>
    <row r="19" spans="1:18" ht="31">
      <c r="A19" s="58">
        <v>7</v>
      </c>
      <c r="B19" s="66" t="s">
        <v>245</v>
      </c>
      <c r="C19" s="63" t="s">
        <v>112</v>
      </c>
      <c r="D19" s="57" t="s">
        <v>1</v>
      </c>
      <c r="E19" s="59">
        <v>282</v>
      </c>
      <c r="F19" s="60"/>
      <c r="G19" s="60"/>
      <c r="H19" s="61"/>
      <c r="I19" s="60"/>
      <c r="J19" s="64"/>
      <c r="K19" s="64"/>
      <c r="L19" s="61">
        <f t="shared" si="7"/>
        <v>0</v>
      </c>
      <c r="M19" s="61">
        <f t="shared" si="8"/>
        <v>0</v>
      </c>
      <c r="N19" s="61">
        <f t="shared" si="9"/>
        <v>0</v>
      </c>
      <c r="O19" s="61">
        <f t="shared" si="10"/>
        <v>0</v>
      </c>
      <c r="P19" s="61">
        <f t="shared" si="11"/>
        <v>0</v>
      </c>
      <c r="Q19" s="61"/>
      <c r="R19" s="61">
        <f t="shared" si="12"/>
        <v>0</v>
      </c>
    </row>
    <row r="20" spans="1:18">
      <c r="A20" s="58">
        <v>8</v>
      </c>
      <c r="B20" s="66" t="s">
        <v>245</v>
      </c>
      <c r="C20" s="63" t="s">
        <v>171</v>
      </c>
      <c r="D20" s="57" t="s">
        <v>32</v>
      </c>
      <c r="E20" s="59">
        <v>1</v>
      </c>
      <c r="F20" s="60"/>
      <c r="G20" s="60"/>
      <c r="H20" s="61"/>
      <c r="I20" s="60"/>
      <c r="J20" s="64"/>
      <c r="K20" s="64"/>
      <c r="L20" s="61">
        <f t="shared" si="7"/>
        <v>0</v>
      </c>
      <c r="M20" s="61">
        <f t="shared" si="8"/>
        <v>0</v>
      </c>
      <c r="N20" s="61">
        <f t="shared" si="9"/>
        <v>0</v>
      </c>
      <c r="O20" s="61">
        <f t="shared" si="10"/>
        <v>0</v>
      </c>
      <c r="P20" s="61">
        <f t="shared" si="11"/>
        <v>0</v>
      </c>
      <c r="Q20" s="61"/>
      <c r="R20" s="61">
        <f t="shared" si="12"/>
        <v>0</v>
      </c>
    </row>
    <row r="21" spans="1:18">
      <c r="A21" s="58">
        <v>9</v>
      </c>
      <c r="B21" s="66" t="s">
        <v>245</v>
      </c>
      <c r="C21" s="63" t="s">
        <v>172</v>
      </c>
      <c r="D21" s="57" t="s">
        <v>1</v>
      </c>
      <c r="E21" s="59">
        <v>280</v>
      </c>
      <c r="F21" s="60"/>
      <c r="G21" s="60"/>
      <c r="H21" s="61"/>
      <c r="I21" s="60"/>
      <c r="J21" s="64"/>
      <c r="K21" s="64"/>
      <c r="L21" s="61">
        <f t="shared" si="7"/>
        <v>0</v>
      </c>
      <c r="M21" s="61">
        <f t="shared" si="8"/>
        <v>0</v>
      </c>
      <c r="N21" s="61">
        <f t="shared" si="9"/>
        <v>0</v>
      </c>
      <c r="O21" s="61">
        <f t="shared" si="10"/>
        <v>0</v>
      </c>
      <c r="P21" s="61">
        <f t="shared" si="11"/>
        <v>0</v>
      </c>
      <c r="Q21" s="61"/>
      <c r="R21" s="61">
        <f t="shared" si="12"/>
        <v>0</v>
      </c>
    </row>
    <row r="22" spans="1:18">
      <c r="A22" s="58">
        <v>10</v>
      </c>
      <c r="B22" s="66" t="s">
        <v>245</v>
      </c>
      <c r="C22" s="63" t="s">
        <v>173</v>
      </c>
      <c r="D22" s="57" t="s">
        <v>1</v>
      </c>
      <c r="E22" s="59">
        <v>8</v>
      </c>
      <c r="F22" s="60"/>
      <c r="G22" s="60"/>
      <c r="H22" s="61"/>
      <c r="I22" s="60"/>
      <c r="J22" s="64"/>
      <c r="K22" s="64"/>
      <c r="L22" s="61">
        <f t="shared" si="7"/>
        <v>0</v>
      </c>
      <c r="M22" s="61">
        <f t="shared" si="8"/>
        <v>0</v>
      </c>
      <c r="N22" s="61">
        <f t="shared" si="9"/>
        <v>0</v>
      </c>
      <c r="O22" s="61">
        <f t="shared" si="10"/>
        <v>0</v>
      </c>
      <c r="P22" s="61">
        <f t="shared" si="11"/>
        <v>0</v>
      </c>
      <c r="Q22" s="61"/>
      <c r="R22" s="61">
        <f t="shared" si="12"/>
        <v>0</v>
      </c>
    </row>
    <row r="23" spans="1:18">
      <c r="A23" s="58">
        <v>11</v>
      </c>
      <c r="B23" s="66" t="s">
        <v>245</v>
      </c>
      <c r="C23" s="63" t="s">
        <v>174</v>
      </c>
      <c r="D23" s="57" t="s">
        <v>1</v>
      </c>
      <c r="E23" s="59">
        <v>46</v>
      </c>
      <c r="F23" s="60"/>
      <c r="G23" s="60"/>
      <c r="H23" s="61"/>
      <c r="I23" s="60"/>
      <c r="J23" s="64"/>
      <c r="K23" s="64"/>
      <c r="L23" s="61">
        <f t="shared" ref="L23" si="13">SUM(H23:J23)</f>
        <v>0</v>
      </c>
      <c r="M23" s="61">
        <f t="shared" ref="M23" si="14">ROUND(E23*F23,2)</f>
        <v>0</v>
      </c>
      <c r="N23" s="61">
        <f t="shared" ref="N23" si="15">ROUND(E23*H23,2)</f>
        <v>0</v>
      </c>
      <c r="O23" s="61">
        <f t="shared" ref="O23" si="16">ROUND(E23*I23,2)</f>
        <v>0</v>
      </c>
      <c r="P23" s="61">
        <f t="shared" ref="P23" si="17">ROUND(J23*E23,2)</f>
        <v>0</v>
      </c>
      <c r="Q23" s="61"/>
      <c r="R23" s="61">
        <f t="shared" ref="R23" si="18">SUM(N23:P23)</f>
        <v>0</v>
      </c>
    </row>
    <row r="24" spans="1:18">
      <c r="A24" s="58">
        <v>12</v>
      </c>
      <c r="B24" s="66" t="s">
        <v>245</v>
      </c>
      <c r="C24" s="63" t="s">
        <v>98</v>
      </c>
      <c r="D24" s="57" t="s">
        <v>34</v>
      </c>
      <c r="E24" s="59">
        <v>8</v>
      </c>
      <c r="F24" s="60"/>
      <c r="G24" s="60"/>
      <c r="H24" s="61"/>
      <c r="I24" s="60"/>
      <c r="J24" s="64"/>
      <c r="K24" s="64"/>
      <c r="L24" s="61">
        <f t="shared" si="7"/>
        <v>0</v>
      </c>
      <c r="M24" s="61">
        <f t="shared" si="8"/>
        <v>0</v>
      </c>
      <c r="N24" s="61">
        <f t="shared" si="9"/>
        <v>0</v>
      </c>
      <c r="O24" s="61">
        <f t="shared" si="10"/>
        <v>0</v>
      </c>
      <c r="P24" s="61">
        <f t="shared" si="11"/>
        <v>0</v>
      </c>
      <c r="Q24" s="61"/>
      <c r="R24" s="61">
        <f t="shared" si="12"/>
        <v>0</v>
      </c>
    </row>
    <row r="25" spans="1:18">
      <c r="A25" s="58">
        <v>13</v>
      </c>
      <c r="B25" s="66" t="s">
        <v>245</v>
      </c>
      <c r="C25" s="63" t="s">
        <v>99</v>
      </c>
      <c r="D25" s="57" t="s">
        <v>1</v>
      </c>
      <c r="E25" s="59">
        <v>335</v>
      </c>
      <c r="F25" s="60"/>
      <c r="G25" s="60"/>
      <c r="H25" s="61"/>
      <c r="I25" s="60"/>
      <c r="J25" s="64"/>
      <c r="K25" s="64"/>
      <c r="L25" s="61">
        <f t="shared" si="7"/>
        <v>0</v>
      </c>
      <c r="M25" s="61">
        <f t="shared" si="8"/>
        <v>0</v>
      </c>
      <c r="N25" s="61">
        <f t="shared" si="9"/>
        <v>0</v>
      </c>
      <c r="O25" s="61">
        <f t="shared" si="10"/>
        <v>0</v>
      </c>
      <c r="P25" s="61">
        <f t="shared" si="11"/>
        <v>0</v>
      </c>
      <c r="Q25" s="61"/>
      <c r="R25" s="61">
        <f t="shared" si="12"/>
        <v>0</v>
      </c>
    </row>
    <row r="26" spans="1:18" ht="31">
      <c r="A26" s="58">
        <v>14</v>
      </c>
      <c r="B26" s="66" t="s">
        <v>245</v>
      </c>
      <c r="C26" s="63" t="s">
        <v>100</v>
      </c>
      <c r="D26" s="57" t="s">
        <v>34</v>
      </c>
      <c r="E26" s="59">
        <v>16</v>
      </c>
      <c r="F26" s="60"/>
      <c r="G26" s="60"/>
      <c r="H26" s="61"/>
      <c r="I26" s="60"/>
      <c r="J26" s="64"/>
      <c r="K26" s="64"/>
      <c r="L26" s="61">
        <f t="shared" si="7"/>
        <v>0</v>
      </c>
      <c r="M26" s="61">
        <f t="shared" si="8"/>
        <v>0</v>
      </c>
      <c r="N26" s="61">
        <f t="shared" si="9"/>
        <v>0</v>
      </c>
      <c r="O26" s="61">
        <f t="shared" si="10"/>
        <v>0</v>
      </c>
      <c r="P26" s="61">
        <f t="shared" si="11"/>
        <v>0</v>
      </c>
      <c r="Q26" s="61"/>
      <c r="R26" s="61">
        <f t="shared" si="12"/>
        <v>0</v>
      </c>
    </row>
    <row r="27" spans="1:18" ht="31">
      <c r="A27" s="58">
        <v>15</v>
      </c>
      <c r="B27" s="66" t="s">
        <v>245</v>
      </c>
      <c r="C27" s="63" t="s">
        <v>175</v>
      </c>
      <c r="D27" s="57" t="s">
        <v>32</v>
      </c>
      <c r="E27" s="59">
        <v>8</v>
      </c>
      <c r="F27" s="60"/>
      <c r="G27" s="60"/>
      <c r="H27" s="61"/>
      <c r="I27" s="60"/>
      <c r="J27" s="64"/>
      <c r="K27" s="64"/>
      <c r="L27" s="61">
        <f t="shared" si="7"/>
        <v>0</v>
      </c>
      <c r="M27" s="61">
        <f t="shared" si="8"/>
        <v>0</v>
      </c>
      <c r="N27" s="61">
        <f t="shared" si="9"/>
        <v>0</v>
      </c>
      <c r="O27" s="61">
        <f t="shared" si="10"/>
        <v>0</v>
      </c>
      <c r="P27" s="61">
        <f t="shared" si="11"/>
        <v>0</v>
      </c>
      <c r="Q27" s="61"/>
      <c r="R27" s="61">
        <f t="shared" si="12"/>
        <v>0</v>
      </c>
    </row>
    <row r="28" spans="1:18" ht="31">
      <c r="A28" s="58">
        <v>16</v>
      </c>
      <c r="B28" s="66" t="s">
        <v>245</v>
      </c>
      <c r="C28" s="63" t="s">
        <v>101</v>
      </c>
      <c r="D28" s="57" t="s">
        <v>32</v>
      </c>
      <c r="E28" s="59">
        <v>8</v>
      </c>
      <c r="F28" s="60"/>
      <c r="G28" s="60"/>
      <c r="H28" s="61"/>
      <c r="I28" s="60"/>
      <c r="J28" s="64"/>
      <c r="K28" s="64"/>
      <c r="L28" s="61">
        <f t="shared" si="7"/>
        <v>0</v>
      </c>
      <c r="M28" s="61">
        <f t="shared" si="8"/>
        <v>0</v>
      </c>
      <c r="N28" s="61">
        <f t="shared" si="9"/>
        <v>0</v>
      </c>
      <c r="O28" s="61">
        <f t="shared" si="10"/>
        <v>0</v>
      </c>
      <c r="P28" s="61">
        <f t="shared" si="11"/>
        <v>0</v>
      </c>
      <c r="Q28" s="61"/>
      <c r="R28" s="61">
        <f t="shared" si="12"/>
        <v>0</v>
      </c>
    </row>
    <row r="29" spans="1:18" ht="31">
      <c r="A29" s="58">
        <v>17</v>
      </c>
      <c r="B29" s="66" t="s">
        <v>245</v>
      </c>
      <c r="C29" s="63" t="s">
        <v>102</v>
      </c>
      <c r="D29" s="57" t="s">
        <v>34</v>
      </c>
      <c r="E29" s="59">
        <v>8</v>
      </c>
      <c r="F29" s="60"/>
      <c r="G29" s="60"/>
      <c r="H29" s="61"/>
      <c r="I29" s="60"/>
      <c r="J29" s="64"/>
      <c r="K29" s="64"/>
      <c r="L29" s="61">
        <f t="shared" si="7"/>
        <v>0</v>
      </c>
      <c r="M29" s="61">
        <f t="shared" si="8"/>
        <v>0</v>
      </c>
      <c r="N29" s="61">
        <f t="shared" si="9"/>
        <v>0</v>
      </c>
      <c r="O29" s="61">
        <f t="shared" si="10"/>
        <v>0</v>
      </c>
      <c r="P29" s="61">
        <f t="shared" si="11"/>
        <v>0</v>
      </c>
      <c r="Q29" s="61"/>
      <c r="R29" s="61">
        <f t="shared" si="12"/>
        <v>0</v>
      </c>
    </row>
    <row r="30" spans="1:18" ht="31">
      <c r="A30" s="58">
        <v>18</v>
      </c>
      <c r="B30" s="66" t="s">
        <v>245</v>
      </c>
      <c r="C30" s="63" t="s">
        <v>103</v>
      </c>
      <c r="D30" s="57" t="s">
        <v>34</v>
      </c>
      <c r="E30" s="59">
        <v>18</v>
      </c>
      <c r="F30" s="60"/>
      <c r="G30" s="60"/>
      <c r="H30" s="61"/>
      <c r="I30" s="60"/>
      <c r="J30" s="64"/>
      <c r="K30" s="64"/>
      <c r="L30" s="61">
        <f t="shared" si="7"/>
        <v>0</v>
      </c>
      <c r="M30" s="61">
        <f t="shared" si="8"/>
        <v>0</v>
      </c>
      <c r="N30" s="61">
        <f t="shared" si="9"/>
        <v>0</v>
      </c>
      <c r="O30" s="61">
        <f t="shared" si="10"/>
        <v>0</v>
      </c>
      <c r="P30" s="61">
        <f t="shared" si="11"/>
        <v>0</v>
      </c>
      <c r="Q30" s="61"/>
      <c r="R30" s="61">
        <f t="shared" si="12"/>
        <v>0</v>
      </c>
    </row>
    <row r="31" spans="1:18" ht="46.5">
      <c r="A31" s="58">
        <v>19</v>
      </c>
      <c r="B31" s="66" t="s">
        <v>245</v>
      </c>
      <c r="C31" s="63" t="s">
        <v>104</v>
      </c>
      <c r="D31" s="57" t="s">
        <v>34</v>
      </c>
      <c r="E31" s="59">
        <v>1</v>
      </c>
      <c r="F31" s="60"/>
      <c r="G31" s="60"/>
      <c r="H31" s="61"/>
      <c r="I31" s="60"/>
      <c r="J31" s="64"/>
      <c r="K31" s="64"/>
      <c r="L31" s="61">
        <f t="shared" si="7"/>
        <v>0</v>
      </c>
      <c r="M31" s="61">
        <f t="shared" si="8"/>
        <v>0</v>
      </c>
      <c r="N31" s="61">
        <f t="shared" si="9"/>
        <v>0</v>
      </c>
      <c r="O31" s="61">
        <f t="shared" si="10"/>
        <v>0</v>
      </c>
      <c r="P31" s="61">
        <f t="shared" si="11"/>
        <v>0</v>
      </c>
      <c r="Q31" s="61"/>
      <c r="R31" s="61">
        <f t="shared" si="12"/>
        <v>0</v>
      </c>
    </row>
    <row r="32" spans="1:18" ht="46.5">
      <c r="A32" s="58">
        <v>20</v>
      </c>
      <c r="B32" s="66" t="s">
        <v>245</v>
      </c>
      <c r="C32" s="63" t="s">
        <v>203</v>
      </c>
      <c r="D32" s="57" t="s">
        <v>34</v>
      </c>
      <c r="E32" s="59">
        <v>1</v>
      </c>
      <c r="F32" s="60"/>
      <c r="G32" s="60"/>
      <c r="H32" s="61"/>
      <c r="I32" s="60"/>
      <c r="J32" s="64"/>
      <c r="K32" s="64"/>
      <c r="L32" s="61">
        <f t="shared" ref="L32" si="19">SUM(H32:J32)</f>
        <v>0</v>
      </c>
      <c r="M32" s="61">
        <f t="shared" ref="M32" si="20">ROUND(E32*F32,2)</f>
        <v>0</v>
      </c>
      <c r="N32" s="61">
        <f t="shared" ref="N32" si="21">ROUND(E32*H32,2)</f>
        <v>0</v>
      </c>
      <c r="O32" s="61">
        <f t="shared" ref="O32" si="22">ROUND(E32*I32,2)</f>
        <v>0</v>
      </c>
      <c r="P32" s="61">
        <f t="shared" ref="P32" si="23">ROUND(J32*E32,2)</f>
        <v>0</v>
      </c>
      <c r="Q32" s="61"/>
      <c r="R32" s="61">
        <f t="shared" ref="R32" si="24">SUM(N32:P32)</f>
        <v>0</v>
      </c>
    </row>
    <row r="33" spans="1:18" ht="46.5">
      <c r="A33" s="58">
        <v>21</v>
      </c>
      <c r="B33" s="66" t="s">
        <v>245</v>
      </c>
      <c r="C33" s="63" t="s">
        <v>176</v>
      </c>
      <c r="D33" s="57" t="s">
        <v>34</v>
      </c>
      <c r="E33" s="59">
        <v>1</v>
      </c>
      <c r="F33" s="60"/>
      <c r="G33" s="60"/>
      <c r="H33" s="61"/>
      <c r="I33" s="60"/>
      <c r="J33" s="64"/>
      <c r="K33" s="64"/>
      <c r="L33" s="61">
        <f t="shared" ref="L33:L34" si="25">SUM(H33:J33)</f>
        <v>0</v>
      </c>
      <c r="M33" s="61">
        <f t="shared" ref="M33:M34" si="26">ROUND(E33*F33,2)</f>
        <v>0</v>
      </c>
      <c r="N33" s="61">
        <f t="shared" ref="N33:N34" si="27">ROUND(E33*H33,2)</f>
        <v>0</v>
      </c>
      <c r="O33" s="61">
        <f t="shared" ref="O33:O34" si="28">ROUND(E33*I33,2)</f>
        <v>0</v>
      </c>
      <c r="P33" s="61">
        <f t="shared" ref="P33:P34" si="29">ROUND(J33*E33,2)</f>
        <v>0</v>
      </c>
      <c r="Q33" s="61"/>
      <c r="R33" s="61">
        <f t="shared" ref="R33:R34" si="30">SUM(N33:P33)</f>
        <v>0</v>
      </c>
    </row>
    <row r="34" spans="1:18" ht="62">
      <c r="A34" s="58">
        <v>22</v>
      </c>
      <c r="B34" s="66" t="s">
        <v>245</v>
      </c>
      <c r="C34" s="63" t="s">
        <v>177</v>
      </c>
      <c r="D34" s="57" t="s">
        <v>34</v>
      </c>
      <c r="E34" s="59">
        <v>2</v>
      </c>
      <c r="F34" s="60"/>
      <c r="G34" s="60"/>
      <c r="H34" s="61"/>
      <c r="I34" s="60"/>
      <c r="J34" s="64"/>
      <c r="K34" s="64"/>
      <c r="L34" s="61">
        <f t="shared" si="25"/>
        <v>0</v>
      </c>
      <c r="M34" s="61">
        <f t="shared" si="26"/>
        <v>0</v>
      </c>
      <c r="N34" s="61">
        <f t="shared" si="27"/>
        <v>0</v>
      </c>
      <c r="O34" s="61">
        <f t="shared" si="28"/>
        <v>0</v>
      </c>
      <c r="P34" s="61">
        <f t="shared" si="29"/>
        <v>0</v>
      </c>
      <c r="Q34" s="61"/>
      <c r="R34" s="61">
        <f t="shared" si="30"/>
        <v>0</v>
      </c>
    </row>
    <row r="35" spans="1:18">
      <c r="A35" s="58">
        <v>23</v>
      </c>
      <c r="B35" s="66" t="s">
        <v>245</v>
      </c>
      <c r="C35" s="63" t="s">
        <v>105</v>
      </c>
      <c r="D35" s="57" t="s">
        <v>34</v>
      </c>
      <c r="E35" s="59">
        <v>8</v>
      </c>
      <c r="F35" s="60"/>
      <c r="G35" s="60"/>
      <c r="H35" s="61"/>
      <c r="I35" s="60"/>
      <c r="J35" s="64"/>
      <c r="K35" s="64"/>
      <c r="L35" s="61">
        <f t="shared" si="7"/>
        <v>0</v>
      </c>
      <c r="M35" s="61">
        <f t="shared" si="8"/>
        <v>0</v>
      </c>
      <c r="N35" s="61">
        <f t="shared" si="9"/>
        <v>0</v>
      </c>
      <c r="O35" s="61">
        <f t="shared" si="10"/>
        <v>0</v>
      </c>
      <c r="P35" s="61">
        <f t="shared" si="11"/>
        <v>0</v>
      </c>
      <c r="Q35" s="61"/>
      <c r="R35" s="61">
        <f t="shared" si="12"/>
        <v>0</v>
      </c>
    </row>
    <row r="36" spans="1:18">
      <c r="A36" s="58">
        <v>24</v>
      </c>
      <c r="B36" s="66" t="s">
        <v>245</v>
      </c>
      <c r="C36" s="63" t="s">
        <v>106</v>
      </c>
      <c r="D36" s="57" t="s">
        <v>34</v>
      </c>
      <c r="E36" s="59">
        <v>8</v>
      </c>
      <c r="F36" s="60"/>
      <c r="G36" s="60"/>
      <c r="H36" s="61"/>
      <c r="I36" s="60"/>
      <c r="J36" s="64"/>
      <c r="K36" s="64"/>
      <c r="L36" s="61">
        <f t="shared" si="7"/>
        <v>0</v>
      </c>
      <c r="M36" s="61">
        <f t="shared" si="8"/>
        <v>0</v>
      </c>
      <c r="N36" s="61">
        <f t="shared" si="9"/>
        <v>0</v>
      </c>
      <c r="O36" s="61">
        <f t="shared" si="10"/>
        <v>0</v>
      </c>
      <c r="P36" s="61">
        <f t="shared" si="11"/>
        <v>0</v>
      </c>
      <c r="Q36" s="61"/>
      <c r="R36" s="61">
        <f t="shared" si="12"/>
        <v>0</v>
      </c>
    </row>
    <row r="37" spans="1:18">
      <c r="A37" s="58">
        <v>25</v>
      </c>
      <c r="B37" s="66" t="s">
        <v>245</v>
      </c>
      <c r="C37" s="63" t="s">
        <v>107</v>
      </c>
      <c r="D37" s="57" t="s">
        <v>34</v>
      </c>
      <c r="E37" s="59">
        <v>8</v>
      </c>
      <c r="F37" s="60"/>
      <c r="G37" s="60"/>
      <c r="H37" s="61"/>
      <c r="I37" s="60"/>
      <c r="J37" s="64"/>
      <c r="K37" s="64"/>
      <c r="L37" s="61">
        <f t="shared" si="7"/>
        <v>0</v>
      </c>
      <c r="M37" s="61">
        <f t="shared" si="8"/>
        <v>0</v>
      </c>
      <c r="N37" s="61">
        <f t="shared" si="9"/>
        <v>0</v>
      </c>
      <c r="O37" s="61">
        <f t="shared" si="10"/>
        <v>0</v>
      </c>
      <c r="P37" s="61">
        <f t="shared" si="11"/>
        <v>0</v>
      </c>
      <c r="Q37" s="61"/>
      <c r="R37" s="61">
        <f t="shared" si="12"/>
        <v>0</v>
      </c>
    </row>
    <row r="38" spans="1:18" ht="31">
      <c r="A38" s="58">
        <v>26</v>
      </c>
      <c r="B38" s="66" t="s">
        <v>245</v>
      </c>
      <c r="C38" s="63" t="s">
        <v>108</v>
      </c>
      <c r="D38" s="57" t="s">
        <v>34</v>
      </c>
      <c r="E38" s="59">
        <v>8</v>
      </c>
      <c r="F38" s="60"/>
      <c r="G38" s="60"/>
      <c r="H38" s="61"/>
      <c r="I38" s="60"/>
      <c r="J38" s="64"/>
      <c r="K38" s="64"/>
      <c r="L38" s="61">
        <f t="shared" si="7"/>
        <v>0</v>
      </c>
      <c r="M38" s="61">
        <f t="shared" si="8"/>
        <v>0</v>
      </c>
      <c r="N38" s="61">
        <f t="shared" si="9"/>
        <v>0</v>
      </c>
      <c r="O38" s="61">
        <f t="shared" si="10"/>
        <v>0</v>
      </c>
      <c r="P38" s="61">
        <f t="shared" si="11"/>
        <v>0</v>
      </c>
      <c r="Q38" s="61"/>
      <c r="R38" s="61">
        <f t="shared" si="12"/>
        <v>0</v>
      </c>
    </row>
    <row r="39" spans="1:18">
      <c r="A39" s="58">
        <v>27</v>
      </c>
      <c r="B39" s="66" t="s">
        <v>245</v>
      </c>
      <c r="C39" s="63" t="s">
        <v>109</v>
      </c>
      <c r="D39" s="57" t="s">
        <v>34</v>
      </c>
      <c r="E39" s="59">
        <v>8</v>
      </c>
      <c r="F39" s="60"/>
      <c r="G39" s="60"/>
      <c r="H39" s="61"/>
      <c r="I39" s="60"/>
      <c r="J39" s="64"/>
      <c r="K39" s="64"/>
      <c r="L39" s="61">
        <f t="shared" si="7"/>
        <v>0</v>
      </c>
      <c r="M39" s="61">
        <f t="shared" si="8"/>
        <v>0</v>
      </c>
      <c r="N39" s="61">
        <f t="shared" si="9"/>
        <v>0</v>
      </c>
      <c r="O39" s="61">
        <f t="shared" si="10"/>
        <v>0</v>
      </c>
      <c r="P39" s="61">
        <f t="shared" si="11"/>
        <v>0</v>
      </c>
      <c r="Q39" s="61"/>
      <c r="R39" s="61">
        <f t="shared" si="12"/>
        <v>0</v>
      </c>
    </row>
    <row r="40" spans="1:18">
      <c r="A40" s="58">
        <v>28</v>
      </c>
      <c r="B40" s="66" t="s">
        <v>245</v>
      </c>
      <c r="C40" s="63" t="s">
        <v>110</v>
      </c>
      <c r="D40" s="57" t="s">
        <v>2</v>
      </c>
      <c r="E40" s="59">
        <v>400</v>
      </c>
      <c r="F40" s="60"/>
      <c r="G40" s="60"/>
      <c r="H40" s="61"/>
      <c r="I40" s="60"/>
      <c r="J40" s="64"/>
      <c r="K40" s="64"/>
      <c r="L40" s="61">
        <f t="shared" si="7"/>
        <v>0</v>
      </c>
      <c r="M40" s="61">
        <f t="shared" si="8"/>
        <v>0</v>
      </c>
      <c r="N40" s="61">
        <f t="shared" si="9"/>
        <v>0</v>
      </c>
      <c r="O40" s="61">
        <f t="shared" si="10"/>
        <v>0</v>
      </c>
      <c r="P40" s="61">
        <f t="shared" si="11"/>
        <v>0</v>
      </c>
      <c r="Q40" s="61"/>
      <c r="R40" s="61">
        <f t="shared" si="12"/>
        <v>0</v>
      </c>
    </row>
    <row r="41" spans="1:18" ht="31">
      <c r="A41" s="58">
        <v>29</v>
      </c>
      <c r="B41" s="66" t="s">
        <v>245</v>
      </c>
      <c r="C41" s="63" t="s">
        <v>200</v>
      </c>
      <c r="D41" s="57" t="s">
        <v>32</v>
      </c>
      <c r="E41" s="59">
        <v>1</v>
      </c>
      <c r="F41" s="60"/>
      <c r="G41" s="60"/>
      <c r="H41" s="61"/>
      <c r="I41" s="60"/>
      <c r="J41" s="64"/>
      <c r="K41" s="64"/>
      <c r="L41" s="61">
        <f t="shared" si="7"/>
        <v>0</v>
      </c>
      <c r="M41" s="61">
        <f t="shared" si="8"/>
        <v>0</v>
      </c>
      <c r="N41" s="61">
        <f t="shared" si="9"/>
        <v>0</v>
      </c>
      <c r="O41" s="61">
        <f t="shared" si="10"/>
        <v>0</v>
      </c>
      <c r="P41" s="61">
        <f t="shared" si="11"/>
        <v>0</v>
      </c>
      <c r="Q41" s="61"/>
      <c r="R41" s="61">
        <f t="shared" si="12"/>
        <v>0</v>
      </c>
    </row>
    <row r="42" spans="1:18" ht="31">
      <c r="A42" s="58">
        <v>30</v>
      </c>
      <c r="B42" s="66" t="s">
        <v>245</v>
      </c>
      <c r="C42" s="63" t="s">
        <v>111</v>
      </c>
      <c r="D42" s="57" t="s">
        <v>32</v>
      </c>
      <c r="E42" s="59">
        <v>1</v>
      </c>
      <c r="F42" s="60"/>
      <c r="G42" s="60"/>
      <c r="H42" s="61"/>
      <c r="I42" s="60"/>
      <c r="J42" s="64"/>
      <c r="K42" s="64"/>
      <c r="L42" s="61">
        <f t="shared" si="7"/>
        <v>0</v>
      </c>
      <c r="M42" s="61">
        <f t="shared" si="8"/>
        <v>0</v>
      </c>
      <c r="N42" s="61">
        <f t="shared" si="9"/>
        <v>0</v>
      </c>
      <c r="O42" s="61">
        <f t="shared" si="10"/>
        <v>0</v>
      </c>
      <c r="P42" s="61">
        <f t="shared" si="11"/>
        <v>0</v>
      </c>
      <c r="Q42" s="61"/>
      <c r="R42" s="61">
        <f t="shared" si="12"/>
        <v>0</v>
      </c>
    </row>
    <row r="43" spans="1:18" s="68" customFormat="1" ht="26.25" customHeight="1">
      <c r="A43" s="186" t="s">
        <v>66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89">
        <f>SUM(M16:M42)</f>
        <v>0</v>
      </c>
      <c r="N43" s="89">
        <f>SUM(N16:N42)</f>
        <v>0</v>
      </c>
      <c r="O43" s="89">
        <f>SUM(O16:O42)</f>
        <v>0</v>
      </c>
      <c r="P43" s="89">
        <f>SUM(P16:P42)</f>
        <v>0</v>
      </c>
      <c r="Q43" s="89"/>
      <c r="R43" s="89">
        <f>SUM(R16:R42)</f>
        <v>0</v>
      </c>
    </row>
    <row r="44" spans="1:18">
      <c r="A44" s="85"/>
      <c r="B44" s="85"/>
      <c r="C44" s="81"/>
      <c r="D44" s="82"/>
      <c r="E44" s="85"/>
      <c r="F44" s="85"/>
      <c r="G44" s="86"/>
      <c r="H44" s="87"/>
      <c r="I44" s="87"/>
      <c r="J44" s="87"/>
      <c r="K44" s="87"/>
      <c r="L44" s="88"/>
      <c r="M44" s="90"/>
      <c r="N44" s="90"/>
      <c r="O44" s="90"/>
      <c r="P44" s="90"/>
      <c r="Q44" s="90"/>
      <c r="R44" s="91"/>
    </row>
    <row r="45" spans="1:18">
      <c r="A45" s="80"/>
      <c r="B45" s="80"/>
      <c r="C45" s="81"/>
      <c r="D45" s="82"/>
      <c r="E45" s="80"/>
      <c r="F45" s="83"/>
      <c r="G45" s="84"/>
      <c r="H45" s="79"/>
      <c r="I45" s="79"/>
      <c r="J45" s="79"/>
      <c r="K45" s="79"/>
      <c r="L45" s="79"/>
      <c r="M45" s="93"/>
      <c r="N45" s="93"/>
      <c r="O45" s="93"/>
      <c r="P45" s="93"/>
      <c r="Q45" s="93"/>
      <c r="R45" s="94"/>
    </row>
    <row r="46" spans="1:18">
      <c r="A46" s="80"/>
      <c r="B46" s="153" t="s">
        <v>215</v>
      </c>
      <c r="C46" s="153"/>
      <c r="D46" s="153"/>
      <c r="E46" s="153"/>
      <c r="F46" s="153"/>
      <c r="G46" s="153"/>
      <c r="H46" s="153"/>
      <c r="I46" s="153"/>
      <c r="J46" s="153"/>
      <c r="K46" s="149"/>
      <c r="L46" s="79"/>
      <c r="M46" s="95"/>
      <c r="N46" s="95"/>
      <c r="O46" s="95"/>
      <c r="P46" s="95"/>
      <c r="Q46" s="95"/>
      <c r="R46" s="95"/>
    </row>
    <row r="47" spans="1:18">
      <c r="A47" s="80"/>
      <c r="B47" s="25"/>
      <c r="C47" s="25"/>
      <c r="D47" s="25" t="s">
        <v>211</v>
      </c>
      <c r="E47" s="25"/>
      <c r="F47" s="25"/>
      <c r="G47" s="25"/>
      <c r="H47" s="25"/>
      <c r="I47" s="25"/>
      <c r="J47" s="25"/>
      <c r="K47" s="25"/>
      <c r="L47" s="79"/>
      <c r="M47" s="87"/>
      <c r="N47" s="87"/>
      <c r="O47" s="87"/>
      <c r="P47" s="87"/>
      <c r="Q47" s="87"/>
      <c r="R47" s="96"/>
    </row>
    <row r="48" spans="1:18">
      <c r="A48" s="80"/>
      <c r="B48" s="25" t="s">
        <v>212</v>
      </c>
      <c r="C48" s="25"/>
      <c r="D48" s="25"/>
      <c r="E48" s="25"/>
      <c r="F48" s="25"/>
      <c r="G48" s="25"/>
      <c r="H48" s="25"/>
      <c r="I48" s="25"/>
      <c r="J48" s="25"/>
      <c r="K48" s="25"/>
      <c r="L48" s="79"/>
      <c r="M48" s="87"/>
      <c r="N48" s="87"/>
      <c r="O48" s="87"/>
      <c r="P48" s="87"/>
      <c r="Q48" s="87"/>
      <c r="R48" s="96"/>
    </row>
    <row r="49" spans="1:19" s="46" customFormat="1">
      <c r="A49" s="8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79"/>
      <c r="M49" s="87"/>
      <c r="N49" s="87"/>
      <c r="O49" s="87"/>
      <c r="P49" s="87"/>
      <c r="Q49" s="87"/>
      <c r="R49" s="96"/>
      <c r="S49" s="44"/>
    </row>
    <row r="50" spans="1:19" s="46" customFormat="1">
      <c r="A50" s="85"/>
      <c r="B50" s="153" t="s">
        <v>216</v>
      </c>
      <c r="C50" s="153"/>
      <c r="D50" s="153"/>
      <c r="E50" s="153"/>
      <c r="F50" s="153"/>
      <c r="G50" s="153"/>
      <c r="H50" s="153"/>
      <c r="I50" s="153"/>
      <c r="J50" s="153"/>
      <c r="K50" s="149"/>
      <c r="L50" s="79"/>
      <c r="M50" s="87"/>
      <c r="N50" s="87"/>
      <c r="O50" s="87"/>
      <c r="P50" s="87"/>
      <c r="Q50" s="87"/>
      <c r="R50" s="96"/>
      <c r="S50" s="44"/>
    </row>
    <row r="51" spans="1:19">
      <c r="A51" s="85"/>
      <c r="B51" s="25"/>
      <c r="C51" s="25"/>
      <c r="D51" s="25" t="s">
        <v>211</v>
      </c>
      <c r="E51" s="25"/>
      <c r="F51" s="25"/>
      <c r="G51" s="25"/>
      <c r="H51" s="25"/>
      <c r="I51" s="25"/>
      <c r="J51" s="25"/>
      <c r="K51" s="25"/>
      <c r="L51" s="87"/>
      <c r="M51" s="87"/>
      <c r="N51" s="87"/>
      <c r="O51" s="87"/>
      <c r="P51" s="87"/>
      <c r="Q51" s="87"/>
      <c r="R51" s="96"/>
    </row>
    <row r="52" spans="1:19">
      <c r="A52" s="85"/>
      <c r="B52" s="25" t="s">
        <v>214</v>
      </c>
      <c r="C52" s="25"/>
      <c r="D52" s="25"/>
      <c r="E52" s="25"/>
      <c r="F52" s="25"/>
      <c r="G52" s="25"/>
      <c r="H52" s="25"/>
      <c r="I52" s="25"/>
      <c r="J52" s="25"/>
      <c r="K52" s="25"/>
      <c r="L52" s="87"/>
      <c r="M52" s="87"/>
      <c r="N52" s="87"/>
      <c r="O52" s="87"/>
      <c r="P52" s="87"/>
      <c r="Q52" s="87"/>
      <c r="R52" s="96"/>
    </row>
  </sheetData>
  <mergeCells count="12">
    <mergeCell ref="B46:J46"/>
    <mergeCell ref="B50:J50"/>
    <mergeCell ref="A43:L43"/>
    <mergeCell ref="A1:R1"/>
    <mergeCell ref="A2:R2"/>
    <mergeCell ref="A10:A11"/>
    <mergeCell ref="B10:B11"/>
    <mergeCell ref="C10:C11"/>
    <mergeCell ref="D10:D11"/>
    <mergeCell ref="E10:E11"/>
    <mergeCell ref="F10:L10"/>
    <mergeCell ref="M10:R10"/>
  </mergeCells>
  <phoneticPr fontId="8" type="noConversion"/>
  <conditionalFormatting sqref="C16:C17">
    <cfRule type="duplicateValues" dxfId="0" priority="1"/>
  </conditionalFormatting>
  <pageMargins left="0.78740157480314965" right="0.78740157480314965" top="1.1811023622047245" bottom="0.59055118110236227" header="0.51181102362204722" footer="0.15748031496062992"/>
  <pageSetup paperSize="9" scale="44" fitToHeight="0" orientation="portrait" r:id="rId1"/>
  <headerFooter alignWithMargins="0">
    <oddHeader>&amp;C&amp;12LOKĀLĀ TĀME Nr. 1-3
Sabiedriskā transporta galapunkta „Imanta” teritorijas labiekārtošana Airītes ielā 7, Rīgā</oddHeader>
    <oddFooter>&amp;C&amp;8&amp;P</oddFooter>
  </headerFooter>
  <ignoredErrors>
    <ignoredError sqref="A7 A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4828-FC88-4C46-A43F-258736082302}">
  <sheetPr>
    <pageSetUpPr fitToPage="1"/>
  </sheetPr>
  <dimension ref="A1:S39"/>
  <sheetViews>
    <sheetView showZeros="0" zoomScale="85" zoomScaleNormal="85" zoomScaleSheetLayoutView="100" workbookViewId="0">
      <selection activeCell="R41" sqref="R41"/>
    </sheetView>
  </sheetViews>
  <sheetFormatPr defaultColWidth="9.1796875" defaultRowHeight="15.5"/>
  <cols>
    <col min="1" max="1" width="5.7265625" style="7" customWidth="1"/>
    <col min="2" max="2" width="12.7265625" style="7" customWidth="1"/>
    <col min="3" max="3" width="40.453125" style="30" customWidth="1"/>
    <col min="4" max="4" width="9.26953125" style="73" customWidth="1"/>
    <col min="5" max="5" width="6.81640625" style="7" customWidth="1"/>
    <col min="6" max="6" width="11.54296875" style="7" customWidth="1"/>
    <col min="7" max="7" width="11.54296875" style="45" customWidth="1"/>
    <col min="8" max="11" width="11.54296875" style="46" customWidth="1"/>
    <col min="12" max="12" width="13.1796875" style="46" customWidth="1"/>
    <col min="13" max="13" width="8.1796875" style="46" bestFit="1" customWidth="1"/>
    <col min="14" max="14" width="9.1796875" style="46" bestFit="1" customWidth="1"/>
    <col min="15" max="15" width="10.1796875" style="46" bestFit="1" customWidth="1"/>
    <col min="16" max="17" width="11" style="46" customWidth="1"/>
    <col min="18" max="18" width="10.54296875" style="44" customWidth="1"/>
    <col min="19" max="19" width="2.1796875" style="44" customWidth="1"/>
    <col min="20" max="16384" width="9.1796875" style="44"/>
  </cols>
  <sheetData>
    <row r="1" spans="1:19" ht="17.25" customHeight="1">
      <c r="A1" s="179" t="s">
        <v>64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9">
      <c r="A2" s="180" t="s">
        <v>65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9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50"/>
      <c r="L3" s="135"/>
      <c r="M3" s="135"/>
      <c r="N3" s="135"/>
      <c r="O3" s="135"/>
      <c r="P3" s="135"/>
      <c r="Q3" s="150"/>
      <c r="R3" s="135"/>
    </row>
    <row r="4" spans="1:19">
      <c r="A4" s="6" t="s">
        <v>41</v>
      </c>
      <c r="D4" s="6" t="s">
        <v>122</v>
      </c>
    </row>
    <row r="5" spans="1:19">
      <c r="A5" s="6" t="s">
        <v>40</v>
      </c>
      <c r="D5" s="6" t="s">
        <v>57</v>
      </c>
    </row>
    <row r="6" spans="1:19">
      <c r="A6" s="6" t="s">
        <v>42</v>
      </c>
      <c r="D6" s="6" t="s">
        <v>121</v>
      </c>
    </row>
    <row r="7" spans="1:19">
      <c r="A7" s="12" t="str">
        <f>'1-1 CD'!$A$7</f>
        <v>Pasūtījuma Nr.________________</v>
      </c>
      <c r="B7" s="47"/>
      <c r="C7" s="48"/>
      <c r="D7" s="49"/>
      <c r="E7" s="47"/>
      <c r="F7" s="47"/>
      <c r="G7" s="50"/>
      <c r="H7" s="51"/>
      <c r="I7" s="51"/>
    </row>
    <row r="8" spans="1:19">
      <c r="A8" s="12" t="s">
        <v>85</v>
      </c>
      <c r="B8" s="47"/>
      <c r="C8" s="48"/>
      <c r="D8" s="49"/>
      <c r="E8" s="47"/>
      <c r="F8" s="47"/>
      <c r="G8" s="50"/>
      <c r="H8" s="51"/>
      <c r="I8" s="51"/>
      <c r="P8" s="52" t="s">
        <v>222</v>
      </c>
      <c r="Q8" s="52"/>
      <c r="R8" s="53">
        <f>R31</f>
        <v>0</v>
      </c>
    </row>
    <row r="9" spans="1:19" ht="18.75" customHeight="1">
      <c r="A9" s="12" t="str">
        <f>'1-1 CD'!$A$9</f>
        <v>Tāme sastādīta: 2022. gada __.____________</v>
      </c>
      <c r="B9" s="47"/>
      <c r="C9" s="48"/>
      <c r="D9" s="49"/>
      <c r="E9" s="47"/>
      <c r="F9" s="47"/>
      <c r="G9" s="50"/>
      <c r="H9" s="51"/>
      <c r="I9" s="51"/>
    </row>
    <row r="10" spans="1:19" ht="20.25" customHeight="1">
      <c r="A10" s="183" t="s">
        <v>43</v>
      </c>
      <c r="B10" s="181" t="s">
        <v>56</v>
      </c>
      <c r="C10" s="184" t="s">
        <v>59</v>
      </c>
      <c r="D10" s="177" t="s">
        <v>0</v>
      </c>
      <c r="E10" s="183" t="s">
        <v>44</v>
      </c>
      <c r="F10" s="185" t="s">
        <v>45</v>
      </c>
      <c r="G10" s="185"/>
      <c r="H10" s="185"/>
      <c r="I10" s="185"/>
      <c r="J10" s="185"/>
      <c r="K10" s="185"/>
      <c r="L10" s="185"/>
      <c r="M10" s="185" t="s">
        <v>46</v>
      </c>
      <c r="N10" s="185"/>
      <c r="O10" s="185"/>
      <c r="P10" s="185"/>
      <c r="Q10" s="185"/>
      <c r="R10" s="185"/>
      <c r="S10" s="54"/>
    </row>
    <row r="11" spans="1:19" ht="78.75" customHeight="1">
      <c r="A11" s="183"/>
      <c r="B11" s="182"/>
      <c r="C11" s="184"/>
      <c r="D11" s="178"/>
      <c r="E11" s="183"/>
      <c r="F11" s="55" t="s">
        <v>47</v>
      </c>
      <c r="G11" s="55" t="s">
        <v>48</v>
      </c>
      <c r="H11" s="56" t="s">
        <v>49</v>
      </c>
      <c r="I11" s="56" t="s">
        <v>50</v>
      </c>
      <c r="J11" s="56" t="s">
        <v>263</v>
      </c>
      <c r="K11" s="56" t="s">
        <v>264</v>
      </c>
      <c r="L11" s="56" t="s">
        <v>52</v>
      </c>
      <c r="M11" s="56" t="s">
        <v>53</v>
      </c>
      <c r="N11" s="56" t="s">
        <v>49</v>
      </c>
      <c r="O11" s="56" t="s">
        <v>50</v>
      </c>
      <c r="P11" s="56" t="s">
        <v>263</v>
      </c>
      <c r="Q11" s="56" t="s">
        <v>264</v>
      </c>
      <c r="R11" s="56" t="s">
        <v>54</v>
      </c>
    </row>
    <row r="12" spans="1:19">
      <c r="A12" s="106"/>
      <c r="B12" s="106"/>
      <c r="C12" s="107" t="s">
        <v>31</v>
      </c>
      <c r="D12" s="108"/>
      <c r="E12" s="109"/>
      <c r="F12" s="110">
        <v>0</v>
      </c>
      <c r="G12" s="110">
        <v>0</v>
      </c>
      <c r="H12" s="111">
        <v>0</v>
      </c>
      <c r="I12" s="110">
        <v>0</v>
      </c>
      <c r="J12" s="112">
        <v>0</v>
      </c>
      <c r="K12" s="112"/>
      <c r="L12" s="111"/>
      <c r="M12" s="111">
        <f t="shared" ref="M12:M13" si="0">ROUND(E12*F12,2)</f>
        <v>0</v>
      </c>
      <c r="N12" s="111">
        <f t="shared" ref="N12:N13" si="1">ROUND(E12*H12,2)</f>
        <v>0</v>
      </c>
      <c r="O12" s="111">
        <f t="shared" ref="O12:O13" si="2">ROUND(E12*I12,2)</f>
        <v>0</v>
      </c>
      <c r="P12" s="111">
        <f t="shared" ref="P12:P13" si="3">ROUND(J12*E12,2)</f>
        <v>0</v>
      </c>
      <c r="Q12" s="111"/>
      <c r="R12" s="111">
        <f t="shared" ref="R12:R13" si="4">SUM(N12:P12)</f>
        <v>0</v>
      </c>
    </row>
    <row r="13" spans="1:19" ht="62.5" customHeight="1">
      <c r="A13" s="58">
        <v>1</v>
      </c>
      <c r="B13" s="66" t="s">
        <v>245</v>
      </c>
      <c r="C13" s="63" t="s">
        <v>113</v>
      </c>
      <c r="D13" s="57" t="s">
        <v>1</v>
      </c>
      <c r="E13" s="59">
        <v>381</v>
      </c>
      <c r="F13" s="60"/>
      <c r="G13" s="60"/>
      <c r="H13" s="61"/>
      <c r="I13" s="60"/>
      <c r="J13" s="64"/>
      <c r="K13" s="64"/>
      <c r="L13" s="61">
        <f t="shared" ref="L13" si="5">SUM(H13:J13)</f>
        <v>0</v>
      </c>
      <c r="M13" s="61">
        <f t="shared" si="0"/>
        <v>0</v>
      </c>
      <c r="N13" s="61">
        <f t="shared" si="1"/>
        <v>0</v>
      </c>
      <c r="O13" s="61">
        <f t="shared" si="2"/>
        <v>0</v>
      </c>
      <c r="P13" s="61">
        <f t="shared" si="3"/>
        <v>0</v>
      </c>
      <c r="Q13" s="61"/>
      <c r="R13" s="61">
        <f t="shared" si="4"/>
        <v>0</v>
      </c>
    </row>
    <row r="14" spans="1:19" ht="57" customHeight="1">
      <c r="A14" s="58">
        <v>2</v>
      </c>
      <c r="B14" s="66" t="s">
        <v>245</v>
      </c>
      <c r="C14" s="63" t="s">
        <v>120</v>
      </c>
      <c r="D14" s="57" t="s">
        <v>1</v>
      </c>
      <c r="E14" s="59">
        <v>762</v>
      </c>
      <c r="F14" s="60"/>
      <c r="G14" s="60"/>
      <c r="H14" s="61"/>
      <c r="I14" s="60"/>
      <c r="J14" s="64"/>
      <c r="K14" s="64"/>
      <c r="L14" s="61">
        <f t="shared" ref="L14:L29" si="6">SUM(H14:J14)</f>
        <v>0</v>
      </c>
      <c r="M14" s="61">
        <f t="shared" ref="M14:M29" si="7">ROUND(E14*F14,2)</f>
        <v>0</v>
      </c>
      <c r="N14" s="61">
        <f t="shared" ref="N14:N29" si="8">ROUND(E14*H14,2)</f>
        <v>0</v>
      </c>
      <c r="O14" s="61">
        <f t="shared" ref="O14:O29" si="9">ROUND(E14*I14,2)</f>
        <v>0</v>
      </c>
      <c r="P14" s="61">
        <f t="shared" ref="P14:P29" si="10">ROUND(J14*E14,2)</f>
        <v>0</v>
      </c>
      <c r="Q14" s="61"/>
      <c r="R14" s="61">
        <f t="shared" ref="R14:R29" si="11">SUM(N14:P14)</f>
        <v>0</v>
      </c>
    </row>
    <row r="15" spans="1:19" ht="15.75" customHeight="1">
      <c r="A15" s="58">
        <v>3</v>
      </c>
      <c r="B15" s="66" t="s">
        <v>245</v>
      </c>
      <c r="C15" s="63" t="s">
        <v>35</v>
      </c>
      <c r="D15" s="57" t="s">
        <v>1</v>
      </c>
      <c r="E15" s="59">
        <v>381</v>
      </c>
      <c r="F15" s="97"/>
      <c r="G15" s="60"/>
      <c r="H15" s="61"/>
      <c r="I15" s="60"/>
      <c r="J15" s="64"/>
      <c r="K15" s="64"/>
      <c r="L15" s="61">
        <f t="shared" si="6"/>
        <v>0</v>
      </c>
      <c r="M15" s="61">
        <f t="shared" si="7"/>
        <v>0</v>
      </c>
      <c r="N15" s="61">
        <f t="shared" si="8"/>
        <v>0</v>
      </c>
      <c r="O15" s="61">
        <f t="shared" si="9"/>
        <v>0</v>
      </c>
      <c r="P15" s="61">
        <f t="shared" si="10"/>
        <v>0</v>
      </c>
      <c r="Q15" s="61"/>
      <c r="R15" s="61">
        <f t="shared" si="11"/>
        <v>0</v>
      </c>
    </row>
    <row r="16" spans="1:19" ht="30" customHeight="1">
      <c r="A16" s="58">
        <v>4</v>
      </c>
      <c r="B16" s="66" t="s">
        <v>245</v>
      </c>
      <c r="C16" s="63" t="s">
        <v>36</v>
      </c>
      <c r="D16" s="57" t="s">
        <v>34</v>
      </c>
      <c r="E16" s="59">
        <v>7</v>
      </c>
      <c r="F16" s="60"/>
      <c r="G16" s="60"/>
      <c r="H16" s="61"/>
      <c r="I16" s="60"/>
      <c r="J16" s="64"/>
      <c r="K16" s="64"/>
      <c r="L16" s="61">
        <f t="shared" si="6"/>
        <v>0</v>
      </c>
      <c r="M16" s="61">
        <f t="shared" si="7"/>
        <v>0</v>
      </c>
      <c r="N16" s="61">
        <f t="shared" si="8"/>
        <v>0</v>
      </c>
      <c r="O16" s="61">
        <f t="shared" si="9"/>
        <v>0</v>
      </c>
      <c r="P16" s="61">
        <f t="shared" si="10"/>
        <v>0</v>
      </c>
      <c r="Q16" s="61"/>
      <c r="R16" s="61">
        <f t="shared" si="11"/>
        <v>0</v>
      </c>
    </row>
    <row r="17" spans="1:18" ht="46.5">
      <c r="A17" s="58">
        <v>5</v>
      </c>
      <c r="B17" s="66" t="s">
        <v>245</v>
      </c>
      <c r="C17" s="63" t="s">
        <v>158</v>
      </c>
      <c r="D17" s="57" t="s">
        <v>1</v>
      </c>
      <c r="E17" s="59">
        <v>551</v>
      </c>
      <c r="F17" s="60"/>
      <c r="G17" s="60"/>
      <c r="H17" s="61"/>
      <c r="I17" s="60"/>
      <c r="J17" s="64"/>
      <c r="K17" s="64"/>
      <c r="L17" s="61">
        <f t="shared" si="6"/>
        <v>0</v>
      </c>
      <c r="M17" s="61">
        <f t="shared" si="7"/>
        <v>0</v>
      </c>
      <c r="N17" s="61">
        <f t="shared" si="8"/>
        <v>0</v>
      </c>
      <c r="O17" s="61">
        <f t="shared" si="9"/>
        <v>0</v>
      </c>
      <c r="P17" s="61">
        <f t="shared" si="10"/>
        <v>0</v>
      </c>
      <c r="Q17" s="61"/>
      <c r="R17" s="61">
        <f t="shared" si="11"/>
        <v>0</v>
      </c>
    </row>
    <row r="18" spans="1:18" ht="46.5">
      <c r="A18" s="58">
        <v>6</v>
      </c>
      <c r="B18" s="66" t="s">
        <v>245</v>
      </c>
      <c r="C18" s="63" t="s">
        <v>159</v>
      </c>
      <c r="D18" s="57" t="s">
        <v>1</v>
      </c>
      <c r="E18" s="59">
        <v>551</v>
      </c>
      <c r="F18" s="60"/>
      <c r="G18" s="60"/>
      <c r="H18" s="61"/>
      <c r="I18" s="60"/>
      <c r="J18" s="64"/>
      <c r="K18" s="64"/>
      <c r="L18" s="61">
        <f t="shared" si="6"/>
        <v>0</v>
      </c>
      <c r="M18" s="61">
        <f t="shared" si="7"/>
        <v>0</v>
      </c>
      <c r="N18" s="61">
        <f t="shared" si="8"/>
        <v>0</v>
      </c>
      <c r="O18" s="61">
        <f t="shared" si="9"/>
        <v>0</v>
      </c>
      <c r="P18" s="61">
        <f t="shared" si="10"/>
        <v>0</v>
      </c>
      <c r="Q18" s="61"/>
      <c r="R18" s="61">
        <f t="shared" si="11"/>
        <v>0</v>
      </c>
    </row>
    <row r="19" spans="1:18" ht="30" customHeight="1">
      <c r="A19" s="58">
        <v>7</v>
      </c>
      <c r="B19" s="66" t="s">
        <v>245</v>
      </c>
      <c r="C19" s="63" t="s">
        <v>114</v>
      </c>
      <c r="D19" s="57" t="s">
        <v>34</v>
      </c>
      <c r="E19" s="59">
        <v>7</v>
      </c>
      <c r="F19" s="60"/>
      <c r="G19" s="60"/>
      <c r="H19" s="61"/>
      <c r="I19" s="60"/>
      <c r="J19" s="64"/>
      <c r="K19" s="64"/>
      <c r="L19" s="61">
        <f t="shared" si="6"/>
        <v>0</v>
      </c>
      <c r="M19" s="61">
        <f t="shared" si="7"/>
        <v>0</v>
      </c>
      <c r="N19" s="61">
        <f t="shared" si="8"/>
        <v>0</v>
      </c>
      <c r="O19" s="61">
        <f t="shared" si="9"/>
        <v>0</v>
      </c>
      <c r="P19" s="61">
        <f t="shared" si="10"/>
        <v>0</v>
      </c>
      <c r="Q19" s="61"/>
      <c r="R19" s="61">
        <f t="shared" si="11"/>
        <v>0</v>
      </c>
    </row>
    <row r="20" spans="1:18" ht="30" customHeight="1">
      <c r="A20" s="58">
        <v>8</v>
      </c>
      <c r="B20" s="66" t="s">
        <v>245</v>
      </c>
      <c r="C20" s="63" t="s">
        <v>37</v>
      </c>
      <c r="D20" s="57" t="s">
        <v>1</v>
      </c>
      <c r="E20" s="59">
        <v>381</v>
      </c>
      <c r="F20" s="60"/>
      <c r="G20" s="60"/>
      <c r="H20" s="61"/>
      <c r="I20" s="60"/>
      <c r="J20" s="64"/>
      <c r="K20" s="64"/>
      <c r="L20" s="61">
        <f t="shared" si="6"/>
        <v>0</v>
      </c>
      <c r="M20" s="61">
        <f t="shared" si="7"/>
        <v>0</v>
      </c>
      <c r="N20" s="61">
        <f t="shared" si="8"/>
        <v>0</v>
      </c>
      <c r="O20" s="61">
        <f t="shared" si="9"/>
        <v>0</v>
      </c>
      <c r="P20" s="61">
        <f t="shared" si="10"/>
        <v>0</v>
      </c>
      <c r="Q20" s="61"/>
      <c r="R20" s="61">
        <f t="shared" si="11"/>
        <v>0</v>
      </c>
    </row>
    <row r="21" spans="1:18" ht="31">
      <c r="A21" s="58">
        <v>9</v>
      </c>
      <c r="B21" s="66" t="s">
        <v>245</v>
      </c>
      <c r="C21" s="63" t="s">
        <v>157</v>
      </c>
      <c r="D21" s="57" t="s">
        <v>34</v>
      </c>
      <c r="E21" s="59">
        <v>2</v>
      </c>
      <c r="F21" s="60"/>
      <c r="G21" s="60"/>
      <c r="H21" s="61"/>
      <c r="I21" s="60"/>
      <c r="J21" s="64"/>
      <c r="K21" s="64"/>
      <c r="L21" s="61">
        <f t="shared" si="6"/>
        <v>0</v>
      </c>
      <c r="M21" s="61">
        <f t="shared" si="7"/>
        <v>0</v>
      </c>
      <c r="N21" s="61">
        <f t="shared" si="8"/>
        <v>0</v>
      </c>
      <c r="O21" s="61">
        <f t="shared" si="9"/>
        <v>0</v>
      </c>
      <c r="P21" s="61">
        <f t="shared" si="10"/>
        <v>0</v>
      </c>
      <c r="Q21" s="61"/>
      <c r="R21" s="61">
        <f t="shared" si="11"/>
        <v>0</v>
      </c>
    </row>
    <row r="22" spans="1:18" ht="15.75" customHeight="1">
      <c r="A22" s="58">
        <v>10</v>
      </c>
      <c r="B22" s="66" t="s">
        <v>245</v>
      </c>
      <c r="C22" s="63" t="s">
        <v>38</v>
      </c>
      <c r="D22" s="57" t="s">
        <v>1</v>
      </c>
      <c r="E22" s="59">
        <v>381</v>
      </c>
      <c r="F22" s="60"/>
      <c r="G22" s="60"/>
      <c r="H22" s="61"/>
      <c r="I22" s="60"/>
      <c r="J22" s="64"/>
      <c r="K22" s="64"/>
      <c r="L22" s="61">
        <f t="shared" si="6"/>
        <v>0</v>
      </c>
      <c r="M22" s="61">
        <f t="shared" si="7"/>
        <v>0</v>
      </c>
      <c r="N22" s="61">
        <f t="shared" si="8"/>
        <v>0</v>
      </c>
      <c r="O22" s="61">
        <f t="shared" si="9"/>
        <v>0</v>
      </c>
      <c r="P22" s="61">
        <f t="shared" si="10"/>
        <v>0</v>
      </c>
      <c r="Q22" s="61"/>
      <c r="R22" s="61">
        <f t="shared" si="11"/>
        <v>0</v>
      </c>
    </row>
    <row r="23" spans="1:18" ht="70.5" customHeight="1">
      <c r="A23" s="58">
        <v>11</v>
      </c>
      <c r="B23" s="66" t="s">
        <v>245</v>
      </c>
      <c r="C23" s="63" t="s">
        <v>39</v>
      </c>
      <c r="D23" s="57" t="s">
        <v>1</v>
      </c>
      <c r="E23" s="59">
        <v>381</v>
      </c>
      <c r="F23" s="60"/>
      <c r="G23" s="60"/>
      <c r="H23" s="61"/>
      <c r="I23" s="60"/>
      <c r="J23" s="64"/>
      <c r="K23" s="64"/>
      <c r="L23" s="61">
        <f t="shared" si="6"/>
        <v>0</v>
      </c>
      <c r="M23" s="61">
        <f t="shared" si="7"/>
        <v>0</v>
      </c>
      <c r="N23" s="61">
        <f t="shared" si="8"/>
        <v>0</v>
      </c>
      <c r="O23" s="61">
        <f t="shared" si="9"/>
        <v>0</v>
      </c>
      <c r="P23" s="61">
        <f t="shared" si="10"/>
        <v>0</v>
      </c>
      <c r="Q23" s="61"/>
      <c r="R23" s="61">
        <f t="shared" si="11"/>
        <v>0</v>
      </c>
    </row>
    <row r="24" spans="1:18" ht="35.25" customHeight="1">
      <c r="A24" s="58">
        <v>12</v>
      </c>
      <c r="B24" s="66" t="s">
        <v>245</v>
      </c>
      <c r="C24" s="63" t="s">
        <v>155</v>
      </c>
      <c r="D24" s="57" t="s">
        <v>34</v>
      </c>
      <c r="E24" s="59">
        <v>15</v>
      </c>
      <c r="F24" s="77"/>
      <c r="G24" s="77"/>
      <c r="H24" s="61"/>
      <c r="I24" s="77"/>
      <c r="J24" s="78"/>
      <c r="K24" s="78"/>
      <c r="L24" s="61">
        <f t="shared" si="6"/>
        <v>0</v>
      </c>
      <c r="M24" s="61">
        <f t="shared" si="7"/>
        <v>0</v>
      </c>
      <c r="N24" s="61">
        <f t="shared" si="8"/>
        <v>0</v>
      </c>
      <c r="O24" s="61">
        <f t="shared" si="9"/>
        <v>0</v>
      </c>
      <c r="P24" s="61">
        <f t="shared" si="10"/>
        <v>0</v>
      </c>
      <c r="Q24" s="61"/>
      <c r="R24" s="61">
        <f t="shared" si="11"/>
        <v>0</v>
      </c>
    </row>
    <row r="25" spans="1:18" ht="31">
      <c r="A25" s="58">
        <v>13</v>
      </c>
      <c r="B25" s="66" t="s">
        <v>245</v>
      </c>
      <c r="C25" s="63" t="s">
        <v>156</v>
      </c>
      <c r="D25" s="57" t="s">
        <v>1</v>
      </c>
      <c r="E25" s="59">
        <v>20</v>
      </c>
      <c r="F25" s="60"/>
      <c r="G25" s="60"/>
      <c r="H25" s="61"/>
      <c r="I25" s="60"/>
      <c r="J25" s="64"/>
      <c r="K25" s="64"/>
      <c r="L25" s="61">
        <f t="shared" si="6"/>
        <v>0</v>
      </c>
      <c r="M25" s="61">
        <f t="shared" si="7"/>
        <v>0</v>
      </c>
      <c r="N25" s="61">
        <f t="shared" si="8"/>
        <v>0</v>
      </c>
      <c r="O25" s="61">
        <f t="shared" si="9"/>
        <v>0</v>
      </c>
      <c r="P25" s="61">
        <f t="shared" si="10"/>
        <v>0</v>
      </c>
      <c r="Q25" s="61"/>
      <c r="R25" s="61">
        <f t="shared" si="11"/>
        <v>0</v>
      </c>
    </row>
    <row r="26" spans="1:18" ht="30" customHeight="1">
      <c r="A26" s="58">
        <v>14</v>
      </c>
      <c r="B26" s="66" t="s">
        <v>245</v>
      </c>
      <c r="C26" s="63" t="s">
        <v>115</v>
      </c>
      <c r="D26" s="57" t="s">
        <v>34</v>
      </c>
      <c r="E26" s="59">
        <v>7</v>
      </c>
      <c r="F26" s="60"/>
      <c r="G26" s="60"/>
      <c r="H26" s="61"/>
      <c r="I26" s="60"/>
      <c r="J26" s="64"/>
      <c r="K26" s="64"/>
      <c r="L26" s="61">
        <f t="shared" si="6"/>
        <v>0</v>
      </c>
      <c r="M26" s="61">
        <f t="shared" si="7"/>
        <v>0</v>
      </c>
      <c r="N26" s="61">
        <f t="shared" si="8"/>
        <v>0</v>
      </c>
      <c r="O26" s="61">
        <f t="shared" si="9"/>
        <v>0</v>
      </c>
      <c r="P26" s="61">
        <f t="shared" si="10"/>
        <v>0</v>
      </c>
      <c r="Q26" s="61"/>
      <c r="R26" s="61">
        <f t="shared" si="11"/>
        <v>0</v>
      </c>
    </row>
    <row r="27" spans="1:18" ht="30" customHeight="1">
      <c r="A27" s="58">
        <v>15</v>
      </c>
      <c r="B27" s="66" t="s">
        <v>245</v>
      </c>
      <c r="C27" s="63" t="s">
        <v>116</v>
      </c>
      <c r="D27" s="57" t="s">
        <v>34</v>
      </c>
      <c r="E27" s="59">
        <v>14</v>
      </c>
      <c r="F27" s="60"/>
      <c r="G27" s="60"/>
      <c r="H27" s="61"/>
      <c r="I27" s="60"/>
      <c r="J27" s="64"/>
      <c r="K27" s="64"/>
      <c r="L27" s="61">
        <f t="shared" si="6"/>
        <v>0</v>
      </c>
      <c r="M27" s="61">
        <f t="shared" si="7"/>
        <v>0</v>
      </c>
      <c r="N27" s="61">
        <f t="shared" si="8"/>
        <v>0</v>
      </c>
      <c r="O27" s="61">
        <f t="shared" si="9"/>
        <v>0</v>
      </c>
      <c r="P27" s="61">
        <f t="shared" si="10"/>
        <v>0</v>
      </c>
      <c r="Q27" s="61"/>
      <c r="R27" s="61">
        <f t="shared" si="11"/>
        <v>0</v>
      </c>
    </row>
    <row r="28" spans="1:18" ht="15.75" customHeight="1">
      <c r="A28" s="58">
        <v>16</v>
      </c>
      <c r="B28" s="66" t="s">
        <v>245</v>
      </c>
      <c r="C28" s="63" t="s">
        <v>117</v>
      </c>
      <c r="D28" s="57" t="s">
        <v>1</v>
      </c>
      <c r="E28" s="59">
        <v>381</v>
      </c>
      <c r="F28" s="60"/>
      <c r="G28" s="60"/>
      <c r="H28" s="61"/>
      <c r="I28" s="60"/>
      <c r="J28" s="64"/>
      <c r="K28" s="64"/>
      <c r="L28" s="61">
        <f t="shared" si="6"/>
        <v>0</v>
      </c>
      <c r="M28" s="61">
        <f t="shared" si="7"/>
        <v>0</v>
      </c>
      <c r="N28" s="61">
        <f t="shared" si="8"/>
        <v>0</v>
      </c>
      <c r="O28" s="61">
        <f t="shared" si="9"/>
        <v>0</v>
      </c>
      <c r="P28" s="61">
        <f t="shared" si="10"/>
        <v>0</v>
      </c>
      <c r="Q28" s="61"/>
      <c r="R28" s="61">
        <f t="shared" si="11"/>
        <v>0</v>
      </c>
    </row>
    <row r="29" spans="1:18" ht="51.75" customHeight="1">
      <c r="A29" s="58">
        <v>17</v>
      </c>
      <c r="B29" s="66" t="s">
        <v>245</v>
      </c>
      <c r="C29" s="63" t="s">
        <v>118</v>
      </c>
      <c r="D29" s="57" t="s">
        <v>32</v>
      </c>
      <c r="E29" s="59">
        <v>1</v>
      </c>
      <c r="F29" s="60"/>
      <c r="G29" s="60"/>
      <c r="H29" s="61"/>
      <c r="I29" s="60"/>
      <c r="J29" s="64"/>
      <c r="K29" s="64"/>
      <c r="L29" s="61">
        <f t="shared" si="6"/>
        <v>0</v>
      </c>
      <c r="M29" s="61">
        <f t="shared" si="7"/>
        <v>0</v>
      </c>
      <c r="N29" s="61">
        <f t="shared" si="8"/>
        <v>0</v>
      </c>
      <c r="O29" s="61">
        <f t="shared" si="9"/>
        <v>0</v>
      </c>
      <c r="P29" s="61">
        <f t="shared" si="10"/>
        <v>0</v>
      </c>
      <c r="Q29" s="61"/>
      <c r="R29" s="61">
        <f t="shared" si="11"/>
        <v>0</v>
      </c>
    </row>
    <row r="30" spans="1:18" s="68" customFormat="1" ht="25.5" customHeight="1">
      <c r="A30" s="186" t="s">
        <v>66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89">
        <f>SUM(M12:M29)</f>
        <v>0</v>
      </c>
      <c r="N30" s="89">
        <f>SUM(N12:N29)</f>
        <v>0</v>
      </c>
      <c r="O30" s="89">
        <f>SUM(O12:O29)</f>
        <v>0</v>
      </c>
      <c r="P30" s="89">
        <f>SUM(P12:P29)</f>
        <v>0</v>
      </c>
      <c r="Q30" s="89"/>
      <c r="R30" s="89">
        <f>SUM(R12:R29)</f>
        <v>0</v>
      </c>
    </row>
    <row r="31" spans="1:18">
      <c r="A31" s="85"/>
      <c r="B31" s="85"/>
      <c r="C31" s="81"/>
      <c r="D31" s="82"/>
      <c r="E31" s="85"/>
      <c r="F31" s="85"/>
      <c r="G31" s="86"/>
      <c r="H31" s="87"/>
      <c r="I31" s="87"/>
      <c r="J31" s="87"/>
      <c r="K31" s="87"/>
      <c r="L31" s="88"/>
      <c r="M31" s="90"/>
      <c r="N31" s="90"/>
      <c r="O31" s="90"/>
      <c r="P31" s="90"/>
      <c r="Q31" s="90"/>
      <c r="R31" s="91"/>
    </row>
    <row r="32" spans="1:18">
      <c r="A32" s="80"/>
      <c r="B32" s="80"/>
      <c r="C32" s="81"/>
      <c r="D32" s="82"/>
      <c r="E32" s="80"/>
      <c r="F32" s="83"/>
      <c r="G32" s="84"/>
      <c r="H32" s="79"/>
      <c r="I32" s="79"/>
      <c r="J32" s="79"/>
      <c r="K32" s="79"/>
      <c r="L32" s="79"/>
      <c r="M32" s="93"/>
      <c r="N32" s="93"/>
      <c r="O32" s="93"/>
      <c r="P32" s="93"/>
      <c r="Q32" s="93"/>
      <c r="R32" s="94"/>
    </row>
    <row r="33" spans="1:19">
      <c r="A33" s="80"/>
      <c r="B33" s="153" t="s">
        <v>215</v>
      </c>
      <c r="C33" s="153"/>
      <c r="D33" s="153"/>
      <c r="E33" s="153"/>
      <c r="F33" s="153"/>
      <c r="G33" s="153"/>
      <c r="H33" s="153"/>
      <c r="I33" s="153"/>
      <c r="J33" s="153"/>
      <c r="K33" s="149"/>
      <c r="L33" s="79"/>
      <c r="M33" s="95"/>
      <c r="N33" s="95"/>
      <c r="O33" s="95"/>
      <c r="P33" s="95"/>
      <c r="Q33" s="95"/>
      <c r="R33" s="95"/>
    </row>
    <row r="34" spans="1:19">
      <c r="A34" s="80"/>
      <c r="B34" s="25"/>
      <c r="C34" s="25"/>
      <c r="D34" s="25" t="s">
        <v>211</v>
      </c>
      <c r="E34" s="25"/>
      <c r="F34" s="25"/>
      <c r="G34" s="25"/>
      <c r="H34" s="25"/>
      <c r="I34" s="25"/>
      <c r="J34" s="25"/>
      <c r="K34" s="25"/>
      <c r="L34" s="79"/>
      <c r="M34" s="87"/>
      <c r="N34" s="87"/>
      <c r="O34" s="87"/>
      <c r="P34" s="87"/>
      <c r="Q34" s="87"/>
      <c r="R34" s="96"/>
    </row>
    <row r="35" spans="1:19">
      <c r="A35" s="80"/>
      <c r="B35" s="25" t="s">
        <v>212</v>
      </c>
      <c r="C35" s="25"/>
      <c r="D35" s="25"/>
      <c r="E35" s="25"/>
      <c r="F35" s="25"/>
      <c r="G35" s="25"/>
      <c r="H35" s="25"/>
      <c r="I35" s="25"/>
      <c r="J35" s="25"/>
      <c r="K35" s="25"/>
      <c r="L35" s="79"/>
      <c r="M35" s="87"/>
      <c r="N35" s="87"/>
      <c r="O35" s="87"/>
      <c r="P35" s="87"/>
      <c r="Q35" s="87"/>
      <c r="R35" s="96"/>
    </row>
    <row r="36" spans="1:19" s="46" customFormat="1">
      <c r="A36" s="8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79"/>
      <c r="M36" s="87"/>
      <c r="N36" s="87"/>
      <c r="O36" s="87"/>
      <c r="P36" s="87"/>
      <c r="Q36" s="87"/>
      <c r="R36" s="96"/>
      <c r="S36" s="44"/>
    </row>
    <row r="37" spans="1:19" s="46" customFormat="1">
      <c r="A37" s="85"/>
      <c r="B37" s="153" t="s">
        <v>216</v>
      </c>
      <c r="C37" s="153"/>
      <c r="D37" s="153"/>
      <c r="E37" s="153"/>
      <c r="F37" s="153"/>
      <c r="G37" s="153"/>
      <c r="H37" s="153"/>
      <c r="I37" s="153"/>
      <c r="J37" s="153"/>
      <c r="K37" s="149"/>
      <c r="L37" s="79"/>
      <c r="M37" s="87"/>
      <c r="N37" s="87"/>
      <c r="O37" s="87"/>
      <c r="P37" s="87"/>
      <c r="Q37" s="87"/>
      <c r="R37" s="96"/>
      <c r="S37" s="44"/>
    </row>
    <row r="38" spans="1:19">
      <c r="A38" s="85"/>
      <c r="B38" s="25"/>
      <c r="C38" s="25"/>
      <c r="D38" s="25" t="s">
        <v>211</v>
      </c>
      <c r="E38" s="25"/>
      <c r="F38" s="25"/>
      <c r="G38" s="25"/>
      <c r="H38" s="25"/>
      <c r="I38" s="25"/>
      <c r="J38" s="25"/>
      <c r="K38" s="25"/>
      <c r="L38" s="87"/>
      <c r="M38" s="87"/>
      <c r="N38" s="87"/>
      <c r="O38" s="87"/>
      <c r="P38" s="87"/>
      <c r="Q38" s="87"/>
      <c r="R38" s="96"/>
    </row>
    <row r="39" spans="1:19">
      <c r="A39" s="85"/>
      <c r="B39" s="25" t="s">
        <v>214</v>
      </c>
      <c r="C39" s="25"/>
      <c r="D39" s="25"/>
      <c r="E39" s="25"/>
      <c r="F39" s="25"/>
      <c r="G39" s="25"/>
      <c r="H39" s="25"/>
      <c r="I39" s="25"/>
      <c r="J39" s="25"/>
      <c r="K39" s="25"/>
      <c r="L39" s="87"/>
      <c r="M39" s="87"/>
      <c r="N39" s="87"/>
      <c r="O39" s="87"/>
      <c r="P39" s="87"/>
      <c r="Q39" s="87"/>
      <c r="R39" s="96"/>
    </row>
  </sheetData>
  <mergeCells count="12">
    <mergeCell ref="B33:J33"/>
    <mergeCell ref="B37:J37"/>
    <mergeCell ref="A1:R1"/>
    <mergeCell ref="A2:R2"/>
    <mergeCell ref="A10:A11"/>
    <mergeCell ref="B10:B11"/>
    <mergeCell ref="C10:C11"/>
    <mergeCell ref="D10:D11"/>
    <mergeCell ref="E10:E11"/>
    <mergeCell ref="F10:L10"/>
    <mergeCell ref="M10:R10"/>
    <mergeCell ref="A30:L30"/>
  </mergeCells>
  <phoneticPr fontId="8" type="noConversion"/>
  <pageMargins left="0.78740157480314965" right="0.78740157480314965" top="1.1811023622047245" bottom="0.59055118110236227" header="0.51181102362204722" footer="0.15748031496062992"/>
  <pageSetup paperSize="9" scale="44" fitToHeight="0" orientation="portrait" r:id="rId1"/>
  <headerFooter alignWithMargins="0">
    <oddHeader>&amp;C&amp;12LOKĀLĀ TĀME Nr. 1-4
Sabiedriskā transporta galapunkta „Imanta” teritorijas labiekārtošana Airītes iela 7, Rīgā</oddHeader>
    <oddFooter>&amp;C&amp;8&amp;P</oddFooter>
  </headerFooter>
  <ignoredErrors>
    <ignoredError sqref="A7 A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920A-31C8-407E-B0D8-2C8375A3BD71}">
  <dimension ref="A1:G18"/>
  <sheetViews>
    <sheetView zoomScaleNormal="100" zoomScaleSheetLayoutView="100" workbookViewId="0">
      <selection activeCell="A10" sqref="A10"/>
    </sheetView>
  </sheetViews>
  <sheetFormatPr defaultColWidth="9.1796875" defaultRowHeight="15.5"/>
  <cols>
    <col min="1" max="1" width="9.1796875" style="96"/>
    <col min="2" max="2" width="93.7265625" style="113" customWidth="1"/>
    <col min="3" max="3" width="9.1796875" style="96"/>
    <col min="4" max="19" width="5.1796875" style="96" customWidth="1"/>
    <col min="20" max="16384" width="9.1796875" style="96"/>
  </cols>
  <sheetData>
    <row r="1" spans="1:7" ht="18.75" customHeight="1">
      <c r="A1" s="187" t="s">
        <v>80</v>
      </c>
      <c r="B1" s="188"/>
    </row>
    <row r="2" spans="1:7" ht="30">
      <c r="A2" s="151" t="s">
        <v>258</v>
      </c>
      <c r="B2" s="136" t="s">
        <v>246</v>
      </c>
    </row>
    <row r="3" spans="1:7" ht="46.5">
      <c r="A3" s="151" t="s">
        <v>249</v>
      </c>
      <c r="B3" s="137" t="s">
        <v>259</v>
      </c>
    </row>
    <row r="4" spans="1:7" ht="31">
      <c r="A4" s="151" t="s">
        <v>250</v>
      </c>
      <c r="B4" s="138" t="s">
        <v>244</v>
      </c>
    </row>
    <row r="5" spans="1:7">
      <c r="A5" s="151" t="s">
        <v>260</v>
      </c>
      <c r="B5" s="136" t="s">
        <v>238</v>
      </c>
    </row>
    <row r="6" spans="1:7">
      <c r="A6" s="151" t="s">
        <v>252</v>
      </c>
      <c r="B6" s="137" t="s">
        <v>81</v>
      </c>
    </row>
    <row r="7" spans="1:7">
      <c r="A7" s="151" t="s">
        <v>253</v>
      </c>
      <c r="B7" s="137" t="s">
        <v>242</v>
      </c>
    </row>
    <row r="8" spans="1:7">
      <c r="A8" s="151" t="s">
        <v>254</v>
      </c>
      <c r="B8" s="137" t="s">
        <v>247</v>
      </c>
    </row>
    <row r="9" spans="1:7" ht="31">
      <c r="A9" s="151" t="s">
        <v>255</v>
      </c>
      <c r="B9" s="137" t="s">
        <v>241</v>
      </c>
    </row>
    <row r="10" spans="1:7">
      <c r="A10" s="151" t="s">
        <v>256</v>
      </c>
      <c r="B10" s="137" t="s">
        <v>239</v>
      </c>
    </row>
    <row r="11" spans="1:7">
      <c r="A11" s="152" t="s">
        <v>261</v>
      </c>
      <c r="B11" s="139" t="s">
        <v>240</v>
      </c>
    </row>
    <row r="12" spans="1:7" ht="108.5">
      <c r="A12" s="151" t="s">
        <v>251</v>
      </c>
      <c r="B12" s="137" t="s">
        <v>262</v>
      </c>
    </row>
    <row r="13" spans="1:7" ht="93" customHeight="1">
      <c r="A13" s="151" t="s">
        <v>257</v>
      </c>
      <c r="B13" s="137" t="s">
        <v>248</v>
      </c>
    </row>
    <row r="15" spans="1:7">
      <c r="B15" s="114"/>
    </row>
    <row r="16" spans="1:7">
      <c r="B16" s="115"/>
      <c r="E16" s="80"/>
      <c r="F16" s="83"/>
      <c r="G16" s="83"/>
    </row>
    <row r="17" spans="2:7">
      <c r="B17" s="116"/>
      <c r="C17" s="31"/>
      <c r="D17" s="31"/>
      <c r="E17" s="80"/>
      <c r="F17" s="83"/>
      <c r="G17" s="83"/>
    </row>
    <row r="18" spans="2:7">
      <c r="C18" s="114"/>
      <c r="D18" s="31"/>
      <c r="E18" s="80"/>
      <c r="F18" s="83"/>
      <c r="G18" s="83"/>
    </row>
  </sheetData>
  <mergeCells count="1">
    <mergeCell ref="A1:B1"/>
  </mergeCells>
  <pageMargins left="0.7" right="0.7" top="0.75" bottom="0.75" header="0.3" footer="0.3"/>
  <pageSetup paperSize="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8B02F2B4EA6E74D9E0F0E8683CC6557" ma:contentTypeVersion="13" ma:contentTypeDescription="Izveidot jaunu dokumentu." ma:contentTypeScope="" ma:versionID="fc6662fca7fde21c3d070ee33bcfa3d5">
  <xsd:schema xmlns:xsd="http://www.w3.org/2001/XMLSchema" xmlns:xs="http://www.w3.org/2001/XMLSchema" xmlns:p="http://schemas.microsoft.com/office/2006/metadata/properties" xmlns:ns3="6e8af54f-37a3-4179-b2ce-85d568299097" xmlns:ns4="407fae41-c47b-43cc-966a-01b838070d44" targetNamespace="http://schemas.microsoft.com/office/2006/metadata/properties" ma:root="true" ma:fieldsID="8e8548cbcd1f5ab67066be3db06430bb" ns3:_="" ns4:_="">
    <xsd:import namespace="6e8af54f-37a3-4179-b2ce-85d568299097"/>
    <xsd:import namespace="407fae41-c47b-43cc-966a-01b838070d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af54f-37a3-4179-b2ce-85d5682990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fae41-c47b-43cc-966a-01b838070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A03BB5-51A8-49B3-8A22-8AE1091D78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90104D-1151-4496-8CEF-009CD2D7F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af54f-37a3-4179-b2ce-85d568299097"/>
    <ds:schemaRef ds:uri="407fae41-c47b-43cc-966a-01b838070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D5CFDE-8B4F-4DF2-B76F-D5F271967FDF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6e8af54f-37a3-4179-b2ce-85d568299097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07fae41-c47b-43cc-966a-01b838070d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16</vt:i4>
      </vt:variant>
    </vt:vector>
  </HeadingPairs>
  <TitlesOfParts>
    <vt:vector size="23" baseType="lpstr">
      <vt:lpstr>KOPT</vt:lpstr>
      <vt:lpstr>KOPS</vt:lpstr>
      <vt:lpstr>1-1 CD</vt:lpstr>
      <vt:lpstr>1-2 LKT</vt:lpstr>
      <vt:lpstr>1-3 ELT</vt:lpstr>
      <vt:lpstr>1-4 EST</vt:lpstr>
      <vt:lpstr>Apraksts</vt:lpstr>
      <vt:lpstr>'1-1 CD'!DOCUMENT_NAME</vt:lpstr>
      <vt:lpstr>'1-2 LKT'!DOCUMENT_NAME</vt:lpstr>
      <vt:lpstr>'1-3 ELT'!DOCUMENT_NAME</vt:lpstr>
      <vt:lpstr>'1-4 EST'!DOCUMENT_NAME</vt:lpstr>
      <vt:lpstr>'1-1 CD'!Print_Area</vt:lpstr>
      <vt:lpstr>'1-2 LKT'!Print_Area</vt:lpstr>
      <vt:lpstr>'1-3 ELT'!Print_Area</vt:lpstr>
      <vt:lpstr>'1-4 EST'!Print_Area</vt:lpstr>
      <vt:lpstr>KOPS!Print_Area</vt:lpstr>
      <vt:lpstr>KOPT!Print_Area</vt:lpstr>
      <vt:lpstr>'1-1 CD'!Print_Titles</vt:lpstr>
      <vt:lpstr>'1-2 LKT'!Print_Titles</vt:lpstr>
      <vt:lpstr>'1-3 ELT'!Print_Titles</vt:lpstr>
      <vt:lpstr>'1-4 EST'!Print_Titles</vt:lpstr>
      <vt:lpstr>KOPS!Print_Titles</vt:lpstr>
      <vt:lpstr>KOPT!Print_Titles</vt:lpstr>
    </vt:vector>
  </TitlesOfParts>
  <Company>PRO 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DDS_TS</dc:title>
  <dc:creator>martins@provia.lv</dc:creator>
  <cp:lastModifiedBy>Inta Novika</cp:lastModifiedBy>
  <cp:lastPrinted>2022-02-04T07:44:12Z</cp:lastPrinted>
  <dcterms:created xsi:type="dcterms:W3CDTF">2002-01-28T08:22:32Z</dcterms:created>
  <dcterms:modified xsi:type="dcterms:W3CDTF">2022-07-29T07:34:28Z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0x01010058B02F2B4EA6E74D9E0F0E8683CC6557</vt:lpwstr>
  </property>
</Properties>
</file>