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ta.novika\OneDrive - RP SIA Rigas satiksme\Desktop\"/>
    </mc:Choice>
  </mc:AlternateContent>
  <xr:revisionPtr revIDLastSave="4" documentId="8_{E21CB779-DA71-47D6-A24E-E4DFA7878B91}" xr6:coauthVersionLast="44" xr6:coauthVersionMax="44" xr10:uidLastSave="{4C72123F-0CF1-4815-BCC7-EDC594633841}"/>
  <bookViews>
    <workbookView xWindow="-110" yWindow="-110" windowWidth="19420" windowHeight="10420" activeTab="6" xr2:uid="{00000000-000D-0000-FFFF-FFFF00000000}"/>
  </bookViews>
  <sheets>
    <sheet name="KOPT" sheetId="19" r:id="rId1"/>
    <sheet name="KOPS" sheetId="18" r:id="rId2"/>
    <sheet name="1-1 CD" sheetId="12" r:id="rId3"/>
    <sheet name="1-2 LKT" sheetId="14" r:id="rId4"/>
    <sheet name="1-3 ELT" sheetId="15" r:id="rId5"/>
    <sheet name="1-4 EST" sheetId="16" r:id="rId6"/>
    <sheet name="Apraksts" sheetId="13" r:id="rId7"/>
  </sheets>
  <definedNames>
    <definedName name="DOCUMENT_NAME" localSheetId="2">'1-1 CD'!$C$4</definedName>
    <definedName name="DOCUMENT_NAME" localSheetId="3">'1-2 LKT'!$C$4</definedName>
    <definedName name="DOCUMENT_NAME" localSheetId="4">'1-3 ELT'!$C$4</definedName>
    <definedName name="DOCUMENT_NAME" localSheetId="5">'1-4 EST'!$C$4</definedName>
    <definedName name="eur" localSheetId="0">#REF!</definedName>
    <definedName name="eur">#REF!</definedName>
    <definedName name="prec" localSheetId="0">#REF!</definedName>
    <definedName name="prec">#REF!</definedName>
    <definedName name="_xlnm.Print_Area" localSheetId="2">'1-1 CD'!$A$1:$R$82</definedName>
    <definedName name="_xlnm.Print_Area" localSheetId="3">'1-2 LKT'!$A$1:$R$35</definedName>
    <definedName name="_xlnm.Print_Area" localSheetId="4">'1-3 ELT'!$A$1:$R$48</definedName>
    <definedName name="_xlnm.Print_Area" localSheetId="5">'1-4 EST'!$A$1:$R$40</definedName>
    <definedName name="_xlnm.Print_Area" localSheetId="1">KOPS!$A$1:$H$28</definedName>
    <definedName name="_xlnm.Print_Area" localSheetId="0">KOPT!$A$1:$D$23</definedName>
    <definedName name="_xlnm.Print_Titles" localSheetId="2">'1-1 CD'!$10:$11</definedName>
    <definedName name="_xlnm.Print_Titles" localSheetId="3">'1-2 LKT'!$10:$11</definedName>
    <definedName name="_xlnm.Print_Titles" localSheetId="4">'1-3 ELT'!$10:$11</definedName>
    <definedName name="_xlnm.Print_Titles" localSheetId="5">'1-4 EST'!$10:$11</definedName>
    <definedName name="_xlnm.Print_Titles" localSheetId="1">KOPS!$9:$11</definedName>
    <definedName name="_xlnm.Print_Titles" localSheetId="0">KOPT!$7:$10</definedName>
    <definedName name="xxxx" localSheetId="0">#REF!</definedName>
    <definedName name="xxxx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2" l="1"/>
  <c r="A17" i="12" s="1"/>
  <c r="A18" i="12" s="1"/>
  <c r="A19" i="12" s="1"/>
  <c r="A20" i="12" s="1"/>
  <c r="A21" i="12" s="1"/>
  <c r="A22" i="12" s="1"/>
  <c r="A23" i="12" s="1"/>
  <c r="A25" i="12" s="1"/>
  <c r="A28" i="12" l="1"/>
  <c r="A29" i="12" s="1"/>
  <c r="A30" i="12" s="1"/>
  <c r="A32" i="12"/>
  <c r="A33" i="12" s="1"/>
  <c r="A34" i="12" s="1"/>
  <c r="A35" i="12" s="1"/>
  <c r="A36" i="12" s="1"/>
  <c r="A39" i="12" s="1"/>
  <c r="A40" i="12" s="1"/>
  <c r="A42" i="12" s="1"/>
  <c r="A43" i="12" s="1"/>
  <c r="A44" i="12" s="1"/>
  <c r="A45" i="12" s="1"/>
  <c r="A47" i="12" s="1"/>
  <c r="A48" i="12" s="1"/>
  <c r="A49" i="12" s="1"/>
  <c r="A50" i="12" s="1"/>
  <c r="A53" i="12" s="1"/>
  <c r="A56" i="12" s="1"/>
  <c r="A57" i="12" s="1"/>
  <c r="A58" i="12" s="1"/>
  <c r="A60" i="12" s="1"/>
  <c r="A61" i="12" s="1"/>
  <c r="A62" i="12" s="1"/>
  <c r="A64" i="12" s="1"/>
  <c r="A66" i="12" s="1"/>
  <c r="A67" i="12" s="1"/>
  <c r="A69" i="12" s="1"/>
  <c r="A70" i="12" s="1"/>
  <c r="A71" i="12" s="1"/>
  <c r="A72" i="12" s="1"/>
  <c r="L23" i="16"/>
  <c r="M14" i="12"/>
  <c r="L14" i="12"/>
  <c r="L13" i="14"/>
  <c r="L21" i="15"/>
  <c r="M21" i="15"/>
  <c r="N21" i="15"/>
  <c r="O21" i="15"/>
  <c r="P21" i="15"/>
  <c r="M72" i="12"/>
  <c r="N72" i="12"/>
  <c r="O72" i="12"/>
  <c r="P72" i="12"/>
  <c r="L70" i="12"/>
  <c r="L71" i="12"/>
  <c r="L72" i="12"/>
  <c r="E71" i="12"/>
  <c r="P71" i="12" s="1"/>
  <c r="P23" i="16"/>
  <c r="O23" i="16"/>
  <c r="N23" i="16"/>
  <c r="M23" i="16"/>
  <c r="P70" i="12"/>
  <c r="O70" i="12"/>
  <c r="N70" i="12"/>
  <c r="M70" i="12"/>
  <c r="C13" i="18"/>
  <c r="C14" i="18"/>
  <c r="C15" i="18"/>
  <c r="C12" i="18"/>
  <c r="R21" i="15" l="1"/>
  <c r="R72" i="12"/>
  <c r="M71" i="12"/>
  <c r="O71" i="12"/>
  <c r="N71" i="12"/>
  <c r="R70" i="12"/>
  <c r="R23" i="16"/>
  <c r="O30" i="16"/>
  <c r="O29" i="16"/>
  <c r="O28" i="16"/>
  <c r="O27" i="16"/>
  <c r="O26" i="16"/>
  <c r="O25" i="16"/>
  <c r="O24" i="16"/>
  <c r="O22" i="16"/>
  <c r="O21" i="16"/>
  <c r="O20" i="16"/>
  <c r="O19" i="16"/>
  <c r="O18" i="16"/>
  <c r="O17" i="16"/>
  <c r="O16" i="16"/>
  <c r="O15" i="16"/>
  <c r="O14" i="16"/>
  <c r="O13" i="16"/>
  <c r="O12" i="16"/>
  <c r="O38" i="15"/>
  <c r="O37" i="15"/>
  <c r="O36" i="15"/>
  <c r="O35" i="15"/>
  <c r="O34" i="15"/>
  <c r="O33" i="15"/>
  <c r="M33" i="15"/>
  <c r="O32" i="15"/>
  <c r="O31" i="15"/>
  <c r="O30" i="15"/>
  <c r="O29" i="15"/>
  <c r="O28" i="15"/>
  <c r="O27" i="15"/>
  <c r="O26" i="15"/>
  <c r="O25" i="15"/>
  <c r="O24" i="15"/>
  <c r="O23" i="15"/>
  <c r="O22" i="15"/>
  <c r="O20" i="15"/>
  <c r="O19" i="15"/>
  <c r="O18" i="15"/>
  <c r="O17" i="15"/>
  <c r="O16" i="15"/>
  <c r="O15" i="15"/>
  <c r="O14" i="15"/>
  <c r="O13" i="15"/>
  <c r="O12" i="15"/>
  <c r="M12" i="15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8" i="12"/>
  <c r="O19" i="12"/>
  <c r="O20" i="12"/>
  <c r="O21" i="12"/>
  <c r="O22" i="12"/>
  <c r="O23" i="12"/>
  <c r="O24" i="12"/>
  <c r="O25" i="12"/>
  <c r="O26" i="12"/>
  <c r="M27" i="12"/>
  <c r="O27" i="12"/>
  <c r="O28" i="12"/>
  <c r="O29" i="12"/>
  <c r="O30" i="12"/>
  <c r="M31" i="12"/>
  <c r="O31" i="12"/>
  <c r="O32" i="12"/>
  <c r="O33" i="12"/>
  <c r="O34" i="12"/>
  <c r="O35" i="12"/>
  <c r="O36" i="12"/>
  <c r="O37" i="12"/>
  <c r="O38" i="12"/>
  <c r="O39" i="12"/>
  <c r="O40" i="12"/>
  <c r="M41" i="12"/>
  <c r="O41" i="12"/>
  <c r="O42" i="12"/>
  <c r="O43" i="12"/>
  <c r="O44" i="12"/>
  <c r="O45" i="12"/>
  <c r="O46" i="12"/>
  <c r="O47" i="12"/>
  <c r="O48" i="12"/>
  <c r="O49" i="12"/>
  <c r="O50" i="12"/>
  <c r="O51" i="12"/>
  <c r="M51" i="12"/>
  <c r="O52" i="12"/>
  <c r="O53" i="12"/>
  <c r="O54" i="12"/>
  <c r="M55" i="12"/>
  <c r="O55" i="12"/>
  <c r="O56" i="12"/>
  <c r="O57" i="12"/>
  <c r="O58" i="12"/>
  <c r="M59" i="12"/>
  <c r="O59" i="12"/>
  <c r="O60" i="12"/>
  <c r="O61" i="12"/>
  <c r="O62" i="12"/>
  <c r="O63" i="12"/>
  <c r="O64" i="12"/>
  <c r="M65" i="12"/>
  <c r="O65" i="12"/>
  <c r="O66" i="12"/>
  <c r="O67" i="12"/>
  <c r="O68" i="12"/>
  <c r="O69" i="12"/>
  <c r="O17" i="12"/>
  <c r="O15" i="12"/>
  <c r="O16" i="12"/>
  <c r="P60" i="12"/>
  <c r="P28" i="12"/>
  <c r="P20" i="12"/>
  <c r="O14" i="12"/>
  <c r="P13" i="12"/>
  <c r="O13" i="12"/>
  <c r="M13" i="12"/>
  <c r="R71" i="12" l="1"/>
  <c r="H12" i="15"/>
  <c r="L12" i="15" s="1"/>
  <c r="P64" i="12"/>
  <c r="P56" i="12"/>
  <c r="P36" i="12"/>
  <c r="P37" i="12"/>
  <c r="N21" i="12"/>
  <c r="M21" i="12"/>
  <c r="M53" i="12"/>
  <c r="P53" i="12"/>
  <c r="M69" i="12"/>
  <c r="P69" i="12"/>
  <c r="M43" i="12"/>
  <c r="M25" i="12"/>
  <c r="M57" i="12"/>
  <c r="P57" i="12"/>
  <c r="P68" i="12"/>
  <c r="M63" i="12"/>
  <c r="M47" i="12"/>
  <c r="M35" i="12"/>
  <c r="N66" i="12"/>
  <c r="P62" i="12"/>
  <c r="M50" i="12"/>
  <c r="P34" i="12"/>
  <c r="P30" i="12"/>
  <c r="P22" i="12"/>
  <c r="P18" i="12"/>
  <c r="P54" i="12"/>
  <c r="P52" i="12"/>
  <c r="M39" i="12"/>
  <c r="P61" i="12"/>
  <c r="M22" i="16"/>
  <c r="M14" i="16"/>
  <c r="O31" i="16"/>
  <c r="F15" i="18" s="1"/>
  <c r="M18" i="16"/>
  <c r="P18" i="16"/>
  <c r="N18" i="16"/>
  <c r="M13" i="16"/>
  <c r="M17" i="16"/>
  <c r="M21" i="16"/>
  <c r="M26" i="16"/>
  <c r="M28" i="16"/>
  <c r="M30" i="16"/>
  <c r="P22" i="16"/>
  <c r="N22" i="16"/>
  <c r="N14" i="16"/>
  <c r="M12" i="16"/>
  <c r="M16" i="16"/>
  <c r="M20" i="16"/>
  <c r="M25" i="16"/>
  <c r="M27" i="16"/>
  <c r="M29" i="16"/>
  <c r="M24" i="15"/>
  <c r="O39" i="15"/>
  <c r="F14" i="18" s="1"/>
  <c r="P12" i="15"/>
  <c r="M22" i="15"/>
  <c r="M38" i="15"/>
  <c r="M14" i="15"/>
  <c r="M17" i="15"/>
  <c r="M25" i="15"/>
  <c r="M27" i="15"/>
  <c r="M20" i="15"/>
  <c r="M23" i="15"/>
  <c r="M30" i="15"/>
  <c r="M34" i="15"/>
  <c r="M35" i="15"/>
  <c r="M13" i="15"/>
  <c r="M29" i="15"/>
  <c r="M16" i="15"/>
  <c r="M18" i="15"/>
  <c r="M26" i="15"/>
  <c r="M31" i="15"/>
  <c r="P37" i="15"/>
  <c r="N37" i="15"/>
  <c r="M37" i="15"/>
  <c r="N33" i="15"/>
  <c r="M25" i="14"/>
  <c r="M17" i="14"/>
  <c r="H12" i="14"/>
  <c r="P12" i="14" s="1"/>
  <c r="M12" i="14"/>
  <c r="M20" i="14"/>
  <c r="M14" i="14"/>
  <c r="M18" i="14"/>
  <c r="M24" i="14"/>
  <c r="O27" i="14"/>
  <c r="F13" i="18" s="1"/>
  <c r="M15" i="14"/>
  <c r="M16" i="14"/>
  <c r="M22" i="14"/>
  <c r="M26" i="14"/>
  <c r="M19" i="14"/>
  <c r="M23" i="14"/>
  <c r="P38" i="12"/>
  <c r="M37" i="12"/>
  <c r="M23" i="12"/>
  <c r="M19" i="12"/>
  <c r="N16" i="12"/>
  <c r="M16" i="12"/>
  <c r="P49" i="12"/>
  <c r="M49" i="12"/>
  <c r="M67" i="12"/>
  <c r="N41" i="12"/>
  <c r="P26" i="12"/>
  <c r="N58" i="12"/>
  <c r="P47" i="12"/>
  <c r="L64" i="12"/>
  <c r="N64" i="12"/>
  <c r="N63" i="12"/>
  <c r="P63" i="12"/>
  <c r="L63" i="12"/>
  <c r="L56" i="12"/>
  <c r="N56" i="12"/>
  <c r="N55" i="12"/>
  <c r="P55" i="12"/>
  <c r="N49" i="12"/>
  <c r="N47" i="12"/>
  <c r="M46" i="12"/>
  <c r="N39" i="12"/>
  <c r="P39" i="12"/>
  <c r="N32" i="12"/>
  <c r="P32" i="12"/>
  <c r="N57" i="12"/>
  <c r="P45" i="12"/>
  <c r="N45" i="12"/>
  <c r="N31" i="12"/>
  <c r="P31" i="12"/>
  <c r="N24" i="12"/>
  <c r="P24" i="12"/>
  <c r="P58" i="12"/>
  <c r="L54" i="12"/>
  <c r="N54" i="12"/>
  <c r="M45" i="12"/>
  <c r="N40" i="12"/>
  <c r="P40" i="12"/>
  <c r="N65" i="12"/>
  <c r="P65" i="12"/>
  <c r="N67" i="12"/>
  <c r="P67" i="12"/>
  <c r="L60" i="12"/>
  <c r="N60" i="12"/>
  <c r="R60" i="12" s="1"/>
  <c r="N59" i="12"/>
  <c r="P59" i="12"/>
  <c r="N23" i="12"/>
  <c r="P23" i="12"/>
  <c r="M48" i="12"/>
  <c r="N38" i="12"/>
  <c r="N37" i="12"/>
  <c r="N22" i="12"/>
  <c r="R22" i="12" s="1"/>
  <c r="M68" i="12"/>
  <c r="M64" i="12"/>
  <c r="M60" i="12"/>
  <c r="M58" i="12"/>
  <c r="M56" i="12"/>
  <c r="M54" i="12"/>
  <c r="M52" i="12"/>
  <c r="M42" i="12"/>
  <c r="L36" i="12"/>
  <c r="N35" i="12"/>
  <c r="P35" i="12"/>
  <c r="L28" i="12"/>
  <c r="N28" i="12"/>
  <c r="R28" i="12" s="1"/>
  <c r="N27" i="12"/>
  <c r="P27" i="12"/>
  <c r="L20" i="12"/>
  <c r="N20" i="12"/>
  <c r="R20" i="12" s="1"/>
  <c r="N19" i="12"/>
  <c r="P19" i="12"/>
  <c r="M44" i="12"/>
  <c r="L34" i="12"/>
  <c r="N25" i="12"/>
  <c r="P25" i="12"/>
  <c r="L18" i="12"/>
  <c r="N18" i="12"/>
  <c r="M40" i="12"/>
  <c r="M38" i="12"/>
  <c r="M36" i="12"/>
  <c r="M32" i="12"/>
  <c r="M28" i="12"/>
  <c r="M26" i="12"/>
  <c r="M24" i="12"/>
  <c r="M20" i="12"/>
  <c r="M18" i="12"/>
  <c r="N17" i="12"/>
  <c r="P17" i="12"/>
  <c r="M17" i="12"/>
  <c r="N15" i="12"/>
  <c r="P15" i="12"/>
  <c r="M15" i="12"/>
  <c r="N13" i="12"/>
  <c r="R13" i="12" s="1"/>
  <c r="O73" i="12"/>
  <c r="F12" i="18" s="1"/>
  <c r="F16" i="18" l="1"/>
  <c r="R18" i="12"/>
  <c r="N12" i="15"/>
  <c r="R12" i="15" s="1"/>
  <c r="R38" i="12"/>
  <c r="R64" i="12"/>
  <c r="R22" i="16"/>
  <c r="R56" i="12"/>
  <c r="N69" i="12"/>
  <c r="R69" i="12" s="1"/>
  <c r="L67" i="12"/>
  <c r="N61" i="12"/>
  <c r="R61" i="12" s="1"/>
  <c r="M61" i="12"/>
  <c r="N43" i="12"/>
  <c r="N36" i="12"/>
  <c r="R36" i="12" s="1"/>
  <c r="R18" i="16"/>
  <c r="L12" i="14"/>
  <c r="L22" i="12"/>
  <c r="N68" i="12"/>
  <c r="R68" i="12" s="1"/>
  <c r="M62" i="12"/>
  <c r="P41" i="12"/>
  <c r="R41" i="12" s="1"/>
  <c r="P16" i="12"/>
  <c r="R16" i="12" s="1"/>
  <c r="M22" i="12"/>
  <c r="M73" i="12" s="1"/>
  <c r="M30" i="12"/>
  <c r="P21" i="12"/>
  <c r="R21" i="12" s="1"/>
  <c r="N30" i="12"/>
  <c r="R30" i="12" s="1"/>
  <c r="L68" i="12"/>
  <c r="N34" i="12"/>
  <c r="R34" i="12" s="1"/>
  <c r="L65" i="12"/>
  <c r="P51" i="12"/>
  <c r="L51" i="12"/>
  <c r="M33" i="12"/>
  <c r="N62" i="12"/>
  <c r="R62" i="12" s="1"/>
  <c r="N51" i="12"/>
  <c r="M34" i="12"/>
  <c r="L27" i="12"/>
  <c r="M66" i="12"/>
  <c r="N52" i="12"/>
  <c r="R52" i="12" s="1"/>
  <c r="L40" i="12"/>
  <c r="N53" i="12"/>
  <c r="R53" i="12" s="1"/>
  <c r="L61" i="12"/>
  <c r="L62" i="12"/>
  <c r="R63" i="12"/>
  <c r="R25" i="12"/>
  <c r="L30" i="12"/>
  <c r="L23" i="12"/>
  <c r="L52" i="12"/>
  <c r="R54" i="12"/>
  <c r="P66" i="12"/>
  <c r="R66" i="12" s="1"/>
  <c r="L41" i="12"/>
  <c r="M29" i="12"/>
  <c r="P14" i="16"/>
  <c r="R14" i="16" s="1"/>
  <c r="L22" i="16"/>
  <c r="L18" i="16"/>
  <c r="R37" i="15"/>
  <c r="M24" i="16"/>
  <c r="P28" i="16"/>
  <c r="N28" i="16"/>
  <c r="P21" i="16"/>
  <c r="N21" i="16"/>
  <c r="P13" i="16"/>
  <c r="N13" i="16"/>
  <c r="N29" i="16"/>
  <c r="P29" i="16"/>
  <c r="N25" i="16"/>
  <c r="P25" i="16"/>
  <c r="N16" i="16"/>
  <c r="P16" i="16"/>
  <c r="M19" i="16"/>
  <c r="M15" i="16"/>
  <c r="P30" i="16"/>
  <c r="N30" i="16"/>
  <c r="P26" i="16"/>
  <c r="N26" i="16"/>
  <c r="P17" i="16"/>
  <c r="N17" i="16"/>
  <c r="N27" i="16"/>
  <c r="P27" i="16"/>
  <c r="N20" i="16"/>
  <c r="P20" i="16"/>
  <c r="N12" i="16"/>
  <c r="P12" i="16"/>
  <c r="M19" i="15"/>
  <c r="M32" i="15"/>
  <c r="M36" i="15"/>
  <c r="M28" i="15"/>
  <c r="M15" i="15"/>
  <c r="L31" i="15"/>
  <c r="N31" i="15"/>
  <c r="P31" i="15"/>
  <c r="P25" i="15"/>
  <c r="N25" i="15"/>
  <c r="N38" i="15"/>
  <c r="P38" i="15"/>
  <c r="P33" i="15"/>
  <c r="R33" i="15" s="1"/>
  <c r="L33" i="15"/>
  <c r="L37" i="15"/>
  <c r="N26" i="15"/>
  <c r="P26" i="15"/>
  <c r="P16" i="15"/>
  <c r="N16" i="15"/>
  <c r="N13" i="15"/>
  <c r="P13" i="15"/>
  <c r="N35" i="15"/>
  <c r="P35" i="15"/>
  <c r="N30" i="15"/>
  <c r="P30" i="15"/>
  <c r="P20" i="15"/>
  <c r="N20" i="15"/>
  <c r="N17" i="15"/>
  <c r="P17" i="15"/>
  <c r="P27" i="15"/>
  <c r="N27" i="15"/>
  <c r="N22" i="15"/>
  <c r="P22" i="15"/>
  <c r="P24" i="15"/>
  <c r="N24" i="15"/>
  <c r="P18" i="15"/>
  <c r="N18" i="15"/>
  <c r="P29" i="15"/>
  <c r="N29" i="15"/>
  <c r="N34" i="15"/>
  <c r="P34" i="15"/>
  <c r="P23" i="15"/>
  <c r="N23" i="15"/>
  <c r="P14" i="15"/>
  <c r="N14" i="15"/>
  <c r="P24" i="14"/>
  <c r="P17" i="14"/>
  <c r="N17" i="14"/>
  <c r="N12" i="14"/>
  <c r="R12" i="14" s="1"/>
  <c r="P20" i="14"/>
  <c r="M21" i="14"/>
  <c r="N24" i="14"/>
  <c r="P16" i="14"/>
  <c r="N16" i="14"/>
  <c r="N23" i="14"/>
  <c r="P23" i="14"/>
  <c r="P15" i="14"/>
  <c r="N15" i="14"/>
  <c r="N19" i="14"/>
  <c r="P19" i="14"/>
  <c r="L17" i="14"/>
  <c r="P26" i="14"/>
  <c r="N26" i="14"/>
  <c r="P22" i="14"/>
  <c r="N22" i="14"/>
  <c r="M13" i="14"/>
  <c r="N14" i="14"/>
  <c r="P14" i="14"/>
  <c r="L38" i="12"/>
  <c r="R39" i="12"/>
  <c r="L25" i="12"/>
  <c r="L26" i="12"/>
  <c r="R27" i="12"/>
  <c r="R23" i="12"/>
  <c r="R32" i="12"/>
  <c r="N26" i="12"/>
  <c r="R26" i="12" s="1"/>
  <c r="R67" i="12"/>
  <c r="L39" i="12"/>
  <c r="R49" i="12"/>
  <c r="L66" i="12"/>
  <c r="P43" i="12"/>
  <c r="L43" i="12"/>
  <c r="R19" i="12"/>
  <c r="L35" i="12"/>
  <c r="N50" i="12"/>
  <c r="P50" i="12"/>
  <c r="R37" i="12"/>
  <c r="P48" i="12"/>
  <c r="N48" i="12"/>
  <c r="R59" i="12"/>
  <c r="R24" i="12"/>
  <c r="R31" i="12"/>
  <c r="R57" i="12"/>
  <c r="L49" i="12"/>
  <c r="R55" i="12"/>
  <c r="R58" i="12"/>
  <c r="N44" i="12"/>
  <c r="P44" i="12"/>
  <c r="R65" i="12"/>
  <c r="L24" i="12"/>
  <c r="L45" i="12"/>
  <c r="P46" i="12"/>
  <c r="N46" i="12"/>
  <c r="L58" i="12"/>
  <c r="L19" i="12"/>
  <c r="R35" i="12"/>
  <c r="N42" i="12"/>
  <c r="P42" i="12"/>
  <c r="L37" i="12"/>
  <c r="L59" i="12"/>
  <c r="R40" i="12"/>
  <c r="L53" i="12"/>
  <c r="L69" i="12"/>
  <c r="L31" i="12"/>
  <c r="R45" i="12"/>
  <c r="L57" i="12"/>
  <c r="L32" i="12"/>
  <c r="R47" i="12"/>
  <c r="L55" i="12"/>
  <c r="L47" i="12"/>
  <c r="R17" i="12"/>
  <c r="L17" i="12"/>
  <c r="R15" i="12"/>
  <c r="L15" i="12"/>
  <c r="L16" i="12"/>
  <c r="M31" i="16" l="1"/>
  <c r="H15" i="18" s="1"/>
  <c r="M39" i="15"/>
  <c r="H14" i="18" s="1"/>
  <c r="M27" i="14"/>
  <c r="R51" i="12"/>
  <c r="R21" i="16"/>
  <c r="R12" i="16"/>
  <c r="R17" i="14"/>
  <c r="R43" i="12"/>
  <c r="R30" i="16"/>
  <c r="R29" i="16"/>
  <c r="L26" i="16"/>
  <c r="R26" i="16"/>
  <c r="L21" i="12"/>
  <c r="N33" i="12"/>
  <c r="P33" i="12"/>
  <c r="L33" i="12"/>
  <c r="N29" i="12"/>
  <c r="P29" i="12"/>
  <c r="L46" i="12"/>
  <c r="L25" i="16"/>
  <c r="R20" i="16"/>
  <c r="R25" i="16"/>
  <c r="R13" i="16"/>
  <c r="L14" i="16"/>
  <c r="L29" i="15"/>
  <c r="R17" i="15"/>
  <c r="R20" i="15"/>
  <c r="R38" i="15"/>
  <c r="R31" i="15"/>
  <c r="R25" i="15"/>
  <c r="L27" i="16"/>
  <c r="P19" i="16"/>
  <c r="N19" i="16"/>
  <c r="R16" i="16"/>
  <c r="L21" i="16"/>
  <c r="L17" i="16"/>
  <c r="L20" i="16"/>
  <c r="R27" i="16"/>
  <c r="R17" i="16"/>
  <c r="L30" i="16"/>
  <c r="P15" i="16"/>
  <c r="N15" i="16"/>
  <c r="L29" i="16"/>
  <c r="L13" i="16"/>
  <c r="R28" i="16"/>
  <c r="L16" i="16"/>
  <c r="L28" i="16"/>
  <c r="P24" i="16"/>
  <c r="N24" i="16"/>
  <c r="P19" i="15"/>
  <c r="N19" i="15"/>
  <c r="L14" i="15"/>
  <c r="N15" i="15"/>
  <c r="P36" i="15"/>
  <c r="N36" i="15"/>
  <c r="L16" i="15"/>
  <c r="N32" i="15"/>
  <c r="R14" i="15"/>
  <c r="L17" i="15"/>
  <c r="R35" i="15"/>
  <c r="R16" i="15"/>
  <c r="P28" i="15"/>
  <c r="N28" i="15"/>
  <c r="R23" i="15"/>
  <c r="L34" i="15"/>
  <c r="R29" i="15"/>
  <c r="L18" i="15"/>
  <c r="L24" i="15"/>
  <c r="L22" i="15"/>
  <c r="L27" i="15"/>
  <c r="L20" i="15"/>
  <c r="L30" i="15"/>
  <c r="L35" i="15"/>
  <c r="R13" i="15"/>
  <c r="L26" i="15"/>
  <c r="L25" i="15"/>
  <c r="R34" i="15"/>
  <c r="R22" i="15"/>
  <c r="R30" i="15"/>
  <c r="R26" i="15"/>
  <c r="L23" i="15"/>
  <c r="R18" i="15"/>
  <c r="R24" i="15"/>
  <c r="R27" i="15"/>
  <c r="L13" i="15"/>
  <c r="L38" i="15"/>
  <c r="R24" i="14"/>
  <c r="N25" i="14"/>
  <c r="R22" i="14"/>
  <c r="H13" i="18"/>
  <c r="N20" i="14"/>
  <c r="R20" i="14" s="1"/>
  <c r="L24" i="14"/>
  <c r="N21" i="14"/>
  <c r="P21" i="14"/>
  <c r="P18" i="14"/>
  <c r="L18" i="14"/>
  <c r="N18" i="14"/>
  <c r="L19" i="14"/>
  <c r="L23" i="14"/>
  <c r="R16" i="14"/>
  <c r="R23" i="14"/>
  <c r="L22" i="14"/>
  <c r="L16" i="14"/>
  <c r="L14" i="14"/>
  <c r="R19" i="14"/>
  <c r="L20" i="14"/>
  <c r="L26" i="14"/>
  <c r="L15" i="14"/>
  <c r="R14" i="14"/>
  <c r="R26" i="14"/>
  <c r="R15" i="14"/>
  <c r="P13" i="14"/>
  <c r="N13" i="14"/>
  <c r="R44" i="12"/>
  <c r="L42" i="12"/>
  <c r="R42" i="12"/>
  <c r="L44" i="12"/>
  <c r="L50" i="12"/>
  <c r="R46" i="12"/>
  <c r="R48" i="12"/>
  <c r="L48" i="12"/>
  <c r="R50" i="12"/>
  <c r="P31" i="16" l="1"/>
  <c r="G15" i="18" s="1"/>
  <c r="R15" i="16"/>
  <c r="L36" i="15"/>
  <c r="R36" i="15"/>
  <c r="R19" i="15"/>
  <c r="R18" i="14"/>
  <c r="R21" i="14"/>
  <c r="R33" i="12"/>
  <c r="R29" i="12"/>
  <c r="L29" i="12"/>
  <c r="L15" i="16"/>
  <c r="R28" i="15"/>
  <c r="L19" i="16"/>
  <c r="L24" i="16"/>
  <c r="R19" i="16"/>
  <c r="R24" i="16"/>
  <c r="N31" i="16"/>
  <c r="E15" i="18" s="1"/>
  <c r="L28" i="15"/>
  <c r="P15" i="15"/>
  <c r="L15" i="15"/>
  <c r="P32" i="15"/>
  <c r="R32" i="15" s="1"/>
  <c r="L32" i="15"/>
  <c r="L19" i="15"/>
  <c r="N39" i="15"/>
  <c r="E14" i="18" s="1"/>
  <c r="P25" i="14"/>
  <c r="R25" i="14" s="1"/>
  <c r="L25" i="14"/>
  <c r="L21" i="14"/>
  <c r="R13" i="14"/>
  <c r="N27" i="14"/>
  <c r="E13" i="18" s="1"/>
  <c r="P27" i="14" l="1"/>
  <c r="G13" i="18" s="1"/>
  <c r="R31" i="16"/>
  <c r="D15" i="18" s="1"/>
  <c r="P39" i="15"/>
  <c r="G14" i="18" s="1"/>
  <c r="R15" i="15"/>
  <c r="R27" i="14"/>
  <c r="D13" i="18" s="1"/>
  <c r="R8" i="16" l="1"/>
  <c r="R39" i="15"/>
  <c r="D14" i="18" s="1"/>
  <c r="R8" i="14"/>
  <c r="R8" i="15" l="1"/>
  <c r="H12" i="18" l="1"/>
  <c r="P14" i="12"/>
  <c r="P73" i="12" s="1"/>
  <c r="G12" i="18" s="1"/>
  <c r="G16" i="18" s="1"/>
  <c r="N14" i="12"/>
  <c r="H16" i="18" l="1"/>
  <c r="D8" i="18" s="1"/>
  <c r="R14" i="12"/>
  <c r="R73" i="12" s="1"/>
  <c r="N73" i="12"/>
  <c r="E12" i="18" s="1"/>
  <c r="E16" i="18" s="1"/>
  <c r="D12" i="18" l="1"/>
  <c r="R8" i="12"/>
  <c r="D16" i="18" l="1"/>
  <c r="D20" i="18" s="1"/>
  <c r="D7" i="18" s="1"/>
  <c r="D11" i="19" l="1"/>
  <c r="D12" i="19" s="1"/>
  <c r="D14" i="19" l="1"/>
</calcChain>
</file>

<file path=xl/sharedStrings.xml><?xml version="1.0" encoding="utf-8"?>
<sst xmlns="http://schemas.openxmlformats.org/spreadsheetml/2006/main" count="559" uniqueCount="227">
  <si>
    <t>Mērvienība</t>
  </si>
  <si>
    <t>m</t>
  </si>
  <si>
    <t>kg</t>
  </si>
  <si>
    <t>ZEMES KLĀTNE</t>
  </si>
  <si>
    <t>Zemes klātnes būvniecība</t>
  </si>
  <si>
    <t>Ceļa horizontālo apzīmējumu uzklāšana</t>
  </si>
  <si>
    <t>Zemes klātnes ierakuma būvniecība</t>
  </si>
  <si>
    <t>Brauktuves un ietves apmaļu uzstādīšana</t>
  </si>
  <si>
    <t>Ceļa zīmju uzstādīšana</t>
  </si>
  <si>
    <t>SATIKSMES APRĪKOJUMS</t>
  </si>
  <si>
    <t>DAŽĀDI DARBI</t>
  </si>
  <si>
    <t>Konstrukciju nojaukšana vai demontāža</t>
  </si>
  <si>
    <t>AR SAISTVIELĀM NESAISTĪTAS KONSTRUKTĪVĀS KĀRTAS</t>
  </si>
  <si>
    <t>AR SAISTVIELĀM SAISTĪTAS KONSTRUKTĪVĀS KĀRTAS</t>
  </si>
  <si>
    <t>Salizturīgās vai drenējošās kārtas būvniecība</t>
  </si>
  <si>
    <t>Betona bruģa seguma būvniecība</t>
  </si>
  <si>
    <t>Norādījuma zīmes Nr. 535 uzstādīšana</t>
  </si>
  <si>
    <t>Norādījuma zīmes Nr. 536 uzstādīšana</t>
  </si>
  <si>
    <t>Betona apmales 100x20x8 cm uzstādīšana betona C30/37 pamatā</t>
  </si>
  <si>
    <t>Nesaistītu minerālmateriālu pamata kārtas vai seguma būvniecība</t>
  </si>
  <si>
    <t>Apzaļumošana</t>
  </si>
  <si>
    <t>Aku pārsedžu vai lūku pārsedžu augstuma regulēšana</t>
  </si>
  <si>
    <t>Salizturīgās kārtas būvniecība, h=30 cm</t>
  </si>
  <si>
    <t>Asfaltbetona kārtas būvniecība</t>
  </si>
  <si>
    <t>Salizturīgās kārtas būvniecība, h=40 cm</t>
  </si>
  <si>
    <t>LABIEKĀRTOJUMS</t>
  </si>
  <si>
    <t>Gājēju barjeras uzstādīšana</t>
  </si>
  <si>
    <t>Betona ceļa apmales 100x22x15cm uzstādīšana betona C30/37 pamatā</t>
  </si>
  <si>
    <t>Betona apmales 100x30x15 cm uzstādīšana betona C30/37 pamatā, ieskaitot slīpās apmales</t>
  </si>
  <si>
    <t>Drošības barjeras uzstādīšana</t>
  </si>
  <si>
    <t>Esošās nojumes un 3 soliņu demontāža, transports uz Pasūtītāja norādītu noliktavu glabāšanai</t>
  </si>
  <si>
    <t>Koka pārstādīšana (Zviedrijas pīlādzis) stādāmbedrē ar auglīgu augsni</t>
  </si>
  <si>
    <t>Teritorijas attīrīšana no krūmiem</t>
  </si>
  <si>
    <t>Koka ciršana ar celma laušanu vai frēzēšanu</t>
  </si>
  <si>
    <t>LKT</t>
  </si>
  <si>
    <t>Nesaistītu minerālmateriālu maisījuma pamata nesošās kārtas būvniecība 0/45 (AADT/j,kravas101-500), h=12cm</t>
  </si>
  <si>
    <t>Apzaļumošana ar augu zemi - zāliena sējiens ar melnzemes bērumu, h=15cm</t>
  </si>
  <si>
    <t>Ceļa zīmes metāla balsta uzstādīšana</t>
  </si>
  <si>
    <t>Ceļa horizontālo apzīmējumu dzēšana</t>
  </si>
  <si>
    <t>Esošo komunikāciju aku vāku regulēšana</t>
  </si>
  <si>
    <t>ELT</t>
  </si>
  <si>
    <t>EST</t>
  </si>
  <si>
    <t>Nesaistītu minerālmateriālu maisījuma 0/45 pamata nesošās kārtas būvniecība (AADT/j,kravas&gt;500), N-I klase, h=10cm</t>
  </si>
  <si>
    <t>Nesaistītu minerālmateriālu maisījuma 0/63ps pamata nesošās kārtas būvniecība (AADT/j,kravas&gt;500),N-II klase,  h=20cm</t>
  </si>
  <si>
    <t>Ceļa horizontālo apzīmējumu uzklāšana ar krāsu (uzklāšana mehanizēti)</t>
  </si>
  <si>
    <t>Ceļa horizontālie apzīmējumu uzklāšana ar krāsu (uzklāšana ar roku darbu)</t>
  </si>
  <si>
    <t>Pievienojums esošai pašteces kanalizācijas sistēmai esošā akā</t>
  </si>
  <si>
    <t>Esošas gūlijas nojaukšana vai caurules aizbetonēšana (gūlija zem ietves seguma)</t>
  </si>
  <si>
    <t>Aizsardzības darbi šķērsojumā ar esošo elektrības kabeli</t>
  </si>
  <si>
    <t>Gūlijas pievienojums pie pašteces kanalizācijas sistēmas caurules</t>
  </si>
  <si>
    <t>Esošo gaismekļu demontāža ar vadiem un konsoli (skat shēmu ELT-3)</t>
  </si>
  <si>
    <t>kpl</t>
  </si>
  <si>
    <t>Esošo komunikāciju šurfēšana</t>
  </si>
  <si>
    <t>gb</t>
  </si>
  <si>
    <t>Kabeļu tranšejas rakšana/aizbēršana 0.7m dziļumā</t>
  </si>
  <si>
    <t>Kabeļu tranšejas rakšana/aizbēršana 1.0m dziļumā</t>
  </si>
  <si>
    <t>Esošo apgaismojuma balstu zemēšana, bruģakmens seguma atjaunošana</t>
  </si>
  <si>
    <t>Kabeļu signāllentas MBN izbūve</t>
  </si>
  <si>
    <t>Būvbedres rakšana un aizbēršana 1.0x2.0m kabeļu kanalizācijas akai</t>
  </si>
  <si>
    <t>Kabeļu kanalizācijas izbūve ar beztranšejas metodi</t>
  </si>
  <si>
    <t>Kabeļu kanalizācijas caurejamības pārbaude</t>
  </si>
  <si>
    <t>Trases nospraušana</t>
  </si>
  <si>
    <t>Smilts (drenējoša, Kf &gt; 1 m/dnn) pamatnes ierīkošana 10cm biezumā zem elektronisko sakaru kabeļa un kabeļa plastmasas caurulēm</t>
  </si>
  <si>
    <t>Lietotāja gaisvada kabeļa demontāža</t>
  </si>
  <si>
    <t>Metāla skapis IP66 ar Switch iekārtu uzstādīšana 2.2m augstumā uz staba</t>
  </si>
  <si>
    <t>Būves nosaukums:</t>
  </si>
  <si>
    <t>Objekta nosaukums:</t>
  </si>
  <si>
    <t>Objekta adrese:</t>
  </si>
  <si>
    <t>Nr.p.k.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</si>
  <si>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</si>
  <si>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</si>
  <si>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</si>
  <si>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</si>
  <si>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</si>
  <si>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</si>
  <si>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</si>
  <si>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Kopā (euro)</t>
  </si>
  <si>
    <t>Darbietilpība (c/h)</t>
  </si>
  <si>
    <t>Summa (euro)</t>
  </si>
  <si>
    <t>CEĻU IZBŪVES DARBI</t>
  </si>
  <si>
    <t>Kods</t>
  </si>
  <si>
    <t>Sabiedriskā transporta galapunkta „ Jugla-3” teritorijas labiekārtošana Murjāņu ielā 58, Rīgā</t>
  </si>
  <si>
    <t>Inženierbūve</t>
  </si>
  <si>
    <t>Murjāņu ielā 58, Rīgā</t>
  </si>
  <si>
    <t>LOKĀLĀ TĀME Nr.1-1</t>
  </si>
  <si>
    <t>Būvdarbu nosaukums *</t>
  </si>
  <si>
    <t>LOKĀLĀ TĀME Nr.1-2</t>
  </si>
  <si>
    <t>LIETUS ŪDENS KANALIZĀCIJAS IZBŪVES DARBI</t>
  </si>
  <si>
    <t>LOKĀLĀ TĀME Nr.1-3</t>
  </si>
  <si>
    <t>ĀRĒJO ELEKTRĪBAS TĪKLU IZBŪVES DARBI</t>
  </si>
  <si>
    <t>LOKĀLĀ TĀME Nr.1-4</t>
  </si>
  <si>
    <t>ĀRĒJO ELEKTRONISKO SAKARU TĪKLU IZBŪVES DARBI</t>
  </si>
  <si>
    <t>Tiešās izmaksas kopā, t. sk. darba devēja sociālais nodoklis (%)</t>
  </si>
  <si>
    <t>PAVISAM KOPĀ</t>
  </si>
  <si>
    <t>t.sk. darba aizsardzībai</t>
  </si>
  <si>
    <t>Kopā</t>
  </si>
  <si>
    <t xml:space="preserve"> 1-4</t>
  </si>
  <si>
    <t xml:space="preserve"> 1-3</t>
  </si>
  <si>
    <t xml:space="preserve"> 1-2</t>
  </si>
  <si>
    <t xml:space="preserve"> 1-1</t>
  </si>
  <si>
    <t>Tai skaitā</t>
  </si>
  <si>
    <t>Būvdarbu veids vai konstruktīvā elementa nosaukums</t>
  </si>
  <si>
    <t>Kods, tāmes Nr.</t>
  </si>
  <si>
    <t>Kopējā darbietilpība, c/st</t>
  </si>
  <si>
    <t>Pasūtījuma Nr.</t>
  </si>
  <si>
    <t>Kopsavilkuma aprēķins</t>
  </si>
  <si>
    <t>Skaidrojošs apraksts</t>
  </si>
  <si>
    <t>Būvdarbu izpilde nav paredzēta kārtās, visa galveno resursu informācija ir norādīta būvprojektā.</t>
  </si>
  <si>
    <t xml:space="preserve">Tāme sastādīta 2022.gada tirgus cenās, pamatojoties uz TS-CD daļas rasējumiem. </t>
  </si>
  <si>
    <t xml:space="preserve">Tāme sastādīta 2022.gada tirgus cenās, pamatojoties uz LKT daļas rasējumiem. </t>
  </si>
  <si>
    <t xml:space="preserve">Tāme sastādīta 2022.gada tirgus cenās, pamatojoties uz ELT daļas rasējumiem. </t>
  </si>
  <si>
    <t xml:space="preserve">Tāme sastādīta 2022.gada tirgus cenās, pamatojoties uz EST daļas rasējumiem. </t>
  </si>
  <si>
    <t>BŪVNIECĪBAS KOPTĀME</t>
  </si>
  <si>
    <t>Objekta Nr.</t>
  </si>
  <si>
    <t>Objekta nosaukums</t>
  </si>
  <si>
    <t>KOPĀ</t>
  </si>
  <si>
    <t>PVN 21%</t>
  </si>
  <si>
    <t>PAVISAM BŪVNIECĪBAS IZMAKSAS</t>
  </si>
  <si>
    <t>Atkritumu urnas uzstādīšana</t>
  </si>
  <si>
    <t>Zemes klātnes uzbēruma būvniecība, izmantojot materiālu no ierakuma vai pievestu atbilstošu materiālu</t>
  </si>
  <si>
    <t>Betona apmaļu nojaukšana, transports uz būvdarbu veicēja norādītu atbērtni</t>
  </si>
  <si>
    <t>Augsne apstādījumiem (skāba līdz viegli sārmaina), h=40cm ar iestrādi</t>
  </si>
  <si>
    <t>Priežu mizu mulča, h=5 cm ar iestrādi</t>
  </si>
  <si>
    <t>Mazgātās dolomīta sīkšķembas fr.3-10, h=5cm  ar iestrādi</t>
  </si>
  <si>
    <t>Betona bruģakmens TAVR, pelēkā krāsā, seguma būvniecība, h=10cm ar iestrādi</t>
  </si>
  <si>
    <t>Betona bruģakmens TAVR, sarkanā krāsā, seguma būvniecība h=10cm ar iestrādi</t>
  </si>
  <si>
    <t>Betona bruģakmens 200x100cm, pelēkā krāsā, seguma būvniecība, h=6cm ar iestrādi</t>
  </si>
  <si>
    <t>Reljefa bruģakmens ar pumpiņām (taktils), baltā krāsā, seguma būvniecība, h=6cm ar iestrādi</t>
  </si>
  <si>
    <t>Karstā asfalta dilumkārta AC 6 surf (AADT/j.pievestā≤500), H=5cm ar iestrādi</t>
  </si>
  <si>
    <t>PP caurules lietus kanalizācijai, ieguldes klase SN8 ar iebūvi</t>
  </si>
  <si>
    <t>Plastmasas kanalizācijas skataka ar pievienojumiem, ķeta rāmi un vāku 40t ar iebūvi</t>
  </si>
  <si>
    <t>Gūlija no rūpnieciski izgatavotiem elementiem ar nosēddaļu, ar četrkantīgu ķeta vāku 40t slodzei ar iebūvi</t>
  </si>
  <si>
    <t>Plastmasas veidgabali aizbāznis ar iebūvi</t>
  </si>
  <si>
    <t>Blietētas smilts pamatnes sagatavošana</t>
  </si>
  <si>
    <t>Tranšejas rakšana ar rokām vai mehānismiem</t>
  </si>
  <si>
    <t>Apbēruma ap cauruli sagatavošana</t>
  </si>
  <si>
    <t>Tranšejas aizbēršana līdz segas konstrukcijas salizturīgajam slānim ar rokām vai mehānismiem</t>
  </si>
  <si>
    <t>Grunts blietēšana tranšejā pa kārtām (30 cm), aizberamā smilts jāsablīvē vismaz 90% apmērā no standarta blīvuma pēc Proctor Density metodes</t>
  </si>
  <si>
    <t>Caurule PE d50 KR-50, 750N ar iebūvi</t>
  </si>
  <si>
    <t>Caurule PE d50, 750N ar iebūvi</t>
  </si>
  <si>
    <t>Zemēšanas spaile balstam ar iebūvi</t>
  </si>
  <si>
    <t>Kabeļa signāllenta ar iebūvi</t>
  </si>
  <si>
    <t>Proj. gaismas ķermeni Stork LB 137 W 64 LEDs; IP67 ar iebūvi</t>
  </si>
  <si>
    <t>Apgaismošanas balsts (h=10m) ar dz./b. pamatni ar iebūvi</t>
  </si>
  <si>
    <t>Konsole gaismeklim 2,5m ar blīvgumiju ar iebūvi</t>
  </si>
  <si>
    <t>Dubultā konsole gaismeklim 2.5m ar blīvgumiju ar iebūvi</t>
  </si>
  <si>
    <t>Sadalne balstā (individuāla komplektācija) ar iebūvi</t>
  </si>
  <si>
    <t>Automātslēdzis balstā vai sadalnē; 1-fāzu C4A, 6kA ar iebūvi</t>
  </si>
  <si>
    <t>Automātslēdzis esošā sadalnē esošai apgaismojuma grupai; 1-fāzu C16A, 6kA ar iebūvi</t>
  </si>
  <si>
    <t>Vertikālais zemētājs – l=1.5m ar iebūvi</t>
  </si>
  <si>
    <t>Spice vertikālam zemētājam ar iebūvi</t>
  </si>
  <si>
    <t>Uzgalis vertikālam zemētājam ar iebūvi</t>
  </si>
  <si>
    <t>Savienojuma spaile (stieple ar kopni) ar iebūvi</t>
  </si>
  <si>
    <t>Antikorozijas lenta; 356 ar iebūvi</t>
  </si>
  <si>
    <t>Metālkonstrukcijas ar iebūvi</t>
  </si>
  <si>
    <t>Citi neuzskaitīti darbi un materiāli ar iebūvi</t>
  </si>
  <si>
    <t>Kabelis ar vara dzīslām guldīšanai zemē 3x4.0 mm2 ar iebūvi</t>
  </si>
  <si>
    <t>Kabelis ar vara dzīslām guldīšanai zemē 3x1.5 mm2 ar iebūvi</t>
  </si>
  <si>
    <t>Tranšeju rakšana un aizbēršana nepieciešamā dziļumā, izmantojot pievestu vai izrakto smliti
Piezīme: tranšejas platums pieņemts 0.30m</t>
  </si>
  <si>
    <t>Kabeļu kanalizācijas akas PEH-800, h=0,65m, uzstādīšana</t>
  </si>
  <si>
    <t>Kabeļu akas ķeta rāmis ar vāku ("peldošā tipa", 12.5t) ar iebūvi</t>
  </si>
  <si>
    <t>Kabeļu akas dzelzsbetona balsta gredzens ar iebūvi</t>
  </si>
  <si>
    <t>Signālvads ar iebūvi</t>
  </si>
  <si>
    <t>Montāžas materiāli, stiprinājumi, hermetizācijas, marķēšanas u.c. materiāli ar iebūvi</t>
  </si>
  <si>
    <t>Videonovērošanas kameru uzstādīšana</t>
  </si>
  <si>
    <t>Videonovērošanas kameru uzstādīšana (pārvietotās)</t>
  </si>
  <si>
    <t>Betona ceļa apmales - kantainas (bez noapaļojuma) 100x22x15cm uzstādīšana betona C30/37 pamatā</t>
  </si>
  <si>
    <t>Esošās bruģakmens brauktuves segas atjaunošana (bruģakmens h=10cm TAVR nomaiņa uz granīta sīkšķembu izlīdzinošās kārtas hvid=5cm, pamatu nesošās kārtas nomaiņa uz N-I klases šķembām 0/45 h=10cm virskārtai un N-II klases šķembām 0/63ps h=20cm apakškārtai, ekstrudēta ģeorežģa 40/40 nomaiņa)</t>
  </si>
  <si>
    <t>Uzmērīšana un nospraušana visam, kam nepieciešams</t>
  </si>
  <si>
    <t>Kabeļu kanalizācijas caurules, PVC, d50, 750N guldīšana gatavā tranšejā uz smilts izlīdzinošās kārtas</t>
  </si>
  <si>
    <t>Smilts (drenējoša, Kf &gt; 1 m/dnn) pamatnes ierīkošana 10cm biezumā zem elektrības kabeļlīnijām</t>
  </si>
  <si>
    <t>Tāme sastādīta: 2022. gada ___.______________</t>
  </si>
  <si>
    <t>Būvgružu savākšanas un utilizācijas izmaksas iekļaujamas katra attiecīgā darba mehānismu izmaksās (piemēram konteinera izvešana).</t>
  </si>
  <si>
    <t>Virsizdevumi %</t>
  </si>
  <si>
    <t>Peļņa %</t>
  </si>
  <si>
    <t>Līg.cena</t>
  </si>
  <si>
    <r>
      <t>Tāmes tiešās izmaksas</t>
    </r>
    <r>
      <rPr>
        <i/>
        <sz val="12"/>
        <rFont val="Times New Roman"/>
        <family val="1"/>
        <charset val="186"/>
      </rPr>
      <t xml:space="preserve"> euro</t>
    </r>
    <r>
      <rPr>
        <sz val="12"/>
        <rFont val="Times New Roman"/>
        <family val="1"/>
        <charset val="186"/>
      </rPr>
      <t xml:space="preserve"> bez PVN</t>
    </r>
  </si>
  <si>
    <r>
      <t>Asfalta seguma nojaukšana, transports uz būvdarbu veicēja norādīto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=19cm</t>
    </r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</si>
  <si>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</si>
  <si>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r>
      <t>Betona bruģakmens seguma nojaukšana, transports uz būvdarbu veicēja norādīto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=15cm</t>
    </r>
  </si>
  <si>
    <r>
      <t>Betona bruģakmens seguma nojaukšana, transports uz būvdarbu veicēja norādīto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=11cm</t>
    </r>
  </si>
  <si>
    <r>
      <t>Augu zemes noņemšana un transports uz būvdarbu veicēja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=10 cm</t>
    </r>
  </si>
  <si>
    <r>
      <t>m</t>
    </r>
    <r>
      <rPr>
        <vertAlign val="superscript"/>
        <sz val="12"/>
        <rFont val="Times New Roman"/>
        <family val="1"/>
        <charset val="186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</si>
  <si>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Vanhuta spirejas (</t>
    </r>
    <r>
      <rPr>
        <i/>
        <sz val="12"/>
        <rFont val="Times New Roman"/>
        <family val="1"/>
        <charset val="186"/>
      </rPr>
      <t>Spiraea x vanhouttei</t>
    </r>
    <r>
      <rPr>
        <sz val="12"/>
        <rFont val="Times New Roman"/>
        <family val="1"/>
        <charset val="186"/>
      </rPr>
      <t>) stādīšana</t>
    </r>
  </si>
  <si>
    <r>
      <t xml:space="preserve">Smēķētava - nojume </t>
    </r>
    <r>
      <rPr>
        <i/>
        <sz val="12"/>
        <rFont val="Times New Roman"/>
        <family val="1"/>
        <charset val="186"/>
      </rPr>
      <t>Voute Classic,</t>
    </r>
    <r>
      <rPr>
        <sz val="12"/>
        <rFont val="Times New Roman"/>
        <family val="1"/>
        <charset val="186"/>
      </rPr>
      <t>2500 x 1560 x 2680 mm, tumši pelēkā krāsā. Papildkomplektācija - soliņš. Nojumes uzstādīšana uz betona pamatiem ar uzstādīšanu</t>
    </r>
  </si>
  <si>
    <r>
      <t xml:space="preserve">Par kopējo summu, </t>
    </r>
    <r>
      <rPr>
        <i/>
        <sz val="12"/>
        <rFont val="Times New Roman"/>
        <family val="1"/>
        <charset val="186"/>
      </rPr>
      <t>euro</t>
    </r>
  </si>
  <si>
    <r>
      <t>Tāmes izmaksas (</t>
    </r>
    <r>
      <rPr>
        <i/>
        <sz val="12"/>
        <rFont val="Times New Roman"/>
        <family val="1"/>
        <charset val="186"/>
      </rPr>
      <t>euro)</t>
    </r>
  </si>
  <si>
    <r>
      <t>Darba alga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</si>
  <si>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r>
      <t>Būvizstrādājumi 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) </t>
    </r>
  </si>
  <si>
    <r>
      <t>Mehānismi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</si>
  <si>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r>
      <t>Objekta izmaksas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) </t>
    </r>
  </si>
  <si>
    <t>Tāme sastādīta: 2022. gada ___. _________</t>
  </si>
  <si>
    <r>
      <t>Plastmasas veidgabali līkums 45</t>
    </r>
    <r>
      <rPr>
        <vertAlign val="superscript"/>
        <sz val="12"/>
        <rFont val="Times New Roman"/>
        <family val="1"/>
        <charset val="186"/>
      </rPr>
      <t>o</t>
    </r>
    <r>
      <rPr>
        <sz val="12"/>
        <rFont val="Times New Roman"/>
        <family val="1"/>
        <charset val="186"/>
      </rPr>
      <t xml:space="preserve"> ar iebūvi</t>
    </r>
  </si>
  <si>
    <t>(paraksts un tā atšifrējums, datums)</t>
  </si>
  <si>
    <t>Sastādīja: ___________________________________________</t>
  </si>
  <si>
    <t>Tāme sastādīta 20__.gada __.__________</t>
  </si>
  <si>
    <t>Pārbaudīja: _________________________________________</t>
  </si>
  <si>
    <t>Sertifikāta Nr.______________</t>
  </si>
  <si>
    <t>Sastādīja: _______________________________________________________________________________</t>
  </si>
  <si>
    <t>Pārbaudīja: ______________________________________________________________________________</t>
  </si>
  <si>
    <t>Būvdarbu organizācijas īss apraksts:</t>
  </si>
  <si>
    <t>Būvdarbu darbietilpību atspoguļot lokālajās tāmēs.</t>
  </si>
  <si>
    <t>DOP daļas izmaksas ievērtēt attiecīgo būvdarbu cenās.</t>
  </si>
  <si>
    <t>Izpilddokumentācijas izmaksās nepieciešams ietvert:</t>
  </si>
  <si>
    <t>Pasūtījuma Nr.________________</t>
  </si>
  <si>
    <t>Uzmērīšanas un nospraušanas darbi</t>
  </si>
  <si>
    <t>Būvdarbi veicami un būvizstrādājumi pielietojami saskaņā ar ražotāju tehnoloģijām, tehnisko specifikāciju un būvprojektu.</t>
  </si>
  <si>
    <t>Videonovērošanas kameru demontāža (arī pārvietotās) un nodošana Pasūtītājam</t>
  </si>
  <si>
    <t>Visu pozīciju cenās ievērtēt gan darbu, gan būvizstrādājumu izmaksas.</t>
  </si>
  <si>
    <t>Būvdarbu izpildes un visu apstākļu (tai skaitā apgrūtinošo) raksturojums vai atbilstoša atsauce uz tehniskajām specifikācijām:</t>
  </si>
  <si>
    <t>Virsizdevumos iekļaujamas arī visas izmaksas, kas attiecas dokumentācijas sagatavošanu, iesniegšanu un atļauju/saskaņojumu/atzinumu saņemšanu būvdarbu procesa nodrošināšanai un nodošanai ekspluatācijā (atzīme par būvdarbu uzsākšanu un būvdarbu pabeigšanu, rakšanas darbu atļaujas, darba vietas aprīkojuma shēmas).</t>
  </si>
  <si>
    <t>1.1.</t>
  </si>
  <si>
    <t>1.2.</t>
  </si>
  <si>
    <t>2.1.</t>
  </si>
  <si>
    <t>2.2.</t>
  </si>
  <si>
    <t>2.3.</t>
  </si>
  <si>
    <t>2.4.</t>
  </si>
  <si>
    <t>2.5.</t>
  </si>
  <si>
    <t>3.1.</t>
  </si>
  <si>
    <t>3.2.</t>
  </si>
  <si>
    <t>1.</t>
  </si>
  <si>
    <t>2.</t>
  </si>
  <si>
    <t>3.</t>
  </si>
  <si>
    <t>Būvdarbu izpildei nav paredzami īpaši vai apgrūtinoši apstākļi, izņemot nepieciešamību nodrošināt nepārtrauktu autbusu galapunkta darbību būvdarbu laikā. Atsevišķi darbu posmi būs jāveic nakts laikā, to saskaņojot ar Pasūtītāju.</t>
  </si>
  <si>
    <t>Virsizdevumos iekļaujamas arī visas izmaksas, kas attiecas uz sagatavošanas darbu veikšanu un būvlaukuma iekārtošanu, pagaidu būvju uzstādīšanu/izbūvi, satiksmes organizešanu un izpilddokumentācijas sagatavošanu. Izpilddokumentācija - montāžas un segto darbu akti, būvizstrādājumu deklarācijas, iekārtu pases, būvizstrādājumu tehniskā informācija/dokumentācija, būvizstrādājumu apstiprināšanas formas, sistēmu pārbaudes un pieņemšanas akti, būvdarbu veicēja izpildshēmas, RDPAD reģistrēts izpildmērījuma plāns, apstiprināti atzinumi saskaņā ar MK noteikumu Nr.238 6. un 7.pielikumu.</t>
  </si>
  <si>
    <t>Mehānismi, t.sk. degviela (euro)</t>
  </si>
  <si>
    <t>Degviela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</si>
</sst>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23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vertAlign val="subscript"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BaltHelvetica"/>
      <charset val="204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3" fillId="0" borderId="0"/>
    <xf numFmtId="0" fontId="20" fillId="0" borderId="0"/>
  </cellStyleXfs>
  <cellXfs count="170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/>
    </xf>
    <xf numFmtId="2" fontId="9" fillId="0" borderId="0" xfId="0" applyNumberFormat="1" applyFont="1" applyFill="1" applyAlignment="1">
      <alignment vertical="top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top"/>
      <protection locked="0"/>
    </xf>
    <xf numFmtId="2" fontId="9" fillId="0" borderId="0" xfId="0" applyNumberFormat="1" applyFont="1" applyFill="1" applyAlignment="1" applyProtection="1">
      <alignment vertical="top"/>
      <protection locked="0"/>
    </xf>
    <xf numFmtId="2" fontId="9" fillId="0" borderId="0" xfId="0" applyNumberFormat="1" applyFont="1" applyFill="1" applyAlignment="1">
      <alignment horizontal="right" vertical="top"/>
    </xf>
    <xf numFmtId="4" fontId="13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textRotation="90" wrapText="1"/>
    </xf>
    <xf numFmtId="2" fontId="9" fillId="0" borderId="1" xfId="0" applyNumberFormat="1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2" fontId="9" fillId="3" borderId="1" xfId="0" applyNumberFormat="1" applyFont="1" applyFill="1" applyBorder="1" applyAlignment="1" applyProtection="1">
      <alignment vertical="center"/>
      <protection locked="0"/>
    </xf>
    <xf numFmtId="2" fontId="9" fillId="3" borderId="1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/>
    <xf numFmtId="0" fontId="9" fillId="0" borderId="0" xfId="0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top"/>
    </xf>
    <xf numFmtId="2" fontId="11" fillId="0" borderId="0" xfId="0" applyNumberFormat="1" applyFont="1" applyFill="1" applyAlignment="1">
      <alignment vertical="top"/>
    </xf>
    <xf numFmtId="2" fontId="11" fillId="0" borderId="0" xfId="0" applyNumberFormat="1" applyFont="1" applyFill="1"/>
    <xf numFmtId="4" fontId="17" fillId="0" borderId="0" xfId="0" applyNumberFormat="1" applyFont="1" applyFill="1" applyAlignment="1">
      <alignment vertical="top"/>
    </xf>
    <xf numFmtId="4" fontId="17" fillId="0" borderId="0" xfId="0" applyNumberFormat="1" applyFont="1" applyFill="1"/>
    <xf numFmtId="4" fontId="18" fillId="0" borderId="0" xfId="0" applyNumberFormat="1" applyFont="1" applyFill="1" applyAlignment="1">
      <alignment vertical="top"/>
    </xf>
    <xf numFmtId="0" fontId="9" fillId="0" borderId="0" xfId="10" applyFont="1"/>
    <xf numFmtId="0" fontId="9" fillId="0" borderId="0" xfId="10" applyFont="1" applyAlignment="1">
      <alignment horizontal="center" vertical="top"/>
    </xf>
    <xf numFmtId="0" fontId="9" fillId="0" borderId="0" xfId="10" applyFont="1" applyAlignment="1">
      <alignment vertical="top"/>
    </xf>
    <xf numFmtId="2" fontId="9" fillId="0" borderId="0" xfId="10" applyNumberFormat="1" applyFont="1" applyAlignment="1">
      <alignment vertical="top"/>
    </xf>
    <xf numFmtId="0" fontId="9" fillId="0" borderId="0" xfId="10" applyFont="1" applyAlignment="1" applyProtection="1">
      <alignment horizontal="left" vertical="top"/>
      <protection locked="0"/>
    </xf>
    <xf numFmtId="0" fontId="9" fillId="0" borderId="0" xfId="10" applyFont="1" applyAlignment="1" applyProtection="1">
      <alignment horizontal="center" vertical="top" wrapText="1"/>
      <protection locked="0"/>
    </xf>
    <xf numFmtId="17" fontId="11" fillId="0" borderId="0" xfId="10" applyNumberFormat="1" applyFont="1" applyAlignment="1" applyProtection="1">
      <alignment horizontal="left" vertical="top"/>
      <protection locked="0"/>
    </xf>
    <xf numFmtId="0" fontId="9" fillId="0" borderId="0" xfId="10" applyFont="1" applyAlignment="1" applyProtection="1">
      <alignment horizontal="center" vertical="top"/>
      <protection locked="0"/>
    </xf>
    <xf numFmtId="0" fontId="9" fillId="0" borderId="0" xfId="10" applyFont="1" applyAlignment="1" applyProtection="1">
      <alignment vertical="top"/>
      <protection locked="0"/>
    </xf>
    <xf numFmtId="2" fontId="19" fillId="0" borderId="0" xfId="10" applyNumberFormat="1" applyFont="1" applyAlignment="1" applyProtection="1">
      <alignment vertical="top"/>
      <protection locked="0"/>
    </xf>
    <xf numFmtId="4" fontId="9" fillId="0" borderId="0" xfId="10" applyNumberFormat="1" applyFont="1" applyFill="1" applyAlignment="1" applyProtection="1">
      <alignment vertical="top" wrapText="1"/>
      <protection locked="0"/>
    </xf>
    <xf numFmtId="2" fontId="9" fillId="0" borderId="0" xfId="10" applyNumberFormat="1" applyFont="1" applyAlignment="1" applyProtection="1">
      <alignment vertical="top"/>
      <protection locked="0"/>
    </xf>
    <xf numFmtId="2" fontId="9" fillId="0" borderId="1" xfId="10" applyNumberFormat="1" applyFont="1" applyBorder="1" applyAlignment="1">
      <alignment horizontal="center" vertical="center" wrapText="1"/>
    </xf>
    <xf numFmtId="0" fontId="9" fillId="0" borderId="0" xfId="10" applyFont="1" applyAlignment="1">
      <alignment vertical="center"/>
    </xf>
    <xf numFmtId="0" fontId="11" fillId="0" borderId="0" xfId="10" applyFont="1" applyAlignment="1">
      <alignment horizontal="center" vertical="top"/>
    </xf>
    <xf numFmtId="4" fontId="11" fillId="0" borderId="1" xfId="10" applyNumberFormat="1" applyFont="1" applyBorder="1" applyAlignment="1">
      <alignment horizontal="right" vertical="top" wrapText="1"/>
    </xf>
    <xf numFmtId="4" fontId="11" fillId="0" borderId="1" xfId="10" applyNumberFormat="1" applyFont="1" applyBorder="1" applyAlignment="1">
      <alignment horizontal="right" vertical="top"/>
    </xf>
    <xf numFmtId="4" fontId="11" fillId="0" borderId="1" xfId="10" applyNumberFormat="1" applyFont="1" applyBorder="1" applyAlignment="1">
      <alignment vertical="top"/>
    </xf>
    <xf numFmtId="0" fontId="11" fillId="0" borderId="0" xfId="10" applyFont="1"/>
    <xf numFmtId="4" fontId="9" fillId="0" borderId="1" xfId="10" applyNumberFormat="1" applyFont="1" applyBorder="1" applyAlignment="1" applyProtection="1">
      <alignment vertical="top" wrapText="1"/>
      <protection locked="0"/>
    </xf>
    <xf numFmtId="4" fontId="9" fillId="0" borderId="0" xfId="10" applyNumberFormat="1" applyFont="1" applyAlignment="1">
      <alignment vertical="top"/>
    </xf>
    <xf numFmtId="4" fontId="11" fillId="0" borderId="1" xfId="10" applyNumberFormat="1" applyFont="1" applyBorder="1" applyAlignment="1" applyProtection="1">
      <alignment vertical="top" wrapText="1"/>
      <protection locked="0"/>
    </xf>
    <xf numFmtId="0" fontId="9" fillId="0" borderId="0" xfId="10" applyFont="1" applyAlignment="1">
      <alignment horizontal="center" vertical="top" wrapText="1"/>
    </xf>
    <xf numFmtId="0" fontId="9" fillId="0" borderId="0" xfId="10" applyFont="1" applyAlignment="1">
      <alignment vertical="top" wrapText="1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 applyAlignment="1">
      <alignment horizontal="left" vertical="center" wrapText="1"/>
    </xf>
    <xf numFmtId="4" fontId="9" fillId="0" borderId="1" xfId="10" applyNumberFormat="1" applyFont="1" applyBorder="1" applyAlignment="1">
      <alignment horizontal="right" vertical="center" wrapText="1"/>
    </xf>
    <xf numFmtId="4" fontId="9" fillId="0" borderId="1" xfId="10" applyNumberFormat="1" applyFont="1" applyBorder="1" applyAlignment="1">
      <alignment horizontal="right" vertical="center"/>
    </xf>
    <xf numFmtId="4" fontId="9" fillId="0" borderId="1" xfId="10" applyNumberFormat="1" applyFont="1" applyBorder="1" applyAlignment="1">
      <alignment vertical="center"/>
    </xf>
    <xf numFmtId="0" fontId="9" fillId="0" borderId="0" xfId="1" applyFont="1"/>
    <xf numFmtId="0" fontId="9" fillId="0" borderId="1" xfId="1" applyFont="1" applyBorder="1" applyAlignment="1">
      <alignment horizontal="center" vertical="top"/>
    </xf>
    <xf numFmtId="4" fontId="11" fillId="0" borderId="1" xfId="1" applyNumberFormat="1" applyFont="1" applyBorder="1" applyAlignment="1">
      <alignment vertical="top" wrapText="1"/>
    </xf>
    <xf numFmtId="4" fontId="9" fillId="0" borderId="1" xfId="1" applyNumberFormat="1" applyFont="1" applyBorder="1" applyAlignment="1">
      <alignment horizontal="center" vertical="top"/>
    </xf>
    <xf numFmtId="4" fontId="9" fillId="0" borderId="0" xfId="1" applyNumberFormat="1" applyFont="1"/>
    <xf numFmtId="0" fontId="9" fillId="0" borderId="0" xfId="1" applyFont="1" applyAlignment="1">
      <alignment horizontal="center" vertical="top"/>
    </xf>
    <xf numFmtId="0" fontId="11" fillId="0" borderId="0" xfId="1" applyFont="1" applyAlignment="1">
      <alignment horizontal="right" vertical="top" wrapText="1"/>
    </xf>
    <xf numFmtId="4" fontId="9" fillId="0" borderId="0" xfId="1" applyNumberFormat="1" applyFont="1" applyAlignment="1">
      <alignment vertical="top" wrapText="1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vertical="top" wrapText="1"/>
    </xf>
    <xf numFmtId="0" fontId="9" fillId="0" borderId="3" xfId="1" applyFont="1" applyBorder="1" applyAlignment="1">
      <alignment horizontal="center" vertical="top"/>
    </xf>
    <xf numFmtId="4" fontId="9" fillId="0" borderId="9" xfId="1" applyNumberFormat="1" applyFont="1" applyBorder="1" applyAlignment="1">
      <alignment horizontal="center" vertical="top"/>
    </xf>
    <xf numFmtId="4" fontId="9" fillId="0" borderId="10" xfId="1" applyNumberFormat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4" fontId="9" fillId="0" borderId="1" xfId="1" applyNumberFormat="1" applyFont="1" applyBorder="1" applyAlignment="1">
      <alignment vertical="top" wrapText="1"/>
    </xf>
    <xf numFmtId="0" fontId="11" fillId="0" borderId="1" xfId="1" applyFont="1" applyBorder="1" applyAlignment="1">
      <alignment horizontal="right" vertical="top" wrapText="1"/>
    </xf>
    <xf numFmtId="4" fontId="11" fillId="0" borderId="1" xfId="1" applyNumberFormat="1" applyFont="1" applyBorder="1" applyAlignment="1">
      <alignment horizontal="right" vertical="top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horizontal="left" vertical="top"/>
    </xf>
    <xf numFmtId="0" fontId="11" fillId="0" borderId="1" xfId="10" applyFont="1" applyBorder="1" applyAlignment="1">
      <alignment horizontal="right" vertical="top" wrapText="1"/>
    </xf>
    <xf numFmtId="0" fontId="11" fillId="0" borderId="1" xfId="10" applyFont="1" applyBorder="1" applyAlignment="1" applyProtection="1">
      <alignment horizontal="right" vertical="top" wrapText="1"/>
      <protection locked="0"/>
    </xf>
    <xf numFmtId="0" fontId="12" fillId="0" borderId="1" xfId="10" applyFont="1" applyBorder="1" applyAlignment="1" applyProtection="1">
      <alignment horizontal="right" vertical="top" wrapText="1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21" fillId="0" borderId="0" xfId="0" applyFont="1"/>
    <xf numFmtId="0" fontId="9" fillId="4" borderId="1" xfId="0" applyFont="1" applyFill="1" applyBorder="1" applyAlignment="1">
      <alignment horizontal="left" vertical="center" wrapText="1" inden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1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10" applyFont="1" applyAlignment="1" applyProtection="1">
      <alignment horizontal="right" vertical="top" wrapText="1"/>
      <protection locked="0"/>
    </xf>
    <xf numFmtId="0" fontId="9" fillId="0" borderId="0" xfId="10" applyFont="1" applyAlignment="1" applyProtection="1">
      <alignment horizontal="right" vertical="top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 applyProtection="1">
      <alignment horizontal="center" vertical="center"/>
      <protection locked="0"/>
    </xf>
    <xf numFmtId="4" fontId="9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0" xfId="0" applyFont="1" applyFill="1" applyAlignment="1">
      <alignment horizontal="center" vertical="top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Fill="1" applyAlignment="1">
      <alignment horizontal="center" vertical="top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0" fontId="21" fillId="0" borderId="0" xfId="0" applyFont="1" applyAlignment="1">
      <alignment horizontal="left"/>
    </xf>
    <xf numFmtId="0" fontId="11" fillId="0" borderId="0" xfId="1" applyFont="1" applyAlignment="1">
      <alignment horizontal="center" vertical="top"/>
    </xf>
    <xf numFmtId="0" fontId="9" fillId="0" borderId="5" xfId="1" applyFont="1" applyBorder="1" applyAlignment="1">
      <alignment horizontal="center" vertical="center" textRotation="90"/>
    </xf>
    <xf numFmtId="0" fontId="9" fillId="0" borderId="6" xfId="1" applyFont="1" applyBorder="1" applyAlignment="1">
      <alignment horizontal="center" vertical="center" textRotation="90"/>
    </xf>
    <xf numFmtId="0" fontId="9" fillId="2" borderId="5" xfId="1" applyFont="1" applyFill="1" applyBorder="1" applyAlignment="1">
      <alignment horizontal="center" vertical="center" textRotation="90"/>
    </xf>
    <xf numFmtId="0" fontId="9" fillId="2" borderId="6" xfId="1" applyFont="1" applyFill="1" applyBorder="1" applyAlignment="1">
      <alignment horizontal="center" vertical="center" textRotation="90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justify"/>
    </xf>
    <xf numFmtId="0" fontId="11" fillId="0" borderId="0" xfId="10" applyFont="1" applyAlignment="1">
      <alignment horizontal="center" vertical="top"/>
    </xf>
    <xf numFmtId="0" fontId="9" fillId="0" borderId="5" xfId="10" applyFont="1" applyBorder="1" applyAlignment="1">
      <alignment horizontal="center" vertical="center" textRotation="90"/>
    </xf>
    <xf numFmtId="0" fontId="9" fillId="0" borderId="6" xfId="10" applyFont="1" applyBorder="1" applyAlignment="1">
      <alignment horizontal="center" vertical="center" textRotation="90"/>
    </xf>
    <xf numFmtId="0" fontId="9" fillId="2" borderId="5" xfId="10" applyFont="1" applyFill="1" applyBorder="1" applyAlignment="1">
      <alignment horizontal="center" vertical="center" textRotation="90"/>
    </xf>
    <xf numFmtId="0" fontId="9" fillId="2" borderId="6" xfId="10" applyFont="1" applyFill="1" applyBorder="1" applyAlignment="1">
      <alignment horizontal="center" vertical="center" textRotation="90"/>
    </xf>
    <xf numFmtId="0" fontId="9" fillId="2" borderId="5" xfId="10" applyFont="1" applyFill="1" applyBorder="1" applyAlignment="1">
      <alignment horizontal="center" vertical="center" wrapText="1"/>
    </xf>
    <xf numFmtId="0" fontId="9" fillId="2" borderId="6" xfId="10" applyFont="1" applyFill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9" fillId="0" borderId="6" xfId="10" applyFont="1" applyBorder="1" applyAlignment="1">
      <alignment horizontal="center" vertical="center" wrapText="1"/>
    </xf>
    <xf numFmtId="0" fontId="9" fillId="0" borderId="4" xfId="10" applyFont="1" applyBorder="1" applyAlignment="1">
      <alignment horizontal="center" vertical="center"/>
    </xf>
    <xf numFmtId="2" fontId="9" fillId="0" borderId="5" xfId="10" applyNumberFormat="1" applyFont="1" applyBorder="1" applyAlignment="1">
      <alignment horizontal="center" vertical="center" textRotation="90" wrapText="1"/>
    </xf>
    <xf numFmtId="2" fontId="9" fillId="0" borderId="6" xfId="10" applyNumberFormat="1" applyFont="1" applyBorder="1" applyAlignment="1">
      <alignment horizontal="center" vertical="center" textRotation="90" wrapText="1"/>
    </xf>
    <xf numFmtId="0" fontId="9" fillId="0" borderId="0" xfId="10" applyFont="1" applyAlignment="1">
      <alignment horizontal="center" vertical="top"/>
    </xf>
    <xf numFmtId="0" fontId="10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2" fontId="9" fillId="0" borderId="1" xfId="0" applyNumberFormat="1" applyFont="1" applyFill="1" applyBorder="1" applyAlignment="1">
      <alignment horizontal="right" vertical="top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12">
    <cellStyle name="Excel Built-in Normal" xfId="3" xr:uid="{201E3822-A85B-425D-B2A0-C493D0B83AFD}"/>
    <cellStyle name="Excel Built-in Normal 5" xfId="6" xr:uid="{6CE49C17-A7A6-43EC-BA69-0DEE2A31279D}"/>
    <cellStyle name="Normal" xfId="0" builtinId="0"/>
    <cellStyle name="Normal 2 15" xfId="8" xr:uid="{A2B0FB62-5A35-42AB-9EB6-887F0AC9F5C0}"/>
    <cellStyle name="Normal 3 2" xfId="5" xr:uid="{265CC35A-9D00-4FD5-9B5B-28CBB0353AA9}"/>
    <cellStyle name="Normal 3 5" xfId="9" xr:uid="{8D8A7966-D688-4D8F-BF32-7EB637254C63}"/>
    <cellStyle name="Parastais_Forma_ginterm_apstr(2) 2_tame_jumti_sandero" xfId="11" xr:uid="{C75E4ADF-B309-4BDF-B1CC-D6792CB46D17}"/>
    <cellStyle name="Parasts 2" xfId="1" xr:uid="{999EF856-CBBC-408D-9EBB-E2E17A5A3EB4}"/>
    <cellStyle name="Parasts 2 2" xfId="2" xr:uid="{DB5C9A76-BBD6-4CF8-8DC0-A2B41F437F5E}"/>
    <cellStyle name="Parasts 2 2 2" xfId="10" xr:uid="{B49699B4-9CCD-43EE-A2D5-B8B78FA1E1F3}"/>
    <cellStyle name="Style 1" xfId="4" xr:uid="{284BB2BB-1775-4B04-BA4B-87F141B73B22}"/>
    <cellStyle name="Style 1 2" xfId="7" xr:uid="{7F0ADDB3-12F7-43DF-9A27-33CB2AEFDF9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0CED-1918-484C-B46F-E8820DB177C9}">
  <sheetPr>
    <pageSetUpPr fitToPage="1"/>
  </sheetPr>
  <dimension ref="A1:J23"/>
  <sheetViews>
    <sheetView zoomScale="85" zoomScaleNormal="85" zoomScaleSheetLayoutView="100" workbookViewId="0">
      <selection activeCell="D12" sqref="D12"/>
    </sheetView>
  </sheetViews>
  <sheetFormatPr defaultColWidth="9.1796875" defaultRowHeight="15.5"/>
  <cols>
    <col min="1" max="1" width="4.1796875" style="80" customWidth="1"/>
    <col min="2" max="2" width="14.81640625" style="80" customWidth="1"/>
    <col min="3" max="3" width="52.453125" style="83" customWidth="1"/>
    <col min="4" max="4" width="28" style="84" customWidth="1"/>
    <col min="5" max="5" width="23.81640625" style="75" customWidth="1"/>
    <col min="6" max="6" width="12" style="75" customWidth="1"/>
    <col min="7" max="7" width="9.1796875" style="75"/>
    <col min="8" max="8" width="10.1796875" style="75" bestFit="1" customWidth="1"/>
    <col min="9" max="9" width="9.1796875" style="75"/>
    <col min="10" max="10" width="10.7265625" style="75" bestFit="1" customWidth="1"/>
    <col min="11" max="16384" width="9.1796875" style="75"/>
  </cols>
  <sheetData>
    <row r="1" spans="1:10">
      <c r="A1" s="133" t="s">
        <v>112</v>
      </c>
      <c r="B1" s="133"/>
      <c r="C1" s="133"/>
      <c r="D1" s="133"/>
    </row>
    <row r="3" spans="1:10" s="46" customFormat="1" ht="15.75" customHeight="1">
      <c r="A3" s="3" t="s">
        <v>66</v>
      </c>
      <c r="B3" s="4"/>
      <c r="C3" s="142" t="s">
        <v>81</v>
      </c>
      <c r="D3" s="142"/>
      <c r="E3" s="47"/>
      <c r="F3" s="48"/>
      <c r="G3" s="49"/>
      <c r="H3" s="49"/>
    </row>
    <row r="4" spans="1:10" s="46" customFormat="1">
      <c r="A4" s="3" t="s">
        <v>65</v>
      </c>
      <c r="B4" s="4"/>
      <c r="C4" s="3" t="s">
        <v>82</v>
      </c>
      <c r="E4" s="47"/>
      <c r="F4" s="48"/>
      <c r="G4" s="49"/>
      <c r="H4" s="49"/>
    </row>
    <row r="5" spans="1:10" s="46" customFormat="1">
      <c r="A5" s="3" t="s">
        <v>67</v>
      </c>
      <c r="B5" s="4"/>
      <c r="C5" s="3" t="s">
        <v>83</v>
      </c>
      <c r="E5" s="47"/>
      <c r="F5" s="48"/>
      <c r="G5" s="49"/>
      <c r="H5" s="49"/>
    </row>
    <row r="6" spans="1:10" s="46" customFormat="1">
      <c r="A6" s="8" t="s">
        <v>104</v>
      </c>
      <c r="B6" s="50"/>
      <c r="C6" s="52"/>
      <c r="E6" s="53"/>
      <c r="F6" s="54"/>
      <c r="G6" s="55"/>
      <c r="H6" s="49"/>
    </row>
    <row r="8" spans="1:10" ht="20.25" customHeight="1">
      <c r="A8" s="134" t="s">
        <v>68</v>
      </c>
      <c r="B8" s="136" t="s">
        <v>113</v>
      </c>
      <c r="C8" s="138" t="s">
        <v>114</v>
      </c>
      <c r="D8" s="140" t="s">
        <v>190</v>
      </c>
    </row>
    <row r="9" spans="1:10" ht="56.25" customHeight="1">
      <c r="A9" s="135"/>
      <c r="B9" s="137"/>
      <c r="C9" s="139"/>
      <c r="D9" s="141"/>
    </row>
    <row r="10" spans="1:10">
      <c r="A10" s="76"/>
      <c r="B10" s="76"/>
      <c r="C10" s="88"/>
      <c r="D10" s="89"/>
    </row>
    <row r="11" spans="1:10" ht="31">
      <c r="A11" s="76">
        <v>1</v>
      </c>
      <c r="B11" s="76">
        <v>1</v>
      </c>
      <c r="C11" s="90" t="s">
        <v>81</v>
      </c>
      <c r="D11" s="94">
        <f>KOPS!D20</f>
        <v>0</v>
      </c>
    </row>
    <row r="12" spans="1:10">
      <c r="A12" s="85"/>
      <c r="B12" s="78"/>
      <c r="C12" s="92" t="s">
        <v>115</v>
      </c>
      <c r="D12" s="77">
        <f>SUM(D11:D11)</f>
        <v>0</v>
      </c>
    </row>
    <row r="13" spans="1:10" s="79" customFormat="1">
      <c r="A13" s="86"/>
      <c r="B13" s="78"/>
      <c r="C13" s="93" t="s">
        <v>116</v>
      </c>
      <c r="D13" s="91"/>
      <c r="E13" s="75"/>
      <c r="F13" s="75"/>
      <c r="G13" s="75"/>
      <c r="H13" s="75"/>
      <c r="I13" s="75"/>
      <c r="J13" s="75"/>
    </row>
    <row r="14" spans="1:10" s="79" customFormat="1">
      <c r="A14" s="87"/>
      <c r="B14" s="78"/>
      <c r="C14" s="93" t="s">
        <v>117</v>
      </c>
      <c r="D14" s="77">
        <f>SUM(D12:D13)</f>
        <v>0</v>
      </c>
      <c r="E14" s="75"/>
      <c r="F14" s="75"/>
      <c r="G14" s="75"/>
      <c r="H14" s="75"/>
      <c r="I14" s="75"/>
      <c r="J14" s="75"/>
    </row>
    <row r="15" spans="1:10">
      <c r="C15" s="81"/>
      <c r="D15" s="82"/>
    </row>
    <row r="16" spans="1:10">
      <c r="A16" s="132" t="s">
        <v>194</v>
      </c>
      <c r="B16" s="132"/>
      <c r="C16" s="132"/>
      <c r="D16" s="132"/>
      <c r="E16" s="132"/>
      <c r="F16" s="132"/>
      <c r="G16" s="132"/>
      <c r="H16" s="132"/>
      <c r="I16" s="132"/>
    </row>
    <row r="17" spans="1:9">
      <c r="A17" s="101"/>
      <c r="B17" s="101"/>
      <c r="C17" s="101" t="s">
        <v>193</v>
      </c>
      <c r="D17" s="101"/>
      <c r="E17" s="101"/>
      <c r="F17" s="101"/>
      <c r="G17" s="101"/>
      <c r="H17" s="101"/>
      <c r="I17" s="101"/>
    </row>
    <row r="18" spans="1:9" ht="13.15" customHeight="1">
      <c r="A18" s="101" t="s">
        <v>195</v>
      </c>
      <c r="B18" s="101"/>
      <c r="C18" s="101"/>
      <c r="D18" s="101"/>
      <c r="E18" s="101"/>
      <c r="F18" s="101"/>
      <c r="G18" s="101"/>
      <c r="H18" s="101"/>
      <c r="I18" s="101"/>
    </row>
    <row r="19" spans="1:9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>
      <c r="A20" s="132" t="s">
        <v>196</v>
      </c>
      <c r="B20" s="132"/>
      <c r="C20" s="132"/>
      <c r="D20" s="132"/>
      <c r="E20" s="132"/>
      <c r="F20" s="132"/>
      <c r="G20" s="132"/>
      <c r="H20" s="132"/>
      <c r="I20" s="132"/>
    </row>
    <row r="21" spans="1:9">
      <c r="A21" s="101"/>
      <c r="B21" s="101"/>
      <c r="C21" s="101" t="s">
        <v>193</v>
      </c>
      <c r="D21" s="101"/>
      <c r="E21" s="101"/>
      <c r="F21" s="101"/>
      <c r="G21" s="101"/>
      <c r="H21" s="101"/>
      <c r="I21" s="101"/>
    </row>
    <row r="22" spans="1:9">
      <c r="A22" s="101" t="s">
        <v>197</v>
      </c>
      <c r="B22" s="101"/>
      <c r="C22" s="101"/>
      <c r="D22" s="101"/>
      <c r="E22" s="101"/>
      <c r="F22" s="101"/>
      <c r="G22" s="101"/>
      <c r="H22" s="101"/>
      <c r="I22" s="101"/>
    </row>
    <row r="23" spans="1:9">
      <c r="A23"/>
      <c r="B23"/>
      <c r="C23"/>
      <c r="D23"/>
      <c r="E23"/>
      <c r="F23"/>
      <c r="G23"/>
      <c r="H23"/>
      <c r="I23"/>
    </row>
  </sheetData>
  <mergeCells count="8">
    <mergeCell ref="A16:I16"/>
    <mergeCell ref="A20:I20"/>
    <mergeCell ref="A1:D1"/>
    <mergeCell ref="A8:A9"/>
    <mergeCell ref="B8:B9"/>
    <mergeCell ref="C8:C9"/>
    <mergeCell ref="D8:D9"/>
    <mergeCell ref="C3:D3"/>
  </mergeCells>
  <pageMargins left="1.1811023622047245" right="0.59055118110236227" top="1.7322834645669292" bottom="0.78740157480314965" header="0.51181102362204722" footer="0.51181102362204722"/>
  <pageSetup paperSize="9" scale="86" orientation="portrait" horizontalDpi="2400" verticalDpi="2400" r:id="rId1"/>
  <headerFooter alignWithMargins="0">
    <oddHeader xml:space="preserve">&amp;RAPSTIPRINU
_______________________
&amp;8(Pasūtītāja paraksts un tā atšifrējums)
Z.V.
________.gada____._____________
</oddHeader>
    <oddFooter>&amp;C&amp;8&amp;P&amp;R&amp;8&amp;D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5452-9A59-4ECF-8084-6D86F4939FEC}">
  <sheetPr>
    <tabColor rgb="FF92D050"/>
    <pageSetUpPr fitToPage="1"/>
  </sheetPr>
  <dimension ref="A1:M28"/>
  <sheetViews>
    <sheetView zoomScale="85" zoomScaleNormal="85" zoomScaleSheetLayoutView="100" workbookViewId="0">
      <selection activeCell="D13" sqref="D13"/>
    </sheetView>
  </sheetViews>
  <sheetFormatPr defaultColWidth="9.1796875" defaultRowHeight="15.5"/>
  <cols>
    <col min="1" max="1" width="4.1796875" style="47" customWidth="1"/>
    <col min="2" max="2" width="10" style="47" customWidth="1"/>
    <col min="3" max="3" width="30.81640625" style="68" customWidth="1"/>
    <col min="4" max="4" width="22.453125" style="69" customWidth="1"/>
    <col min="5" max="5" width="17.7265625" style="47" customWidth="1"/>
    <col min="6" max="6" width="17.7265625" style="48" customWidth="1"/>
    <col min="7" max="8" width="17.7265625" style="49" customWidth="1"/>
    <col min="9" max="9" width="9.1796875" style="46"/>
    <col min="10" max="10" width="12.453125" style="46" customWidth="1"/>
    <col min="11" max="16384" width="9.1796875" style="46"/>
  </cols>
  <sheetData>
    <row r="1" spans="1:13">
      <c r="A1" s="143" t="s">
        <v>105</v>
      </c>
      <c r="B1" s="143"/>
      <c r="C1" s="143"/>
      <c r="D1" s="143"/>
      <c r="E1" s="143"/>
      <c r="F1" s="143"/>
      <c r="G1" s="143"/>
      <c r="H1" s="143"/>
    </row>
    <row r="2" spans="1:13">
      <c r="A2" s="155"/>
      <c r="B2" s="155"/>
      <c r="C2" s="155"/>
      <c r="D2" s="155"/>
      <c r="E2" s="155"/>
      <c r="F2" s="155"/>
      <c r="G2" s="155"/>
      <c r="H2" s="155"/>
    </row>
    <row r="3" spans="1:13">
      <c r="A3" s="3" t="s">
        <v>66</v>
      </c>
      <c r="B3" s="4"/>
      <c r="C3" s="5"/>
      <c r="D3" s="3" t="s">
        <v>81</v>
      </c>
    </row>
    <row r="4" spans="1:13">
      <c r="A4" s="3" t="s">
        <v>65</v>
      </c>
      <c r="B4" s="4"/>
      <c r="C4" s="5"/>
      <c r="D4" s="3" t="s">
        <v>82</v>
      </c>
    </row>
    <row r="5" spans="1:13">
      <c r="A5" s="3" t="s">
        <v>67</v>
      </c>
      <c r="B5" s="4"/>
      <c r="C5" s="5"/>
      <c r="D5" s="3" t="s">
        <v>83</v>
      </c>
    </row>
    <row r="6" spans="1:13">
      <c r="A6" s="8" t="s">
        <v>104</v>
      </c>
      <c r="B6" s="50"/>
      <c r="C6" s="51"/>
      <c r="D6" s="52"/>
      <c r="E6" s="53"/>
      <c r="F6" s="54"/>
      <c r="G6" s="55"/>
    </row>
    <row r="7" spans="1:13">
      <c r="A7" s="50" t="s">
        <v>185</v>
      </c>
      <c r="B7" s="50"/>
      <c r="C7" s="51"/>
      <c r="D7" s="56">
        <f>D20</f>
        <v>0</v>
      </c>
      <c r="E7" s="53"/>
      <c r="F7" s="54"/>
      <c r="G7" s="57"/>
    </row>
    <row r="8" spans="1:13">
      <c r="A8" s="50" t="s">
        <v>103</v>
      </c>
      <c r="B8" s="50"/>
      <c r="C8" s="51"/>
      <c r="D8" s="56">
        <f>H16</f>
        <v>0</v>
      </c>
      <c r="E8" s="53"/>
      <c r="F8" s="54"/>
      <c r="G8" s="57"/>
    </row>
    <row r="10" spans="1:13" ht="20.25" customHeight="1">
      <c r="A10" s="144" t="s">
        <v>68</v>
      </c>
      <c r="B10" s="146" t="s">
        <v>102</v>
      </c>
      <c r="C10" s="148" t="s">
        <v>101</v>
      </c>
      <c r="D10" s="150" t="s">
        <v>186</v>
      </c>
      <c r="E10" s="152" t="s">
        <v>100</v>
      </c>
      <c r="F10" s="152"/>
      <c r="G10" s="152"/>
      <c r="H10" s="153" t="s">
        <v>77</v>
      </c>
    </row>
    <row r="11" spans="1:13" ht="78.75" customHeight="1">
      <c r="A11" s="145"/>
      <c r="B11" s="147"/>
      <c r="C11" s="149"/>
      <c r="D11" s="151"/>
      <c r="E11" s="58" t="s">
        <v>187</v>
      </c>
      <c r="F11" s="58" t="s">
        <v>188</v>
      </c>
      <c r="G11" s="58" t="s">
        <v>189</v>
      </c>
      <c r="H11" s="154"/>
    </row>
    <row r="12" spans="1:13" s="59" customFormat="1">
      <c r="A12" s="70">
        <v>1</v>
      </c>
      <c r="B12" s="70" t="s">
        <v>99</v>
      </c>
      <c r="C12" s="71" t="str">
        <f>'1-1 CD'!A2</f>
        <v>CEĻU IZBŪVES DARBI</v>
      </c>
      <c r="D12" s="72">
        <f>'1-1 CD'!R73</f>
        <v>0</v>
      </c>
      <c r="E12" s="73">
        <f>'1-1 CD'!N73</f>
        <v>0</v>
      </c>
      <c r="F12" s="73">
        <f>'1-1 CD'!O73</f>
        <v>0</v>
      </c>
      <c r="G12" s="73">
        <f>'1-1 CD'!P73</f>
        <v>0</v>
      </c>
      <c r="H12" s="74">
        <f>'1-1 CD'!M73</f>
        <v>0</v>
      </c>
      <c r="I12" s="46"/>
      <c r="J12" s="46"/>
      <c r="K12" s="46"/>
      <c r="L12" s="46"/>
      <c r="M12" s="46"/>
    </row>
    <row r="13" spans="1:13" s="59" customFormat="1" ht="46.5">
      <c r="A13" s="70">
        <v>2</v>
      </c>
      <c r="B13" s="70" t="s">
        <v>98</v>
      </c>
      <c r="C13" s="71" t="str">
        <f>'1-2 LKT'!A2</f>
        <v>LIETUS ŪDENS KANALIZĀCIJAS IZBŪVES DARBI</v>
      </c>
      <c r="D13" s="72">
        <f>'1-2 LKT'!R27</f>
        <v>0</v>
      </c>
      <c r="E13" s="73">
        <f>'1-2 LKT'!N27</f>
        <v>0</v>
      </c>
      <c r="F13" s="73">
        <f>'1-2 LKT'!O27</f>
        <v>0</v>
      </c>
      <c r="G13" s="73">
        <f>'1-2 LKT'!P27</f>
        <v>0</v>
      </c>
      <c r="H13" s="74">
        <f>'1-2 LKT'!M27</f>
        <v>0</v>
      </c>
      <c r="I13" s="46"/>
      <c r="J13" s="46"/>
      <c r="K13" s="46"/>
      <c r="L13" s="46"/>
      <c r="M13" s="46"/>
    </row>
    <row r="14" spans="1:13" s="59" customFormat="1" ht="31">
      <c r="A14" s="70">
        <v>3</v>
      </c>
      <c r="B14" s="70" t="s">
        <v>97</v>
      </c>
      <c r="C14" s="71" t="str">
        <f>'1-3 ELT'!A2</f>
        <v>ĀRĒJO ELEKTRĪBAS TĪKLU IZBŪVES DARBI</v>
      </c>
      <c r="D14" s="72">
        <f>'1-3 ELT'!R39</f>
        <v>0</v>
      </c>
      <c r="E14" s="73">
        <f>'1-3 ELT'!N39</f>
        <v>0</v>
      </c>
      <c r="F14" s="73">
        <f>'1-3 ELT'!O39</f>
        <v>0</v>
      </c>
      <c r="G14" s="73">
        <f>'1-3 ELT'!P39</f>
        <v>0</v>
      </c>
      <c r="H14" s="74">
        <f>'1-3 ELT'!M39</f>
        <v>0</v>
      </c>
      <c r="I14" s="46"/>
      <c r="J14" s="46"/>
      <c r="K14" s="46"/>
      <c r="L14" s="46"/>
      <c r="M14" s="46"/>
    </row>
    <row r="15" spans="1:13" s="59" customFormat="1" ht="46.5">
      <c r="A15" s="70">
        <v>4</v>
      </c>
      <c r="B15" s="70" t="s">
        <v>96</v>
      </c>
      <c r="C15" s="71" t="str">
        <f>'1-4 EST'!A2</f>
        <v>ĀRĒJO ELEKTRONISKO SAKARU TĪKLU IZBŪVES DARBI</v>
      </c>
      <c r="D15" s="72">
        <f>'1-4 EST'!R31</f>
        <v>0</v>
      </c>
      <c r="E15" s="73">
        <f>'1-4 EST'!N31</f>
        <v>0</v>
      </c>
      <c r="F15" s="73">
        <f>'1-4 EST'!O31</f>
        <v>0</v>
      </c>
      <c r="G15" s="73">
        <f>'1-4 EST'!P31</f>
        <v>0</v>
      </c>
      <c r="H15" s="74">
        <f>'1-4 EST'!M31</f>
        <v>0</v>
      </c>
      <c r="I15" s="46"/>
      <c r="J15" s="46"/>
      <c r="K15" s="46"/>
      <c r="L15" s="46"/>
      <c r="M15" s="46"/>
    </row>
    <row r="16" spans="1:13" s="64" customFormat="1">
      <c r="A16" s="60"/>
      <c r="B16" s="60"/>
      <c r="C16" s="96" t="s">
        <v>95</v>
      </c>
      <c r="D16" s="61">
        <f>SUM(D12:D15)</f>
        <v>0</v>
      </c>
      <c r="E16" s="62">
        <f>SUM(E12:E15)</f>
        <v>0</v>
      </c>
      <c r="F16" s="62">
        <f>SUM(F12:F15)</f>
        <v>0</v>
      </c>
      <c r="G16" s="62">
        <f>SUM(G12:G15)</f>
        <v>0</v>
      </c>
      <c r="H16" s="63">
        <f>SUM(H12:H15)</f>
        <v>0</v>
      </c>
      <c r="I16" s="46"/>
      <c r="J16" s="46"/>
      <c r="K16" s="46"/>
      <c r="L16" s="46"/>
      <c r="M16" s="46"/>
    </row>
    <row r="17" spans="1:9">
      <c r="C17" s="97" t="s">
        <v>173</v>
      </c>
      <c r="D17" s="65">
        <v>0</v>
      </c>
      <c r="E17" s="46"/>
      <c r="F17" s="46"/>
      <c r="G17" s="46"/>
      <c r="H17" s="66"/>
    </row>
    <row r="18" spans="1:9">
      <c r="C18" s="98" t="s">
        <v>94</v>
      </c>
      <c r="D18" s="65">
        <v>0</v>
      </c>
      <c r="E18" s="46"/>
      <c r="F18" s="46"/>
      <c r="G18" s="46"/>
      <c r="H18" s="66"/>
    </row>
    <row r="19" spans="1:9">
      <c r="C19" s="97" t="s">
        <v>174</v>
      </c>
      <c r="D19" s="65">
        <v>0</v>
      </c>
      <c r="E19" s="46"/>
      <c r="F19" s="46"/>
      <c r="G19" s="46"/>
      <c r="H19" s="66"/>
    </row>
    <row r="20" spans="1:9">
      <c r="C20" s="97" t="s">
        <v>93</v>
      </c>
      <c r="D20" s="67">
        <f>D16+D17+D19</f>
        <v>0</v>
      </c>
      <c r="E20" s="46"/>
      <c r="F20" s="46"/>
      <c r="G20" s="46"/>
      <c r="H20" s="66"/>
    </row>
    <row r="21" spans="1:9">
      <c r="E21" s="46"/>
      <c r="F21" s="46"/>
      <c r="G21" s="46"/>
    </row>
    <row r="22" spans="1:9">
      <c r="A22" s="132" t="s">
        <v>198</v>
      </c>
      <c r="B22" s="132"/>
      <c r="C22" s="132"/>
      <c r="D22" s="132"/>
      <c r="E22" s="132"/>
      <c r="F22" s="132"/>
      <c r="G22" s="132"/>
      <c r="H22" s="132"/>
      <c r="I22" s="132"/>
    </row>
    <row r="23" spans="1:9">
      <c r="A23" s="101"/>
      <c r="B23" s="101"/>
      <c r="C23" s="101" t="s">
        <v>193</v>
      </c>
      <c r="D23" s="101"/>
      <c r="E23" s="101"/>
      <c r="F23" s="101"/>
      <c r="G23" s="101"/>
      <c r="H23" s="101"/>
      <c r="I23" s="101"/>
    </row>
    <row r="24" spans="1:9">
      <c r="A24" s="101" t="s">
        <v>195</v>
      </c>
      <c r="B24" s="101"/>
      <c r="C24" s="101"/>
      <c r="D24" s="101"/>
      <c r="E24" s="101"/>
      <c r="F24" s="101"/>
      <c r="G24" s="101"/>
      <c r="H24" s="101"/>
      <c r="I24" s="101"/>
    </row>
    <row r="25" spans="1:9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9">
      <c r="A26" s="132" t="s">
        <v>199</v>
      </c>
      <c r="B26" s="132"/>
      <c r="C26" s="132"/>
      <c r="D26" s="132"/>
      <c r="E26" s="132"/>
      <c r="F26" s="132"/>
      <c r="G26" s="132"/>
      <c r="H26" s="132"/>
      <c r="I26" s="132"/>
    </row>
    <row r="27" spans="1:9">
      <c r="A27" s="101"/>
      <c r="B27" s="101"/>
      <c r="C27" s="101" t="s">
        <v>193</v>
      </c>
      <c r="D27" s="101"/>
      <c r="E27" s="101"/>
      <c r="F27" s="101"/>
      <c r="G27" s="101"/>
      <c r="H27" s="101"/>
      <c r="I27" s="101"/>
    </row>
    <row r="28" spans="1:9">
      <c r="A28" s="101" t="s">
        <v>197</v>
      </c>
      <c r="B28" s="101"/>
      <c r="C28" s="101"/>
      <c r="D28" s="101"/>
      <c r="E28" s="101"/>
      <c r="F28" s="101"/>
      <c r="G28" s="101"/>
      <c r="H28" s="101"/>
      <c r="I28" s="101"/>
    </row>
  </sheetData>
  <mergeCells count="10">
    <mergeCell ref="A22:I22"/>
    <mergeCell ref="A26:I26"/>
    <mergeCell ref="A1:H1"/>
    <mergeCell ref="A10:A11"/>
    <mergeCell ref="B10:B11"/>
    <mergeCell ref="C10:C11"/>
    <mergeCell ref="D10:D11"/>
    <mergeCell ref="E10:G10"/>
    <mergeCell ref="H10:H11"/>
    <mergeCell ref="A2:H2"/>
  </mergeCells>
  <pageMargins left="0.78740157480314965" right="0.78740157480314965" top="1.1811023622047245" bottom="0.59055118110236227" header="0.31496062992125984" footer="0.31496062992125984"/>
  <pageSetup paperSize="9" scale="63" orientation="portrait" r:id="rId1"/>
  <headerFooter alignWithMargins="0">
    <oddHeader xml:space="preserve">&amp;C&amp;"Arial,Bold"&amp;12&amp;UKOPSAVILKUMA APRĒĶINS  Nr. 1&amp;"Arial,Regular"&amp;U
</oddHeader>
    <oddFooter>&amp;C&amp;8&amp;P&amp;R&amp;8&amp;D</oddFooter>
  </headerFooter>
  <ignoredErrors>
    <ignoredError sqref="D7:D8 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149C-64B3-45C5-8204-2EBE3D1CA0B8}">
  <sheetPr>
    <pageSetUpPr fitToPage="1"/>
  </sheetPr>
  <dimension ref="A1:S82"/>
  <sheetViews>
    <sheetView showZeros="0" topLeftCell="A58" zoomScale="85" zoomScaleNormal="85" zoomScaleSheetLayoutView="85" workbookViewId="0">
      <selection activeCell="R84" sqref="R84"/>
    </sheetView>
  </sheetViews>
  <sheetFormatPr defaultColWidth="9.1796875" defaultRowHeight="15.5"/>
  <cols>
    <col min="1" max="1" width="5.7265625" style="4" customWidth="1"/>
    <col min="2" max="2" width="12.7265625" style="4" customWidth="1"/>
    <col min="3" max="3" width="42.54296875" style="5" customWidth="1"/>
    <col min="4" max="4" width="9.26953125" style="39" customWidth="1"/>
    <col min="5" max="5" width="6.81640625" style="4" customWidth="1"/>
    <col min="6" max="6" width="11.54296875" style="4" customWidth="1"/>
    <col min="7" max="7" width="11.54296875" style="6" customWidth="1"/>
    <col min="8" max="11" width="11.54296875" style="7" customWidth="1"/>
    <col min="12" max="12" width="13.1796875" style="7" customWidth="1"/>
    <col min="13" max="13" width="9.1796875" style="7" customWidth="1"/>
    <col min="14" max="14" width="9.7265625" style="7" bestFit="1" customWidth="1"/>
    <col min="15" max="15" width="10.1796875" style="7" bestFit="1" customWidth="1"/>
    <col min="16" max="17" width="11" style="7" customWidth="1"/>
    <col min="18" max="18" width="10.54296875" style="2" customWidth="1"/>
    <col min="19" max="19" width="8.54296875" style="2" customWidth="1"/>
    <col min="20" max="16384" width="9.1796875" style="2"/>
  </cols>
  <sheetData>
    <row r="1" spans="1:19" ht="17.25" customHeight="1">
      <c r="A1" s="159" t="s">
        <v>84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9">
      <c r="A2" s="160" t="s">
        <v>79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  <c r="L3" s="125"/>
      <c r="M3" s="125"/>
      <c r="N3" s="125"/>
      <c r="O3" s="125"/>
      <c r="P3" s="125"/>
      <c r="Q3" s="128"/>
      <c r="R3" s="125"/>
    </row>
    <row r="4" spans="1:19">
      <c r="A4" s="3" t="s">
        <v>66</v>
      </c>
      <c r="C4" s="166" t="s">
        <v>81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9">
      <c r="A5" s="3" t="s">
        <v>65</v>
      </c>
      <c r="C5" s="166" t="s">
        <v>82</v>
      </c>
      <c r="D5" s="166"/>
      <c r="E5" s="166"/>
      <c r="F5" s="166"/>
      <c r="G5" s="166"/>
      <c r="H5" s="166"/>
      <c r="I5" s="166"/>
      <c r="J5" s="166"/>
      <c r="K5" s="166"/>
      <c r="L5" s="166"/>
    </row>
    <row r="6" spans="1:19">
      <c r="A6" s="3" t="s">
        <v>67</v>
      </c>
      <c r="C6" s="166" t="s">
        <v>83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9">
      <c r="A7" s="8" t="s">
        <v>104</v>
      </c>
      <c r="B7" s="9"/>
      <c r="C7" s="10"/>
      <c r="D7" s="11"/>
      <c r="E7" s="9"/>
      <c r="F7" s="9"/>
      <c r="G7" s="12"/>
      <c r="H7" s="13"/>
      <c r="I7" s="13"/>
    </row>
    <row r="8" spans="1:19">
      <c r="A8" s="8" t="s">
        <v>108</v>
      </c>
      <c r="B8" s="9"/>
      <c r="C8" s="10"/>
      <c r="D8" s="11"/>
      <c r="E8" s="9"/>
      <c r="F8" s="9"/>
      <c r="G8" s="12"/>
      <c r="H8" s="13"/>
      <c r="I8" s="13"/>
      <c r="P8" s="14" t="s">
        <v>176</v>
      </c>
      <c r="Q8" s="14"/>
      <c r="R8" s="15">
        <f>R73</f>
        <v>0</v>
      </c>
    </row>
    <row r="9" spans="1:19">
      <c r="A9" s="8" t="s">
        <v>191</v>
      </c>
      <c r="B9" s="9"/>
      <c r="C9" s="10"/>
      <c r="D9" s="11"/>
      <c r="E9" s="9"/>
      <c r="F9" s="9"/>
      <c r="G9" s="12"/>
      <c r="H9" s="13"/>
      <c r="I9" s="13"/>
    </row>
    <row r="10" spans="1:19" ht="20.25" customHeight="1">
      <c r="A10" s="163" t="s">
        <v>68</v>
      </c>
      <c r="B10" s="161" t="s">
        <v>80</v>
      </c>
      <c r="C10" s="164" t="s">
        <v>85</v>
      </c>
      <c r="D10" s="157" t="s">
        <v>0</v>
      </c>
      <c r="E10" s="163" t="s">
        <v>69</v>
      </c>
      <c r="F10" s="165" t="s">
        <v>70</v>
      </c>
      <c r="G10" s="165"/>
      <c r="H10" s="165"/>
      <c r="I10" s="165"/>
      <c r="J10" s="165"/>
      <c r="K10" s="165"/>
      <c r="L10" s="165"/>
      <c r="M10" s="165" t="s">
        <v>71</v>
      </c>
      <c r="N10" s="165"/>
      <c r="O10" s="165"/>
      <c r="P10" s="165"/>
      <c r="Q10" s="165"/>
      <c r="R10" s="165"/>
      <c r="S10" s="16"/>
    </row>
    <row r="11" spans="1:19" ht="78.75" customHeight="1">
      <c r="A11" s="163"/>
      <c r="B11" s="162"/>
      <c r="C11" s="164"/>
      <c r="D11" s="158"/>
      <c r="E11" s="163"/>
      <c r="F11" s="17" t="s">
        <v>72</v>
      </c>
      <c r="G11" s="17" t="s">
        <v>73</v>
      </c>
      <c r="H11" s="18" t="s">
        <v>74</v>
      </c>
      <c r="I11" s="18" t="s">
        <v>75</v>
      </c>
      <c r="J11" s="18" t="s">
        <v>225</v>
      </c>
      <c r="K11" s="18" t="s">
        <v>226</v>
      </c>
      <c r="L11" s="18" t="s">
        <v>76</v>
      </c>
      <c r="M11" s="18" t="s">
        <v>77</v>
      </c>
      <c r="N11" s="18" t="s">
        <v>74</v>
      </c>
      <c r="O11" s="18" t="s">
        <v>75</v>
      </c>
      <c r="P11" s="18" t="s">
        <v>225</v>
      </c>
      <c r="Q11" s="18" t="s">
        <v>226</v>
      </c>
      <c r="R11" s="18" t="s">
        <v>78</v>
      </c>
    </row>
    <row r="12" spans="1:19" s="16" customFormat="1">
      <c r="A12" s="19"/>
      <c r="B12" s="19"/>
      <c r="C12" s="20" t="s">
        <v>10</v>
      </c>
      <c r="D12" s="21"/>
      <c r="E12" s="22"/>
      <c r="F12" s="23"/>
      <c r="G12" s="24"/>
      <c r="H12" s="25"/>
      <c r="I12" s="24"/>
      <c r="J12" s="24"/>
      <c r="K12" s="24"/>
      <c r="L12" s="25"/>
      <c r="M12" s="25"/>
      <c r="N12" s="25"/>
      <c r="O12" s="25"/>
      <c r="P12" s="25"/>
      <c r="Q12" s="25"/>
      <c r="R12" s="25"/>
    </row>
    <row r="13" spans="1:19" s="16" customFormat="1">
      <c r="A13" s="111"/>
      <c r="B13" s="112"/>
      <c r="C13" s="113" t="s">
        <v>205</v>
      </c>
      <c r="D13" s="114"/>
      <c r="E13" s="115"/>
      <c r="F13" s="116"/>
      <c r="G13" s="116"/>
      <c r="H13" s="117"/>
      <c r="I13" s="116"/>
      <c r="J13" s="116"/>
      <c r="K13" s="116"/>
      <c r="L13" s="117"/>
      <c r="M13" s="117">
        <f t="shared" ref="M13" si="0">ROUND(E13*F13,2)</f>
        <v>0</v>
      </c>
      <c r="N13" s="117">
        <f t="shared" ref="N13" si="1">ROUND(E13*H13,2)</f>
        <v>0</v>
      </c>
      <c r="O13" s="117">
        <f t="shared" ref="O13" si="2">ROUND(E13*I13,2)</f>
        <v>0</v>
      </c>
      <c r="P13" s="117">
        <f t="shared" ref="P13:P44" si="3">ROUND(J13*E13,2)</f>
        <v>0</v>
      </c>
      <c r="Q13" s="117"/>
      <c r="R13" s="117">
        <f t="shared" ref="R13:R44" si="4">SUM(N13:P13)</f>
        <v>0</v>
      </c>
    </row>
    <row r="14" spans="1:19" ht="31">
      <c r="A14" s="26">
        <v>1</v>
      </c>
      <c r="B14" s="1" t="s">
        <v>175</v>
      </c>
      <c r="C14" s="30" t="s">
        <v>168</v>
      </c>
      <c r="D14" s="31" t="s">
        <v>51</v>
      </c>
      <c r="E14" s="27">
        <v>1</v>
      </c>
      <c r="F14" s="28"/>
      <c r="G14" s="28"/>
      <c r="H14" s="29"/>
      <c r="I14" s="28"/>
      <c r="J14" s="32"/>
      <c r="K14" s="32"/>
      <c r="L14" s="29">
        <f>SUM(H14:J14)</f>
        <v>0</v>
      </c>
      <c r="M14" s="29">
        <f>ROUND(E14*F14,2)</f>
        <v>0</v>
      </c>
      <c r="N14" s="29">
        <f>ROUND(E14*H14,2)</f>
        <v>0</v>
      </c>
      <c r="O14" s="29">
        <f>ROUND(E14*I14,2)</f>
        <v>0</v>
      </c>
      <c r="P14" s="29">
        <f t="shared" si="3"/>
        <v>0</v>
      </c>
      <c r="Q14" s="29"/>
      <c r="R14" s="29">
        <f t="shared" si="4"/>
        <v>0</v>
      </c>
    </row>
    <row r="15" spans="1:19" ht="29.25" customHeight="1">
      <c r="A15" s="111"/>
      <c r="B15" s="112"/>
      <c r="C15" s="118" t="s">
        <v>11</v>
      </c>
      <c r="D15" s="114"/>
      <c r="E15" s="115"/>
      <c r="F15" s="116"/>
      <c r="G15" s="116"/>
      <c r="H15" s="117"/>
      <c r="I15" s="116"/>
      <c r="J15" s="120"/>
      <c r="K15" s="120"/>
      <c r="L15" s="117">
        <f t="shared" ref="L15:L16" si="5">SUM(H15:J15)</f>
        <v>0</v>
      </c>
      <c r="M15" s="117">
        <f t="shared" ref="M15:M16" si="6">ROUND(E15*F15,2)</f>
        <v>0</v>
      </c>
      <c r="N15" s="117">
        <f t="shared" ref="N15:N16" si="7">ROUND(E15*H15,2)</f>
        <v>0</v>
      </c>
      <c r="O15" s="117">
        <f t="shared" ref="O15:O16" si="8">ROUND(E15*I15,2)</f>
        <v>0</v>
      </c>
      <c r="P15" s="117">
        <f t="shared" si="3"/>
        <v>0</v>
      </c>
      <c r="Q15" s="117"/>
      <c r="R15" s="117">
        <f t="shared" si="4"/>
        <v>0</v>
      </c>
    </row>
    <row r="16" spans="1:19" ht="48.5">
      <c r="A16" s="26">
        <f>A14+1</f>
        <v>2</v>
      </c>
      <c r="B16" s="1" t="s">
        <v>175</v>
      </c>
      <c r="C16" s="30" t="s">
        <v>177</v>
      </c>
      <c r="D16" s="31" t="s">
        <v>178</v>
      </c>
      <c r="E16" s="27">
        <v>315</v>
      </c>
      <c r="F16" s="28"/>
      <c r="G16" s="28"/>
      <c r="H16" s="29"/>
      <c r="I16" s="28"/>
      <c r="J16" s="32"/>
      <c r="K16" s="32"/>
      <c r="L16" s="29">
        <f t="shared" si="5"/>
        <v>0</v>
      </c>
      <c r="M16" s="29">
        <f t="shared" si="6"/>
        <v>0</v>
      </c>
      <c r="N16" s="29">
        <f t="shared" si="7"/>
        <v>0</v>
      </c>
      <c r="O16" s="29">
        <f t="shared" si="8"/>
        <v>0</v>
      </c>
      <c r="P16" s="29">
        <f t="shared" si="3"/>
        <v>0</v>
      </c>
      <c r="Q16" s="29"/>
      <c r="R16" s="29">
        <f t="shared" si="4"/>
        <v>0</v>
      </c>
    </row>
    <row r="17" spans="1:18" ht="48.5">
      <c r="A17" s="26">
        <f t="shared" ref="A17:A23" si="9">A16+1</f>
        <v>3</v>
      </c>
      <c r="B17" s="1" t="s">
        <v>175</v>
      </c>
      <c r="C17" s="30" t="s">
        <v>179</v>
      </c>
      <c r="D17" s="31" t="s">
        <v>178</v>
      </c>
      <c r="E17" s="27">
        <v>1215</v>
      </c>
      <c r="F17" s="28"/>
      <c r="G17" s="28"/>
      <c r="H17" s="29"/>
      <c r="I17" s="28"/>
      <c r="J17" s="32"/>
      <c r="K17" s="32"/>
      <c r="L17" s="29">
        <f t="shared" ref="L17:L18" si="10">SUM(H17:J17)</f>
        <v>0</v>
      </c>
      <c r="M17" s="29">
        <f t="shared" ref="M17:M18" si="11">ROUND(E17*F17,2)</f>
        <v>0</v>
      </c>
      <c r="N17" s="29">
        <f t="shared" ref="N17:N18" si="12">ROUND(E17*H17,2)</f>
        <v>0</v>
      </c>
      <c r="O17" s="29">
        <f t="shared" ref="O17:O18" si="13">ROUND(E17*I17,2)</f>
        <v>0</v>
      </c>
      <c r="P17" s="29">
        <f t="shared" si="3"/>
        <v>0</v>
      </c>
      <c r="Q17" s="29"/>
      <c r="R17" s="29">
        <f t="shared" si="4"/>
        <v>0</v>
      </c>
    </row>
    <row r="18" spans="1:18" ht="48.5">
      <c r="A18" s="26">
        <f t="shared" si="9"/>
        <v>4</v>
      </c>
      <c r="B18" s="1" t="s">
        <v>175</v>
      </c>
      <c r="C18" s="30" t="s">
        <v>180</v>
      </c>
      <c r="D18" s="31" t="s">
        <v>178</v>
      </c>
      <c r="E18" s="27">
        <v>90</v>
      </c>
      <c r="F18" s="28"/>
      <c r="G18" s="28"/>
      <c r="H18" s="29"/>
      <c r="I18" s="28"/>
      <c r="J18" s="32"/>
      <c r="K18" s="32"/>
      <c r="L18" s="29">
        <f t="shared" si="10"/>
        <v>0</v>
      </c>
      <c r="M18" s="29">
        <f t="shared" si="11"/>
        <v>0</v>
      </c>
      <c r="N18" s="29">
        <f t="shared" si="12"/>
        <v>0</v>
      </c>
      <c r="O18" s="29">
        <f t="shared" si="13"/>
        <v>0</v>
      </c>
      <c r="P18" s="29">
        <f t="shared" si="3"/>
        <v>0</v>
      </c>
      <c r="Q18" s="29"/>
      <c r="R18" s="29">
        <f t="shared" si="4"/>
        <v>0</v>
      </c>
    </row>
    <row r="19" spans="1:18" ht="31">
      <c r="A19" s="26">
        <f t="shared" si="9"/>
        <v>5</v>
      </c>
      <c r="B19" s="1" t="s">
        <v>175</v>
      </c>
      <c r="C19" s="30" t="s">
        <v>120</v>
      </c>
      <c r="D19" s="31" t="s">
        <v>1</v>
      </c>
      <c r="E19" s="27">
        <v>240</v>
      </c>
      <c r="F19" s="28"/>
      <c r="G19" s="28"/>
      <c r="H19" s="29"/>
      <c r="I19" s="28"/>
      <c r="J19" s="32"/>
      <c r="K19" s="32"/>
      <c r="L19" s="29">
        <f t="shared" ref="L19:L72" si="14">SUM(H19:J19)</f>
        <v>0</v>
      </c>
      <c r="M19" s="29">
        <f t="shared" ref="M19:M70" si="15">ROUND(E19*F19,2)</f>
        <v>0</v>
      </c>
      <c r="N19" s="29">
        <f t="shared" ref="N19:N70" si="16">ROUND(E19*H19,2)</f>
        <v>0</v>
      </c>
      <c r="O19" s="29">
        <f t="shared" ref="O19:O70" si="17">ROUND(E19*I19,2)</f>
        <v>0</v>
      </c>
      <c r="P19" s="29">
        <f t="shared" si="3"/>
        <v>0</v>
      </c>
      <c r="Q19" s="29"/>
      <c r="R19" s="29">
        <f t="shared" si="4"/>
        <v>0</v>
      </c>
    </row>
    <row r="20" spans="1:18" ht="46.5">
      <c r="A20" s="26">
        <f t="shared" si="9"/>
        <v>6</v>
      </c>
      <c r="B20" s="1" t="s">
        <v>175</v>
      </c>
      <c r="C20" s="30" t="s">
        <v>30</v>
      </c>
      <c r="D20" s="31" t="s">
        <v>51</v>
      </c>
      <c r="E20" s="27">
        <v>1</v>
      </c>
      <c r="F20" s="28"/>
      <c r="G20" s="28"/>
      <c r="H20" s="29"/>
      <c r="I20" s="28"/>
      <c r="J20" s="32"/>
      <c r="K20" s="32"/>
      <c r="L20" s="29">
        <f t="shared" si="14"/>
        <v>0</v>
      </c>
      <c r="M20" s="29">
        <f t="shared" si="15"/>
        <v>0</v>
      </c>
      <c r="N20" s="29">
        <f t="shared" si="16"/>
        <v>0</v>
      </c>
      <c r="O20" s="29">
        <f t="shared" si="17"/>
        <v>0</v>
      </c>
      <c r="P20" s="29">
        <f t="shared" si="3"/>
        <v>0</v>
      </c>
      <c r="Q20" s="29"/>
      <c r="R20" s="29">
        <f t="shared" si="4"/>
        <v>0</v>
      </c>
    </row>
    <row r="21" spans="1:18">
      <c r="A21" s="26">
        <f t="shared" si="9"/>
        <v>7</v>
      </c>
      <c r="B21" s="1" t="s">
        <v>175</v>
      </c>
      <c r="C21" s="30" t="s">
        <v>33</v>
      </c>
      <c r="D21" s="31" t="s">
        <v>53</v>
      </c>
      <c r="E21" s="27">
        <v>3</v>
      </c>
      <c r="F21" s="28"/>
      <c r="G21" s="28"/>
      <c r="H21" s="29"/>
      <c r="I21" s="28"/>
      <c r="J21" s="32"/>
      <c r="K21" s="32"/>
      <c r="L21" s="29">
        <f t="shared" si="14"/>
        <v>0</v>
      </c>
      <c r="M21" s="29">
        <f t="shared" si="15"/>
        <v>0</v>
      </c>
      <c r="N21" s="29">
        <f t="shared" si="16"/>
        <v>0</v>
      </c>
      <c r="O21" s="29">
        <f t="shared" si="17"/>
        <v>0</v>
      </c>
      <c r="P21" s="29">
        <f t="shared" si="3"/>
        <v>0</v>
      </c>
      <c r="Q21" s="29"/>
      <c r="R21" s="29">
        <f t="shared" si="4"/>
        <v>0</v>
      </c>
    </row>
    <row r="22" spans="1:18" ht="18.5">
      <c r="A22" s="26">
        <f t="shared" si="9"/>
        <v>8</v>
      </c>
      <c r="B22" s="1" t="s">
        <v>175</v>
      </c>
      <c r="C22" s="30" t="s">
        <v>32</v>
      </c>
      <c r="D22" s="31" t="s">
        <v>178</v>
      </c>
      <c r="E22" s="27">
        <v>50</v>
      </c>
      <c r="F22" s="28"/>
      <c r="G22" s="28"/>
      <c r="H22" s="29"/>
      <c r="I22" s="28"/>
      <c r="J22" s="32"/>
      <c r="K22" s="32"/>
      <c r="L22" s="29">
        <f t="shared" si="14"/>
        <v>0</v>
      </c>
      <c r="M22" s="29">
        <f t="shared" si="15"/>
        <v>0</v>
      </c>
      <c r="N22" s="29">
        <f t="shared" si="16"/>
        <v>0</v>
      </c>
      <c r="O22" s="29">
        <f t="shared" si="17"/>
        <v>0</v>
      </c>
      <c r="P22" s="29">
        <f t="shared" si="3"/>
        <v>0</v>
      </c>
      <c r="Q22" s="29"/>
      <c r="R22" s="29">
        <f t="shared" si="4"/>
        <v>0</v>
      </c>
    </row>
    <row r="23" spans="1:18" ht="18.5">
      <c r="A23" s="26">
        <f t="shared" si="9"/>
        <v>9</v>
      </c>
      <c r="B23" s="1" t="s">
        <v>175</v>
      </c>
      <c r="C23" s="30" t="s">
        <v>38</v>
      </c>
      <c r="D23" s="31" t="s">
        <v>178</v>
      </c>
      <c r="E23" s="27">
        <v>16</v>
      </c>
      <c r="F23" s="28"/>
      <c r="G23" s="28"/>
      <c r="H23" s="29"/>
      <c r="I23" s="28"/>
      <c r="J23" s="32"/>
      <c r="K23" s="32"/>
      <c r="L23" s="29">
        <f t="shared" si="14"/>
        <v>0</v>
      </c>
      <c r="M23" s="29">
        <f t="shared" si="15"/>
        <v>0</v>
      </c>
      <c r="N23" s="29">
        <f t="shared" si="16"/>
        <v>0</v>
      </c>
      <c r="O23" s="29">
        <f t="shared" si="17"/>
        <v>0</v>
      </c>
      <c r="P23" s="29">
        <f t="shared" si="3"/>
        <v>0</v>
      </c>
      <c r="Q23" s="29"/>
      <c r="R23" s="29">
        <f t="shared" si="4"/>
        <v>0</v>
      </c>
    </row>
    <row r="24" spans="1:18" ht="30">
      <c r="A24" s="111"/>
      <c r="B24" s="112"/>
      <c r="C24" s="118" t="s">
        <v>21</v>
      </c>
      <c r="D24" s="119"/>
      <c r="E24" s="115"/>
      <c r="F24" s="116"/>
      <c r="G24" s="116"/>
      <c r="H24" s="117"/>
      <c r="I24" s="116"/>
      <c r="J24" s="120"/>
      <c r="K24" s="120"/>
      <c r="L24" s="117">
        <f t="shared" si="14"/>
        <v>0</v>
      </c>
      <c r="M24" s="117">
        <f t="shared" si="15"/>
        <v>0</v>
      </c>
      <c r="N24" s="117">
        <f t="shared" si="16"/>
        <v>0</v>
      </c>
      <c r="O24" s="117">
        <f t="shared" si="17"/>
        <v>0</v>
      </c>
      <c r="P24" s="117">
        <f t="shared" si="3"/>
        <v>0</v>
      </c>
      <c r="Q24" s="117"/>
      <c r="R24" s="117">
        <f t="shared" si="4"/>
        <v>0</v>
      </c>
    </row>
    <row r="25" spans="1:18">
      <c r="A25" s="26">
        <f>A23+1</f>
        <v>10</v>
      </c>
      <c r="B25" s="1" t="s">
        <v>175</v>
      </c>
      <c r="C25" s="30" t="s">
        <v>39</v>
      </c>
      <c r="D25" s="31" t="s">
        <v>53</v>
      </c>
      <c r="E25" s="27">
        <v>5</v>
      </c>
      <c r="F25" s="28"/>
      <c r="G25" s="28"/>
      <c r="H25" s="29"/>
      <c r="I25" s="28"/>
      <c r="J25" s="32"/>
      <c r="K25" s="32"/>
      <c r="L25" s="29">
        <f t="shared" si="14"/>
        <v>0</v>
      </c>
      <c r="M25" s="29">
        <f t="shared" si="15"/>
        <v>0</v>
      </c>
      <c r="N25" s="29">
        <f t="shared" si="16"/>
        <v>0</v>
      </c>
      <c r="O25" s="29">
        <f t="shared" si="17"/>
        <v>0</v>
      </c>
      <c r="P25" s="29">
        <f t="shared" si="3"/>
        <v>0</v>
      </c>
      <c r="Q25" s="29"/>
      <c r="R25" s="29">
        <f t="shared" si="4"/>
        <v>0</v>
      </c>
    </row>
    <row r="26" spans="1:18">
      <c r="A26" s="19"/>
      <c r="B26" s="110"/>
      <c r="C26" s="20" t="s">
        <v>3</v>
      </c>
      <c r="D26" s="33"/>
      <c r="E26" s="34"/>
      <c r="F26" s="35"/>
      <c r="G26" s="35"/>
      <c r="H26" s="36"/>
      <c r="I26" s="35"/>
      <c r="J26" s="37"/>
      <c r="K26" s="37"/>
      <c r="L26" s="36">
        <f t="shared" si="14"/>
        <v>0</v>
      </c>
      <c r="M26" s="36">
        <f t="shared" si="15"/>
        <v>0</v>
      </c>
      <c r="N26" s="36">
        <f t="shared" si="16"/>
        <v>0</v>
      </c>
      <c r="O26" s="36">
        <f t="shared" si="17"/>
        <v>0</v>
      </c>
      <c r="P26" s="36">
        <f t="shared" si="3"/>
        <v>0</v>
      </c>
      <c r="Q26" s="36"/>
      <c r="R26" s="36">
        <f t="shared" si="4"/>
        <v>0</v>
      </c>
    </row>
    <row r="27" spans="1:18">
      <c r="A27" s="111"/>
      <c r="B27" s="112"/>
      <c r="C27" s="118" t="s">
        <v>4</v>
      </c>
      <c r="D27" s="119"/>
      <c r="E27" s="115"/>
      <c r="F27" s="116"/>
      <c r="G27" s="116"/>
      <c r="H27" s="117"/>
      <c r="I27" s="116"/>
      <c r="J27" s="120"/>
      <c r="K27" s="120"/>
      <c r="L27" s="117">
        <f t="shared" si="14"/>
        <v>0</v>
      </c>
      <c r="M27" s="117">
        <f t="shared" si="15"/>
        <v>0</v>
      </c>
      <c r="N27" s="117">
        <f t="shared" si="16"/>
        <v>0</v>
      </c>
      <c r="O27" s="117">
        <f t="shared" si="17"/>
        <v>0</v>
      </c>
      <c r="P27" s="117">
        <f t="shared" si="3"/>
        <v>0</v>
      </c>
      <c r="Q27" s="117"/>
      <c r="R27" s="117">
        <f t="shared" si="4"/>
        <v>0</v>
      </c>
    </row>
    <row r="28" spans="1:18" s="38" customFormat="1" ht="33">
      <c r="A28" s="26">
        <f>A25+1</f>
        <v>11</v>
      </c>
      <c r="B28" s="1" t="s">
        <v>175</v>
      </c>
      <c r="C28" s="30" t="s">
        <v>181</v>
      </c>
      <c r="D28" s="31" t="s">
        <v>182</v>
      </c>
      <c r="E28" s="27">
        <v>60</v>
      </c>
      <c r="F28" s="28"/>
      <c r="G28" s="28"/>
      <c r="H28" s="29"/>
      <c r="I28" s="28"/>
      <c r="J28" s="32"/>
      <c r="K28" s="32"/>
      <c r="L28" s="29">
        <f t="shared" si="14"/>
        <v>0</v>
      </c>
      <c r="M28" s="29">
        <f t="shared" si="15"/>
        <v>0</v>
      </c>
      <c r="N28" s="29">
        <f t="shared" si="16"/>
        <v>0</v>
      </c>
      <c r="O28" s="29">
        <f t="shared" si="17"/>
        <v>0</v>
      </c>
      <c r="P28" s="29">
        <f t="shared" si="3"/>
        <v>0</v>
      </c>
      <c r="Q28" s="29"/>
      <c r="R28" s="29">
        <f t="shared" si="4"/>
        <v>0</v>
      </c>
    </row>
    <row r="29" spans="1:18" ht="46.5">
      <c r="A29" s="26">
        <f>A28+1</f>
        <v>12</v>
      </c>
      <c r="B29" s="1" t="s">
        <v>175</v>
      </c>
      <c r="C29" s="30" t="s">
        <v>119</v>
      </c>
      <c r="D29" s="31" t="s">
        <v>182</v>
      </c>
      <c r="E29" s="27">
        <v>70</v>
      </c>
      <c r="F29" s="28"/>
      <c r="G29" s="28"/>
      <c r="H29" s="29"/>
      <c r="I29" s="28"/>
      <c r="J29" s="32"/>
      <c r="K29" s="32"/>
      <c r="L29" s="29">
        <f t="shared" si="14"/>
        <v>0</v>
      </c>
      <c r="M29" s="29">
        <f t="shared" si="15"/>
        <v>0</v>
      </c>
      <c r="N29" s="29">
        <f t="shared" si="16"/>
        <v>0</v>
      </c>
      <c r="O29" s="29">
        <f t="shared" si="17"/>
        <v>0</v>
      </c>
      <c r="P29" s="29">
        <f t="shared" si="3"/>
        <v>0</v>
      </c>
      <c r="Q29" s="29"/>
      <c r="R29" s="29">
        <f t="shared" si="4"/>
        <v>0</v>
      </c>
    </row>
    <row r="30" spans="1:18" ht="18.5">
      <c r="A30" s="26">
        <f t="shared" ref="A30:A36" si="18">A29+1</f>
        <v>13</v>
      </c>
      <c r="B30" s="1" t="s">
        <v>175</v>
      </c>
      <c r="C30" s="30" t="s">
        <v>6</v>
      </c>
      <c r="D30" s="31" t="s">
        <v>182</v>
      </c>
      <c r="E30" s="27">
        <v>695</v>
      </c>
      <c r="F30" s="28"/>
      <c r="G30" s="28"/>
      <c r="H30" s="29"/>
      <c r="I30" s="28"/>
      <c r="J30" s="32"/>
      <c r="K30" s="32"/>
      <c r="L30" s="29">
        <f t="shared" si="14"/>
        <v>0</v>
      </c>
      <c r="M30" s="29">
        <f t="shared" si="15"/>
        <v>0</v>
      </c>
      <c r="N30" s="29">
        <f t="shared" si="16"/>
        <v>0</v>
      </c>
      <c r="O30" s="29">
        <f t="shared" si="17"/>
        <v>0</v>
      </c>
      <c r="P30" s="29">
        <f t="shared" si="3"/>
        <v>0</v>
      </c>
      <c r="Q30" s="29"/>
      <c r="R30" s="29">
        <f t="shared" si="4"/>
        <v>0</v>
      </c>
    </row>
    <row r="31" spans="1:18">
      <c r="A31" s="111"/>
      <c r="B31" s="112"/>
      <c r="C31" s="118" t="s">
        <v>20</v>
      </c>
      <c r="D31" s="119"/>
      <c r="E31" s="115"/>
      <c r="F31" s="116"/>
      <c r="G31" s="116"/>
      <c r="H31" s="117"/>
      <c r="I31" s="116"/>
      <c r="J31" s="120"/>
      <c r="K31" s="120"/>
      <c r="L31" s="117">
        <f t="shared" si="14"/>
        <v>0</v>
      </c>
      <c r="M31" s="117">
        <f t="shared" si="15"/>
        <v>0</v>
      </c>
      <c r="N31" s="117">
        <f t="shared" si="16"/>
        <v>0</v>
      </c>
      <c r="O31" s="117">
        <f t="shared" si="17"/>
        <v>0</v>
      </c>
      <c r="P31" s="117">
        <f t="shared" si="3"/>
        <v>0</v>
      </c>
      <c r="Q31" s="117"/>
      <c r="R31" s="117">
        <f t="shared" si="4"/>
        <v>0</v>
      </c>
    </row>
    <row r="32" spans="1:18" ht="31">
      <c r="A32" s="26">
        <f>A30+1</f>
        <v>14</v>
      </c>
      <c r="B32" s="1" t="s">
        <v>175</v>
      </c>
      <c r="C32" s="30" t="s">
        <v>36</v>
      </c>
      <c r="D32" s="31" t="s">
        <v>178</v>
      </c>
      <c r="E32" s="27">
        <v>756</v>
      </c>
      <c r="F32" s="28"/>
      <c r="G32" s="28"/>
      <c r="H32" s="29"/>
      <c r="I32" s="28"/>
      <c r="J32" s="32"/>
      <c r="K32" s="32"/>
      <c r="L32" s="29">
        <f t="shared" si="14"/>
        <v>0</v>
      </c>
      <c r="M32" s="29">
        <f t="shared" si="15"/>
        <v>0</v>
      </c>
      <c r="N32" s="29">
        <f t="shared" si="16"/>
        <v>0</v>
      </c>
      <c r="O32" s="29">
        <f t="shared" si="17"/>
        <v>0</v>
      </c>
      <c r="P32" s="29">
        <f t="shared" si="3"/>
        <v>0</v>
      </c>
      <c r="Q32" s="29"/>
      <c r="R32" s="29">
        <f t="shared" si="4"/>
        <v>0</v>
      </c>
    </row>
    <row r="33" spans="1:18" ht="31">
      <c r="A33" s="26">
        <f t="shared" si="18"/>
        <v>15</v>
      </c>
      <c r="B33" s="1" t="s">
        <v>175</v>
      </c>
      <c r="C33" s="30" t="s">
        <v>121</v>
      </c>
      <c r="D33" s="31" t="s">
        <v>182</v>
      </c>
      <c r="E33" s="27">
        <v>11</v>
      </c>
      <c r="F33" s="28"/>
      <c r="G33" s="28"/>
      <c r="H33" s="29"/>
      <c r="I33" s="28"/>
      <c r="J33" s="32"/>
      <c r="K33" s="32"/>
      <c r="L33" s="29">
        <f t="shared" si="14"/>
        <v>0</v>
      </c>
      <c r="M33" s="29">
        <f t="shared" si="15"/>
        <v>0</v>
      </c>
      <c r="N33" s="29">
        <f t="shared" si="16"/>
        <v>0</v>
      </c>
      <c r="O33" s="29">
        <f t="shared" si="17"/>
        <v>0</v>
      </c>
      <c r="P33" s="29">
        <f t="shared" si="3"/>
        <v>0</v>
      </c>
      <c r="Q33" s="29"/>
      <c r="R33" s="29">
        <f t="shared" si="4"/>
        <v>0</v>
      </c>
    </row>
    <row r="34" spans="1:18" ht="18.5">
      <c r="A34" s="26">
        <f t="shared" si="18"/>
        <v>16</v>
      </c>
      <c r="B34" s="1" t="s">
        <v>175</v>
      </c>
      <c r="C34" s="30" t="s">
        <v>122</v>
      </c>
      <c r="D34" s="31" t="s">
        <v>182</v>
      </c>
      <c r="E34" s="27">
        <v>2</v>
      </c>
      <c r="F34" s="28"/>
      <c r="G34" s="28"/>
      <c r="H34" s="29"/>
      <c r="I34" s="28"/>
      <c r="J34" s="32"/>
      <c r="K34" s="32"/>
      <c r="L34" s="29">
        <f t="shared" si="14"/>
        <v>0</v>
      </c>
      <c r="M34" s="29">
        <f t="shared" si="15"/>
        <v>0</v>
      </c>
      <c r="N34" s="29">
        <f t="shared" si="16"/>
        <v>0</v>
      </c>
      <c r="O34" s="29">
        <f t="shared" si="17"/>
        <v>0</v>
      </c>
      <c r="P34" s="29">
        <f t="shared" si="3"/>
        <v>0</v>
      </c>
      <c r="Q34" s="29"/>
      <c r="R34" s="29">
        <f t="shared" si="4"/>
        <v>0</v>
      </c>
    </row>
    <row r="35" spans="1:18" ht="31">
      <c r="A35" s="26">
        <f t="shared" si="18"/>
        <v>17</v>
      </c>
      <c r="B35" s="1" t="s">
        <v>175</v>
      </c>
      <c r="C35" s="30" t="s">
        <v>183</v>
      </c>
      <c r="D35" s="31" t="s">
        <v>53</v>
      </c>
      <c r="E35" s="27">
        <v>25</v>
      </c>
      <c r="F35" s="28"/>
      <c r="G35" s="28"/>
      <c r="H35" s="29"/>
      <c r="I35" s="28"/>
      <c r="J35" s="32"/>
      <c r="K35" s="32"/>
      <c r="L35" s="29">
        <f t="shared" si="14"/>
        <v>0</v>
      </c>
      <c r="M35" s="29">
        <f t="shared" si="15"/>
        <v>0</v>
      </c>
      <c r="N35" s="29">
        <f t="shared" si="16"/>
        <v>0</v>
      </c>
      <c r="O35" s="29">
        <f t="shared" si="17"/>
        <v>0</v>
      </c>
      <c r="P35" s="29">
        <f t="shared" si="3"/>
        <v>0</v>
      </c>
      <c r="Q35" s="29"/>
      <c r="R35" s="29">
        <f t="shared" si="4"/>
        <v>0</v>
      </c>
    </row>
    <row r="36" spans="1:18" ht="31">
      <c r="A36" s="26">
        <f t="shared" si="18"/>
        <v>18</v>
      </c>
      <c r="B36" s="1" t="s">
        <v>175</v>
      </c>
      <c r="C36" s="30" t="s">
        <v>31</v>
      </c>
      <c r="D36" s="31" t="s">
        <v>53</v>
      </c>
      <c r="E36" s="27">
        <v>2</v>
      </c>
      <c r="F36" s="28"/>
      <c r="G36" s="28"/>
      <c r="H36" s="29"/>
      <c r="I36" s="28"/>
      <c r="J36" s="32"/>
      <c r="K36" s="32"/>
      <c r="L36" s="29">
        <f t="shared" si="14"/>
        <v>0</v>
      </c>
      <c r="M36" s="29">
        <f t="shared" si="15"/>
        <v>0</v>
      </c>
      <c r="N36" s="29">
        <f t="shared" si="16"/>
        <v>0</v>
      </c>
      <c r="O36" s="29">
        <f t="shared" si="17"/>
        <v>0</v>
      </c>
      <c r="P36" s="29">
        <f t="shared" si="3"/>
        <v>0</v>
      </c>
      <c r="Q36" s="29"/>
      <c r="R36" s="29">
        <f t="shared" si="4"/>
        <v>0</v>
      </c>
    </row>
    <row r="37" spans="1:18" ht="30">
      <c r="A37" s="19"/>
      <c r="B37" s="110"/>
      <c r="C37" s="20" t="s">
        <v>12</v>
      </c>
      <c r="D37" s="33"/>
      <c r="E37" s="34"/>
      <c r="F37" s="35"/>
      <c r="G37" s="35"/>
      <c r="H37" s="36"/>
      <c r="I37" s="35"/>
      <c r="J37" s="37"/>
      <c r="K37" s="37"/>
      <c r="L37" s="36">
        <f t="shared" si="14"/>
        <v>0</v>
      </c>
      <c r="M37" s="36">
        <f t="shared" si="15"/>
        <v>0</v>
      </c>
      <c r="N37" s="36">
        <f t="shared" si="16"/>
        <v>0</v>
      </c>
      <c r="O37" s="36">
        <f t="shared" si="17"/>
        <v>0</v>
      </c>
      <c r="P37" s="36">
        <f t="shared" si="3"/>
        <v>0</v>
      </c>
      <c r="Q37" s="36"/>
      <c r="R37" s="36">
        <f t="shared" si="4"/>
        <v>0</v>
      </c>
    </row>
    <row r="38" spans="1:18" ht="30">
      <c r="A38" s="26"/>
      <c r="B38" s="112"/>
      <c r="C38" s="118" t="s">
        <v>14</v>
      </c>
      <c r="D38" s="119"/>
      <c r="E38" s="115"/>
      <c r="F38" s="116"/>
      <c r="G38" s="116"/>
      <c r="H38" s="117"/>
      <c r="I38" s="116"/>
      <c r="J38" s="120"/>
      <c r="K38" s="120"/>
      <c r="L38" s="117">
        <f t="shared" si="14"/>
        <v>0</v>
      </c>
      <c r="M38" s="117">
        <f t="shared" si="15"/>
        <v>0</v>
      </c>
      <c r="N38" s="117">
        <f t="shared" si="16"/>
        <v>0</v>
      </c>
      <c r="O38" s="117">
        <f t="shared" si="17"/>
        <v>0</v>
      </c>
      <c r="P38" s="117">
        <f t="shared" si="3"/>
        <v>0</v>
      </c>
      <c r="Q38" s="117"/>
      <c r="R38" s="117">
        <f t="shared" si="4"/>
        <v>0</v>
      </c>
    </row>
    <row r="39" spans="1:18" ht="18.5">
      <c r="A39" s="26">
        <f>A36+1</f>
        <v>19</v>
      </c>
      <c r="B39" s="1" t="s">
        <v>175</v>
      </c>
      <c r="C39" s="30" t="s">
        <v>22</v>
      </c>
      <c r="D39" s="31" t="s">
        <v>182</v>
      </c>
      <c r="E39" s="27">
        <v>75</v>
      </c>
      <c r="F39" s="28"/>
      <c r="G39" s="28"/>
      <c r="H39" s="29"/>
      <c r="I39" s="28"/>
      <c r="J39" s="32"/>
      <c r="K39" s="32"/>
      <c r="L39" s="29">
        <f t="shared" si="14"/>
        <v>0</v>
      </c>
      <c r="M39" s="29">
        <f t="shared" si="15"/>
        <v>0</v>
      </c>
      <c r="N39" s="29">
        <f t="shared" si="16"/>
        <v>0</v>
      </c>
      <c r="O39" s="29">
        <f t="shared" si="17"/>
        <v>0</v>
      </c>
      <c r="P39" s="29">
        <f t="shared" si="3"/>
        <v>0</v>
      </c>
      <c r="Q39" s="29"/>
      <c r="R39" s="29">
        <f t="shared" si="4"/>
        <v>0</v>
      </c>
    </row>
    <row r="40" spans="1:18" ht="18.5">
      <c r="A40" s="26">
        <f>A39+1</f>
        <v>20</v>
      </c>
      <c r="B40" s="1" t="s">
        <v>175</v>
      </c>
      <c r="C40" s="30" t="s">
        <v>24</v>
      </c>
      <c r="D40" s="31" t="s">
        <v>182</v>
      </c>
      <c r="E40" s="27">
        <v>275</v>
      </c>
      <c r="F40" s="28"/>
      <c r="G40" s="28"/>
      <c r="H40" s="29"/>
      <c r="I40" s="28"/>
      <c r="J40" s="32"/>
      <c r="K40" s="32"/>
      <c r="L40" s="29">
        <f t="shared" si="14"/>
        <v>0</v>
      </c>
      <c r="M40" s="29">
        <f t="shared" si="15"/>
        <v>0</v>
      </c>
      <c r="N40" s="29">
        <f t="shared" si="16"/>
        <v>0</v>
      </c>
      <c r="O40" s="29">
        <f t="shared" si="17"/>
        <v>0</v>
      </c>
      <c r="P40" s="29">
        <f t="shared" si="3"/>
        <v>0</v>
      </c>
      <c r="Q40" s="29"/>
      <c r="R40" s="29">
        <f t="shared" si="4"/>
        <v>0</v>
      </c>
    </row>
    <row r="41" spans="1:18" ht="30">
      <c r="A41" s="111"/>
      <c r="B41" s="112"/>
      <c r="C41" s="118" t="s">
        <v>19</v>
      </c>
      <c r="D41" s="119"/>
      <c r="E41" s="115"/>
      <c r="F41" s="116"/>
      <c r="G41" s="116"/>
      <c r="H41" s="117"/>
      <c r="I41" s="116"/>
      <c r="J41" s="120"/>
      <c r="K41" s="120"/>
      <c r="L41" s="117">
        <f t="shared" si="14"/>
        <v>0</v>
      </c>
      <c r="M41" s="117">
        <f t="shared" si="15"/>
        <v>0</v>
      </c>
      <c r="N41" s="117">
        <f t="shared" si="16"/>
        <v>0</v>
      </c>
      <c r="O41" s="117">
        <f t="shared" si="17"/>
        <v>0</v>
      </c>
      <c r="P41" s="117">
        <f t="shared" si="3"/>
        <v>0</v>
      </c>
      <c r="Q41" s="117"/>
      <c r="R41" s="117">
        <f t="shared" si="4"/>
        <v>0</v>
      </c>
    </row>
    <row r="42" spans="1:18" ht="64.5" customHeight="1">
      <c r="A42" s="26">
        <f>A40+1</f>
        <v>21</v>
      </c>
      <c r="B42" s="1" t="s">
        <v>175</v>
      </c>
      <c r="C42" s="30" t="s">
        <v>42</v>
      </c>
      <c r="D42" s="31" t="s">
        <v>182</v>
      </c>
      <c r="E42" s="27">
        <v>65</v>
      </c>
      <c r="F42" s="28"/>
      <c r="G42" s="28"/>
      <c r="H42" s="29"/>
      <c r="I42" s="28"/>
      <c r="J42" s="32"/>
      <c r="K42" s="32"/>
      <c r="L42" s="29">
        <f t="shared" si="14"/>
        <v>0</v>
      </c>
      <c r="M42" s="29">
        <f t="shared" si="15"/>
        <v>0</v>
      </c>
      <c r="N42" s="29">
        <f t="shared" si="16"/>
        <v>0</v>
      </c>
      <c r="O42" s="29">
        <f t="shared" si="17"/>
        <v>0</v>
      </c>
      <c r="P42" s="29">
        <f t="shared" si="3"/>
        <v>0</v>
      </c>
      <c r="Q42" s="29"/>
      <c r="R42" s="29">
        <f t="shared" si="4"/>
        <v>0</v>
      </c>
    </row>
    <row r="43" spans="1:18" ht="46.5">
      <c r="A43" s="26">
        <f>A42+1</f>
        <v>22</v>
      </c>
      <c r="B43" s="1" t="s">
        <v>175</v>
      </c>
      <c r="C43" s="30" t="s">
        <v>35</v>
      </c>
      <c r="D43" s="31" t="s">
        <v>182</v>
      </c>
      <c r="E43" s="27">
        <v>53</v>
      </c>
      <c r="F43" s="28"/>
      <c r="G43" s="28"/>
      <c r="H43" s="29"/>
      <c r="I43" s="28"/>
      <c r="J43" s="32"/>
      <c r="K43" s="32"/>
      <c r="L43" s="29">
        <f t="shared" si="14"/>
        <v>0</v>
      </c>
      <c r="M43" s="29">
        <f t="shared" si="15"/>
        <v>0</v>
      </c>
      <c r="N43" s="29">
        <f t="shared" si="16"/>
        <v>0</v>
      </c>
      <c r="O43" s="29">
        <f t="shared" si="17"/>
        <v>0</v>
      </c>
      <c r="P43" s="29">
        <f t="shared" si="3"/>
        <v>0</v>
      </c>
      <c r="Q43" s="29"/>
      <c r="R43" s="29">
        <f t="shared" si="4"/>
        <v>0</v>
      </c>
    </row>
    <row r="44" spans="1:18" ht="46.5">
      <c r="A44" s="26">
        <f t="shared" ref="A44:A45" si="19">A43+1</f>
        <v>23</v>
      </c>
      <c r="B44" s="1" t="s">
        <v>175</v>
      </c>
      <c r="C44" s="30" t="s">
        <v>43</v>
      </c>
      <c r="D44" s="31" t="s">
        <v>182</v>
      </c>
      <c r="E44" s="27">
        <v>140</v>
      </c>
      <c r="F44" s="28"/>
      <c r="G44" s="28"/>
      <c r="H44" s="29"/>
      <c r="I44" s="28"/>
      <c r="J44" s="32"/>
      <c r="K44" s="32"/>
      <c r="L44" s="29">
        <f t="shared" si="14"/>
        <v>0</v>
      </c>
      <c r="M44" s="29">
        <f t="shared" si="15"/>
        <v>0</v>
      </c>
      <c r="N44" s="29">
        <f t="shared" si="16"/>
        <v>0</v>
      </c>
      <c r="O44" s="29">
        <f t="shared" si="17"/>
        <v>0</v>
      </c>
      <c r="P44" s="29">
        <f t="shared" si="3"/>
        <v>0</v>
      </c>
      <c r="Q44" s="29"/>
      <c r="R44" s="29">
        <f t="shared" si="4"/>
        <v>0</v>
      </c>
    </row>
    <row r="45" spans="1:18" ht="31">
      <c r="A45" s="26">
        <f t="shared" si="19"/>
        <v>24</v>
      </c>
      <c r="B45" s="1" t="s">
        <v>175</v>
      </c>
      <c r="C45" s="30" t="s">
        <v>123</v>
      </c>
      <c r="D45" s="31" t="s">
        <v>182</v>
      </c>
      <c r="E45" s="27">
        <v>78</v>
      </c>
      <c r="F45" s="28"/>
      <c r="G45" s="28"/>
      <c r="H45" s="29"/>
      <c r="I45" s="28"/>
      <c r="J45" s="32"/>
      <c r="K45" s="32"/>
      <c r="L45" s="29">
        <f t="shared" si="14"/>
        <v>0</v>
      </c>
      <c r="M45" s="29">
        <f t="shared" si="15"/>
        <v>0</v>
      </c>
      <c r="N45" s="29">
        <f t="shared" si="16"/>
        <v>0</v>
      </c>
      <c r="O45" s="29">
        <f t="shared" si="17"/>
        <v>0</v>
      </c>
      <c r="P45" s="29">
        <f t="shared" ref="P45:P72" si="20">ROUND(J45*E45,2)</f>
        <v>0</v>
      </c>
      <c r="Q45" s="29"/>
      <c r="R45" s="29">
        <f t="shared" ref="R45:R70" si="21">SUM(N45:P45)</f>
        <v>0</v>
      </c>
    </row>
    <row r="46" spans="1:18" ht="19.5" customHeight="1">
      <c r="A46" s="111"/>
      <c r="B46" s="112"/>
      <c r="C46" s="118" t="s">
        <v>15</v>
      </c>
      <c r="D46" s="119"/>
      <c r="E46" s="115"/>
      <c r="F46" s="116"/>
      <c r="G46" s="116"/>
      <c r="H46" s="117"/>
      <c r="I46" s="116"/>
      <c r="J46" s="120"/>
      <c r="K46" s="120"/>
      <c r="L46" s="117">
        <f t="shared" si="14"/>
        <v>0</v>
      </c>
      <c r="M46" s="117">
        <f t="shared" si="15"/>
        <v>0</v>
      </c>
      <c r="N46" s="117">
        <f t="shared" si="16"/>
        <v>0</v>
      </c>
      <c r="O46" s="117">
        <f t="shared" si="17"/>
        <v>0</v>
      </c>
      <c r="P46" s="117">
        <f t="shared" si="20"/>
        <v>0</v>
      </c>
      <c r="Q46" s="117"/>
      <c r="R46" s="117">
        <f t="shared" si="21"/>
        <v>0</v>
      </c>
    </row>
    <row r="47" spans="1:18" ht="31">
      <c r="A47" s="26">
        <f>A45+1</f>
        <v>25</v>
      </c>
      <c r="B47" s="1" t="s">
        <v>175</v>
      </c>
      <c r="C47" s="30" t="s">
        <v>124</v>
      </c>
      <c r="D47" s="31" t="s">
        <v>178</v>
      </c>
      <c r="E47" s="27">
        <v>1515</v>
      </c>
      <c r="F47" s="28"/>
      <c r="G47" s="28"/>
      <c r="H47" s="29"/>
      <c r="I47" s="28"/>
      <c r="J47" s="32"/>
      <c r="K47" s="32"/>
      <c r="L47" s="29">
        <f t="shared" si="14"/>
        <v>0</v>
      </c>
      <c r="M47" s="29">
        <f t="shared" si="15"/>
        <v>0</v>
      </c>
      <c r="N47" s="29">
        <f t="shared" si="16"/>
        <v>0</v>
      </c>
      <c r="O47" s="29">
        <f t="shared" si="17"/>
        <v>0</v>
      </c>
      <c r="P47" s="29">
        <f t="shared" si="20"/>
        <v>0</v>
      </c>
      <c r="Q47" s="29"/>
      <c r="R47" s="29">
        <f t="shared" si="21"/>
        <v>0</v>
      </c>
    </row>
    <row r="48" spans="1:18" ht="52.5" customHeight="1">
      <c r="A48" s="26">
        <f>A47+1</f>
        <v>26</v>
      </c>
      <c r="B48" s="1" t="s">
        <v>175</v>
      </c>
      <c r="C48" s="30" t="s">
        <v>125</v>
      </c>
      <c r="D48" s="31" t="s">
        <v>178</v>
      </c>
      <c r="E48" s="27">
        <v>13</v>
      </c>
      <c r="F48" s="28"/>
      <c r="G48" s="28"/>
      <c r="H48" s="29"/>
      <c r="I48" s="28"/>
      <c r="J48" s="32"/>
      <c r="K48" s="32"/>
      <c r="L48" s="29">
        <f t="shared" si="14"/>
        <v>0</v>
      </c>
      <c r="M48" s="29">
        <f t="shared" si="15"/>
        <v>0</v>
      </c>
      <c r="N48" s="29">
        <f t="shared" si="16"/>
        <v>0</v>
      </c>
      <c r="O48" s="29">
        <f t="shared" si="17"/>
        <v>0</v>
      </c>
      <c r="P48" s="29">
        <f t="shared" si="20"/>
        <v>0</v>
      </c>
      <c r="Q48" s="29"/>
      <c r="R48" s="29">
        <f t="shared" si="21"/>
        <v>0</v>
      </c>
    </row>
    <row r="49" spans="1:18" ht="53.25" customHeight="1">
      <c r="A49" s="26">
        <f t="shared" ref="A49:A50" si="22">A48+1</f>
        <v>27</v>
      </c>
      <c r="B49" s="1" t="s">
        <v>175</v>
      </c>
      <c r="C49" s="30" t="s">
        <v>126</v>
      </c>
      <c r="D49" s="31" t="s">
        <v>178</v>
      </c>
      <c r="E49" s="27">
        <v>21</v>
      </c>
      <c r="F49" s="28"/>
      <c r="G49" s="28"/>
      <c r="H49" s="29"/>
      <c r="I49" s="28"/>
      <c r="J49" s="32"/>
      <c r="K49" s="32"/>
      <c r="L49" s="29">
        <f t="shared" si="14"/>
        <v>0</v>
      </c>
      <c r="M49" s="29">
        <f t="shared" si="15"/>
        <v>0</v>
      </c>
      <c r="N49" s="29">
        <f t="shared" si="16"/>
        <v>0</v>
      </c>
      <c r="O49" s="29">
        <f t="shared" si="17"/>
        <v>0</v>
      </c>
      <c r="P49" s="29">
        <f t="shared" si="20"/>
        <v>0</v>
      </c>
      <c r="Q49" s="29"/>
      <c r="R49" s="29">
        <f t="shared" si="21"/>
        <v>0</v>
      </c>
    </row>
    <row r="50" spans="1:18" ht="46.5">
      <c r="A50" s="26">
        <f t="shared" si="22"/>
        <v>28</v>
      </c>
      <c r="B50" s="1" t="s">
        <v>175</v>
      </c>
      <c r="C50" s="30" t="s">
        <v>127</v>
      </c>
      <c r="D50" s="31" t="s">
        <v>178</v>
      </c>
      <c r="E50" s="27">
        <v>5.5</v>
      </c>
      <c r="F50" s="28"/>
      <c r="G50" s="28"/>
      <c r="H50" s="29"/>
      <c r="I50" s="28"/>
      <c r="J50" s="32"/>
      <c r="K50" s="32"/>
      <c r="L50" s="29">
        <f t="shared" si="14"/>
        <v>0</v>
      </c>
      <c r="M50" s="29">
        <f t="shared" si="15"/>
        <v>0</v>
      </c>
      <c r="N50" s="29">
        <f t="shared" si="16"/>
        <v>0</v>
      </c>
      <c r="O50" s="29">
        <f t="shared" si="17"/>
        <v>0</v>
      </c>
      <c r="P50" s="29">
        <f t="shared" si="20"/>
        <v>0</v>
      </c>
      <c r="Q50" s="29"/>
      <c r="R50" s="29">
        <f t="shared" si="21"/>
        <v>0</v>
      </c>
    </row>
    <row r="51" spans="1:18" ht="30">
      <c r="A51" s="19"/>
      <c r="B51" s="110"/>
      <c r="C51" s="20" t="s">
        <v>13</v>
      </c>
      <c r="D51" s="33"/>
      <c r="E51" s="34"/>
      <c r="F51" s="35"/>
      <c r="G51" s="35"/>
      <c r="H51" s="36"/>
      <c r="I51" s="35"/>
      <c r="J51" s="37"/>
      <c r="K51" s="37"/>
      <c r="L51" s="36">
        <f t="shared" si="14"/>
        <v>0</v>
      </c>
      <c r="M51" s="36">
        <f t="shared" si="15"/>
        <v>0</v>
      </c>
      <c r="N51" s="36">
        <f t="shared" si="16"/>
        <v>0</v>
      </c>
      <c r="O51" s="36">
        <f t="shared" si="17"/>
        <v>0</v>
      </c>
      <c r="P51" s="36">
        <f t="shared" si="20"/>
        <v>0</v>
      </c>
      <c r="Q51" s="36"/>
      <c r="R51" s="36">
        <f t="shared" si="21"/>
        <v>0</v>
      </c>
    </row>
    <row r="52" spans="1:18">
      <c r="A52" s="111"/>
      <c r="B52" s="112"/>
      <c r="C52" s="118" t="s">
        <v>23</v>
      </c>
      <c r="D52" s="119"/>
      <c r="E52" s="115"/>
      <c r="F52" s="116"/>
      <c r="G52" s="116"/>
      <c r="H52" s="117"/>
      <c r="I52" s="116"/>
      <c r="J52" s="120"/>
      <c r="K52" s="120"/>
      <c r="L52" s="117">
        <f t="shared" si="14"/>
        <v>0</v>
      </c>
      <c r="M52" s="117">
        <f t="shared" si="15"/>
        <v>0</v>
      </c>
      <c r="N52" s="117">
        <f t="shared" si="16"/>
        <v>0</v>
      </c>
      <c r="O52" s="117">
        <f t="shared" si="17"/>
        <v>0</v>
      </c>
      <c r="P52" s="117">
        <f t="shared" si="20"/>
        <v>0</v>
      </c>
      <c r="Q52" s="117"/>
      <c r="R52" s="117">
        <f t="shared" si="21"/>
        <v>0</v>
      </c>
    </row>
    <row r="53" spans="1:18" ht="31">
      <c r="A53" s="26">
        <f>A50+1</f>
        <v>29</v>
      </c>
      <c r="B53" s="1" t="s">
        <v>175</v>
      </c>
      <c r="C53" s="30" t="s">
        <v>128</v>
      </c>
      <c r="D53" s="31" t="s">
        <v>178</v>
      </c>
      <c r="E53" s="27">
        <v>385</v>
      </c>
      <c r="F53" s="28"/>
      <c r="G53" s="28"/>
      <c r="H53" s="29"/>
      <c r="I53" s="28"/>
      <c r="J53" s="32"/>
      <c r="K53" s="32"/>
      <c r="L53" s="29">
        <f t="shared" si="14"/>
        <v>0</v>
      </c>
      <c r="M53" s="29">
        <f t="shared" si="15"/>
        <v>0</v>
      </c>
      <c r="N53" s="29">
        <f t="shared" si="16"/>
        <v>0</v>
      </c>
      <c r="O53" s="29">
        <f t="shared" si="17"/>
        <v>0</v>
      </c>
      <c r="P53" s="29">
        <f t="shared" si="20"/>
        <v>0</v>
      </c>
      <c r="Q53" s="29"/>
      <c r="R53" s="29">
        <f t="shared" si="21"/>
        <v>0</v>
      </c>
    </row>
    <row r="54" spans="1:18">
      <c r="A54" s="19"/>
      <c r="B54" s="110"/>
      <c r="C54" s="20" t="s">
        <v>9</v>
      </c>
      <c r="D54" s="33"/>
      <c r="E54" s="34"/>
      <c r="F54" s="35"/>
      <c r="G54" s="35"/>
      <c r="H54" s="36"/>
      <c r="I54" s="35"/>
      <c r="J54" s="37"/>
      <c r="K54" s="37"/>
      <c r="L54" s="36">
        <f t="shared" si="14"/>
        <v>0</v>
      </c>
      <c r="M54" s="36">
        <f t="shared" si="15"/>
        <v>0</v>
      </c>
      <c r="N54" s="36">
        <f t="shared" si="16"/>
        <v>0</v>
      </c>
      <c r="O54" s="36">
        <f t="shared" si="17"/>
        <v>0</v>
      </c>
      <c r="P54" s="36">
        <f t="shared" si="20"/>
        <v>0</v>
      </c>
      <c r="Q54" s="36"/>
      <c r="R54" s="36">
        <f t="shared" si="21"/>
        <v>0</v>
      </c>
    </row>
    <row r="55" spans="1:18">
      <c r="A55" s="111"/>
      <c r="B55" s="112"/>
      <c r="C55" s="118" t="s">
        <v>7</v>
      </c>
      <c r="D55" s="119"/>
      <c r="E55" s="115"/>
      <c r="F55" s="116"/>
      <c r="G55" s="116"/>
      <c r="H55" s="117"/>
      <c r="I55" s="116"/>
      <c r="J55" s="120"/>
      <c r="K55" s="120"/>
      <c r="L55" s="117">
        <f t="shared" si="14"/>
        <v>0</v>
      </c>
      <c r="M55" s="117">
        <f t="shared" si="15"/>
        <v>0</v>
      </c>
      <c r="N55" s="117">
        <f t="shared" si="16"/>
        <v>0</v>
      </c>
      <c r="O55" s="117">
        <f t="shared" si="17"/>
        <v>0</v>
      </c>
      <c r="P55" s="117">
        <f t="shared" si="20"/>
        <v>0</v>
      </c>
      <c r="Q55" s="117"/>
      <c r="R55" s="117">
        <f t="shared" si="21"/>
        <v>0</v>
      </c>
    </row>
    <row r="56" spans="1:18" ht="46.5">
      <c r="A56" s="26">
        <f>A53+1</f>
        <v>30</v>
      </c>
      <c r="B56" s="1" t="s">
        <v>175</v>
      </c>
      <c r="C56" s="30" t="s">
        <v>28</v>
      </c>
      <c r="D56" s="31" t="s">
        <v>1</v>
      </c>
      <c r="E56" s="27">
        <v>195</v>
      </c>
      <c r="F56" s="28"/>
      <c r="G56" s="28"/>
      <c r="H56" s="29"/>
      <c r="I56" s="28"/>
      <c r="J56" s="32"/>
      <c r="K56" s="32"/>
      <c r="L56" s="29">
        <f t="shared" si="14"/>
        <v>0</v>
      </c>
      <c r="M56" s="29">
        <f t="shared" si="15"/>
        <v>0</v>
      </c>
      <c r="N56" s="29">
        <f t="shared" si="16"/>
        <v>0</v>
      </c>
      <c r="O56" s="29">
        <f t="shared" si="17"/>
        <v>0</v>
      </c>
      <c r="P56" s="29">
        <f t="shared" si="20"/>
        <v>0</v>
      </c>
      <c r="Q56" s="29"/>
      <c r="R56" s="29">
        <f t="shared" si="21"/>
        <v>0</v>
      </c>
    </row>
    <row r="57" spans="1:18" ht="31">
      <c r="A57" s="26">
        <f>A56+1</f>
        <v>31</v>
      </c>
      <c r="B57" s="1" t="s">
        <v>175</v>
      </c>
      <c r="C57" s="30" t="s">
        <v>27</v>
      </c>
      <c r="D57" s="31" t="s">
        <v>1</v>
      </c>
      <c r="E57" s="27">
        <v>9</v>
      </c>
      <c r="F57" s="28"/>
      <c r="G57" s="28"/>
      <c r="H57" s="29"/>
      <c r="I57" s="28"/>
      <c r="J57" s="32"/>
      <c r="K57" s="32"/>
      <c r="L57" s="29">
        <f t="shared" si="14"/>
        <v>0</v>
      </c>
      <c r="M57" s="29">
        <f t="shared" si="15"/>
        <v>0</v>
      </c>
      <c r="N57" s="29">
        <f t="shared" si="16"/>
        <v>0</v>
      </c>
      <c r="O57" s="29">
        <f t="shared" si="17"/>
        <v>0</v>
      </c>
      <c r="P57" s="29">
        <f t="shared" si="20"/>
        <v>0</v>
      </c>
      <c r="Q57" s="29"/>
      <c r="R57" s="29">
        <f t="shared" si="21"/>
        <v>0</v>
      </c>
    </row>
    <row r="58" spans="1:18" ht="31">
      <c r="A58" s="26">
        <f>A57+1</f>
        <v>32</v>
      </c>
      <c r="B58" s="1" t="s">
        <v>175</v>
      </c>
      <c r="C58" s="30" t="s">
        <v>18</v>
      </c>
      <c r="D58" s="31" t="s">
        <v>1</v>
      </c>
      <c r="E58" s="27">
        <v>98</v>
      </c>
      <c r="F58" s="28"/>
      <c r="G58" s="28"/>
      <c r="H58" s="29"/>
      <c r="I58" s="28"/>
      <c r="J58" s="32"/>
      <c r="K58" s="32"/>
      <c r="L58" s="29">
        <f t="shared" si="14"/>
        <v>0</v>
      </c>
      <c r="M58" s="29">
        <f t="shared" si="15"/>
        <v>0</v>
      </c>
      <c r="N58" s="29">
        <f t="shared" si="16"/>
        <v>0</v>
      </c>
      <c r="O58" s="29">
        <f t="shared" si="17"/>
        <v>0</v>
      </c>
      <c r="P58" s="29">
        <f t="shared" si="20"/>
        <v>0</v>
      </c>
      <c r="Q58" s="29"/>
      <c r="R58" s="29">
        <f t="shared" si="21"/>
        <v>0</v>
      </c>
    </row>
    <row r="59" spans="1:18" ht="17.25" customHeight="1">
      <c r="A59" s="111"/>
      <c r="B59" s="112"/>
      <c r="C59" s="118" t="s">
        <v>8</v>
      </c>
      <c r="D59" s="119"/>
      <c r="E59" s="115"/>
      <c r="F59" s="116"/>
      <c r="G59" s="116"/>
      <c r="H59" s="117"/>
      <c r="I59" s="116"/>
      <c r="J59" s="120"/>
      <c r="K59" s="120"/>
      <c r="L59" s="117">
        <f t="shared" si="14"/>
        <v>0</v>
      </c>
      <c r="M59" s="117">
        <f t="shared" si="15"/>
        <v>0</v>
      </c>
      <c r="N59" s="117">
        <f t="shared" si="16"/>
        <v>0</v>
      </c>
      <c r="O59" s="117">
        <f t="shared" si="17"/>
        <v>0</v>
      </c>
      <c r="P59" s="117">
        <f t="shared" si="20"/>
        <v>0</v>
      </c>
      <c r="Q59" s="117"/>
      <c r="R59" s="117">
        <f t="shared" si="21"/>
        <v>0</v>
      </c>
    </row>
    <row r="60" spans="1:18" ht="18.75" customHeight="1">
      <c r="A60" s="26">
        <f>A58+1</f>
        <v>33</v>
      </c>
      <c r="B60" s="1" t="s">
        <v>175</v>
      </c>
      <c r="C60" s="30" t="s">
        <v>16</v>
      </c>
      <c r="D60" s="31" t="s">
        <v>53</v>
      </c>
      <c r="E60" s="27">
        <v>2</v>
      </c>
      <c r="F60" s="28"/>
      <c r="G60" s="28"/>
      <c r="H60" s="29"/>
      <c r="I60" s="28"/>
      <c r="J60" s="32"/>
      <c r="K60" s="32"/>
      <c r="L60" s="29">
        <f t="shared" si="14"/>
        <v>0</v>
      </c>
      <c r="M60" s="29">
        <f t="shared" si="15"/>
        <v>0</v>
      </c>
      <c r="N60" s="29">
        <f t="shared" si="16"/>
        <v>0</v>
      </c>
      <c r="O60" s="29">
        <f t="shared" si="17"/>
        <v>0</v>
      </c>
      <c r="P60" s="29">
        <f t="shared" si="20"/>
        <v>0</v>
      </c>
      <c r="Q60" s="29"/>
      <c r="R60" s="29">
        <f t="shared" si="21"/>
        <v>0</v>
      </c>
    </row>
    <row r="61" spans="1:18">
      <c r="A61" s="26">
        <f>A60+1</f>
        <v>34</v>
      </c>
      <c r="B61" s="1" t="s">
        <v>175</v>
      </c>
      <c r="C61" s="30" t="s">
        <v>17</v>
      </c>
      <c r="D61" s="31" t="s">
        <v>53</v>
      </c>
      <c r="E61" s="27">
        <v>2</v>
      </c>
      <c r="F61" s="28"/>
      <c r="G61" s="28"/>
      <c r="H61" s="29"/>
      <c r="I61" s="28"/>
      <c r="J61" s="32"/>
      <c r="K61" s="32"/>
      <c r="L61" s="29">
        <f t="shared" si="14"/>
        <v>0</v>
      </c>
      <c r="M61" s="29">
        <f t="shared" si="15"/>
        <v>0</v>
      </c>
      <c r="N61" s="29">
        <f t="shared" si="16"/>
        <v>0</v>
      </c>
      <c r="O61" s="29">
        <f t="shared" si="17"/>
        <v>0</v>
      </c>
      <c r="P61" s="29">
        <f t="shared" si="20"/>
        <v>0</v>
      </c>
      <c r="Q61" s="29"/>
      <c r="R61" s="29">
        <f t="shared" si="21"/>
        <v>0</v>
      </c>
    </row>
    <row r="62" spans="1:18">
      <c r="A62" s="26">
        <f>A61+1</f>
        <v>35</v>
      </c>
      <c r="B62" s="1" t="s">
        <v>175</v>
      </c>
      <c r="C62" s="30" t="s">
        <v>37</v>
      </c>
      <c r="D62" s="31" t="s">
        <v>53</v>
      </c>
      <c r="E62" s="27">
        <v>2</v>
      </c>
      <c r="F62" s="28"/>
      <c r="G62" s="28"/>
      <c r="H62" s="29"/>
      <c r="I62" s="28"/>
      <c r="J62" s="32"/>
      <c r="K62" s="32"/>
      <c r="L62" s="29">
        <f t="shared" si="14"/>
        <v>0</v>
      </c>
      <c r="M62" s="29">
        <f t="shared" si="15"/>
        <v>0</v>
      </c>
      <c r="N62" s="29">
        <f t="shared" si="16"/>
        <v>0</v>
      </c>
      <c r="O62" s="29">
        <f t="shared" si="17"/>
        <v>0</v>
      </c>
      <c r="P62" s="29">
        <f t="shared" si="20"/>
        <v>0</v>
      </c>
      <c r="Q62" s="29"/>
      <c r="R62" s="29">
        <f t="shared" si="21"/>
        <v>0</v>
      </c>
    </row>
    <row r="63" spans="1:18">
      <c r="A63" s="111"/>
      <c r="B63" s="112"/>
      <c r="C63" s="118" t="s">
        <v>29</v>
      </c>
      <c r="D63" s="119"/>
      <c r="E63" s="115"/>
      <c r="F63" s="116"/>
      <c r="G63" s="116"/>
      <c r="H63" s="117"/>
      <c r="I63" s="116"/>
      <c r="J63" s="120"/>
      <c r="K63" s="120"/>
      <c r="L63" s="117">
        <f t="shared" si="14"/>
        <v>0</v>
      </c>
      <c r="M63" s="117">
        <f t="shared" si="15"/>
        <v>0</v>
      </c>
      <c r="N63" s="117">
        <f t="shared" si="16"/>
        <v>0</v>
      </c>
      <c r="O63" s="117">
        <f t="shared" si="17"/>
        <v>0</v>
      </c>
      <c r="P63" s="117">
        <f t="shared" si="20"/>
        <v>0</v>
      </c>
      <c r="Q63" s="117"/>
      <c r="R63" s="117">
        <f t="shared" si="21"/>
        <v>0</v>
      </c>
    </row>
    <row r="64" spans="1:18">
      <c r="A64" s="26">
        <f>A62+1</f>
        <v>36</v>
      </c>
      <c r="B64" s="1" t="s">
        <v>175</v>
      </c>
      <c r="C64" s="30" t="s">
        <v>26</v>
      </c>
      <c r="D64" s="31" t="s">
        <v>1</v>
      </c>
      <c r="E64" s="27">
        <v>100</v>
      </c>
      <c r="F64" s="28"/>
      <c r="G64" s="28"/>
      <c r="H64" s="29"/>
      <c r="I64" s="28"/>
      <c r="J64" s="32"/>
      <c r="K64" s="32"/>
      <c r="L64" s="29">
        <f t="shared" si="14"/>
        <v>0</v>
      </c>
      <c r="M64" s="29">
        <f t="shared" si="15"/>
        <v>0</v>
      </c>
      <c r="N64" s="29">
        <f t="shared" si="16"/>
        <v>0</v>
      </c>
      <c r="O64" s="29">
        <f t="shared" si="17"/>
        <v>0</v>
      </c>
      <c r="P64" s="29">
        <f t="shared" si="20"/>
        <v>0</v>
      </c>
      <c r="Q64" s="29"/>
      <c r="R64" s="29">
        <f t="shared" si="21"/>
        <v>0</v>
      </c>
    </row>
    <row r="65" spans="1:18">
      <c r="A65" s="111"/>
      <c r="B65" s="112"/>
      <c r="C65" s="118" t="s">
        <v>5</v>
      </c>
      <c r="D65" s="119"/>
      <c r="E65" s="115"/>
      <c r="F65" s="116"/>
      <c r="G65" s="116"/>
      <c r="H65" s="117"/>
      <c r="I65" s="116"/>
      <c r="J65" s="120"/>
      <c r="K65" s="120"/>
      <c r="L65" s="117">
        <f t="shared" si="14"/>
        <v>0</v>
      </c>
      <c r="M65" s="117">
        <f t="shared" si="15"/>
        <v>0</v>
      </c>
      <c r="N65" s="117">
        <f t="shared" si="16"/>
        <v>0</v>
      </c>
      <c r="O65" s="117">
        <f t="shared" si="17"/>
        <v>0</v>
      </c>
      <c r="P65" s="117">
        <f t="shared" si="20"/>
        <v>0</v>
      </c>
      <c r="Q65" s="117"/>
      <c r="R65" s="117">
        <f t="shared" si="21"/>
        <v>0</v>
      </c>
    </row>
    <row r="66" spans="1:18" ht="31">
      <c r="A66" s="26">
        <f>A64+1</f>
        <v>37</v>
      </c>
      <c r="B66" s="1" t="s">
        <v>175</v>
      </c>
      <c r="C66" s="30" t="s">
        <v>44</v>
      </c>
      <c r="D66" s="31" t="s">
        <v>178</v>
      </c>
      <c r="E66" s="27">
        <v>33</v>
      </c>
      <c r="F66" s="28"/>
      <c r="G66" s="28"/>
      <c r="H66" s="29"/>
      <c r="I66" s="28"/>
      <c r="J66" s="32"/>
      <c r="K66" s="32"/>
      <c r="L66" s="29">
        <f t="shared" si="14"/>
        <v>0</v>
      </c>
      <c r="M66" s="29">
        <f t="shared" si="15"/>
        <v>0</v>
      </c>
      <c r="N66" s="29">
        <f t="shared" si="16"/>
        <v>0</v>
      </c>
      <c r="O66" s="29">
        <f t="shared" si="17"/>
        <v>0</v>
      </c>
      <c r="P66" s="29">
        <f t="shared" si="20"/>
        <v>0</v>
      </c>
      <c r="Q66" s="29"/>
      <c r="R66" s="29">
        <f t="shared" si="21"/>
        <v>0</v>
      </c>
    </row>
    <row r="67" spans="1:18" ht="31">
      <c r="A67" s="26">
        <f>A66+1</f>
        <v>38</v>
      </c>
      <c r="B67" s="1" t="s">
        <v>175</v>
      </c>
      <c r="C67" s="30" t="s">
        <v>45</v>
      </c>
      <c r="D67" s="31" t="s">
        <v>178</v>
      </c>
      <c r="E67" s="27">
        <v>38</v>
      </c>
      <c r="F67" s="28"/>
      <c r="G67" s="28"/>
      <c r="H67" s="29"/>
      <c r="I67" s="28"/>
      <c r="J67" s="32"/>
      <c r="K67" s="32"/>
      <c r="L67" s="29">
        <f t="shared" si="14"/>
        <v>0</v>
      </c>
      <c r="M67" s="29">
        <f t="shared" si="15"/>
        <v>0</v>
      </c>
      <c r="N67" s="29">
        <f t="shared" si="16"/>
        <v>0</v>
      </c>
      <c r="O67" s="29">
        <f t="shared" si="17"/>
        <v>0</v>
      </c>
      <c r="P67" s="29">
        <f t="shared" si="20"/>
        <v>0</v>
      </c>
      <c r="Q67" s="29"/>
      <c r="R67" s="29">
        <f t="shared" si="21"/>
        <v>0</v>
      </c>
    </row>
    <row r="68" spans="1:18">
      <c r="A68" s="19"/>
      <c r="B68" s="110"/>
      <c r="C68" s="20" t="s">
        <v>25</v>
      </c>
      <c r="D68" s="33"/>
      <c r="E68" s="34"/>
      <c r="F68" s="35"/>
      <c r="G68" s="35"/>
      <c r="H68" s="36"/>
      <c r="I68" s="35"/>
      <c r="J68" s="37"/>
      <c r="K68" s="37"/>
      <c r="L68" s="36">
        <f t="shared" si="14"/>
        <v>0</v>
      </c>
      <c r="M68" s="36">
        <f t="shared" si="15"/>
        <v>0</v>
      </c>
      <c r="N68" s="36">
        <f t="shared" si="16"/>
        <v>0</v>
      </c>
      <c r="O68" s="36">
        <f t="shared" si="17"/>
        <v>0</v>
      </c>
      <c r="P68" s="36">
        <f t="shared" si="20"/>
        <v>0</v>
      </c>
      <c r="Q68" s="36"/>
      <c r="R68" s="36">
        <f t="shared" si="21"/>
        <v>0</v>
      </c>
    </row>
    <row r="69" spans="1:18" ht="77.5">
      <c r="A69" s="26">
        <f>A67+1</f>
        <v>39</v>
      </c>
      <c r="B69" s="1" t="s">
        <v>175</v>
      </c>
      <c r="C69" s="30" t="s">
        <v>184</v>
      </c>
      <c r="D69" s="31" t="s">
        <v>51</v>
      </c>
      <c r="E69" s="27">
        <v>1</v>
      </c>
      <c r="F69" s="28"/>
      <c r="G69" s="28"/>
      <c r="H69" s="29"/>
      <c r="I69" s="28"/>
      <c r="J69" s="32"/>
      <c r="K69" s="32"/>
      <c r="L69" s="29">
        <f t="shared" si="14"/>
        <v>0</v>
      </c>
      <c r="M69" s="29">
        <f t="shared" si="15"/>
        <v>0</v>
      </c>
      <c r="N69" s="29">
        <f t="shared" si="16"/>
        <v>0</v>
      </c>
      <c r="O69" s="29">
        <f t="shared" si="17"/>
        <v>0</v>
      </c>
      <c r="P69" s="29">
        <f t="shared" si="20"/>
        <v>0</v>
      </c>
      <c r="Q69" s="29"/>
      <c r="R69" s="29">
        <f t="shared" si="21"/>
        <v>0</v>
      </c>
    </row>
    <row r="70" spans="1:18">
      <c r="A70" s="26">
        <f>A69+1</f>
        <v>40</v>
      </c>
      <c r="B70" s="1" t="s">
        <v>175</v>
      </c>
      <c r="C70" s="30" t="s">
        <v>118</v>
      </c>
      <c r="D70" s="31" t="s">
        <v>53</v>
      </c>
      <c r="E70" s="27">
        <v>1</v>
      </c>
      <c r="F70" s="28"/>
      <c r="G70" s="28"/>
      <c r="H70" s="29"/>
      <c r="I70" s="28"/>
      <c r="J70" s="32"/>
      <c r="K70" s="32"/>
      <c r="L70" s="29">
        <f t="shared" si="14"/>
        <v>0</v>
      </c>
      <c r="M70" s="29">
        <f t="shared" si="15"/>
        <v>0</v>
      </c>
      <c r="N70" s="29">
        <f t="shared" si="16"/>
        <v>0</v>
      </c>
      <c r="O70" s="29">
        <f t="shared" si="17"/>
        <v>0</v>
      </c>
      <c r="P70" s="29">
        <f t="shared" si="20"/>
        <v>0</v>
      </c>
      <c r="Q70" s="29"/>
      <c r="R70" s="29">
        <f t="shared" si="21"/>
        <v>0</v>
      </c>
    </row>
    <row r="71" spans="1:18" ht="124">
      <c r="A71" s="26">
        <f t="shared" ref="A71:A72" si="23">A70+1</f>
        <v>41</v>
      </c>
      <c r="B71" s="1" t="s">
        <v>175</v>
      </c>
      <c r="C71" s="30" t="s">
        <v>167</v>
      </c>
      <c r="D71" s="31" t="s">
        <v>178</v>
      </c>
      <c r="E71" s="31">
        <f>20*4</f>
        <v>80</v>
      </c>
      <c r="F71" s="28"/>
      <c r="G71" s="28"/>
      <c r="H71" s="29"/>
      <c r="I71" s="28"/>
      <c r="J71" s="32"/>
      <c r="K71" s="32"/>
      <c r="L71" s="29">
        <f t="shared" si="14"/>
        <v>0</v>
      </c>
      <c r="M71" s="29">
        <f t="shared" ref="M71:M72" si="24">ROUND(E71*F71,2)</f>
        <v>0</v>
      </c>
      <c r="N71" s="29">
        <f t="shared" ref="N71:N72" si="25">ROUND(E71*H71,2)</f>
        <v>0</v>
      </c>
      <c r="O71" s="29">
        <f t="shared" ref="O71:O72" si="26">ROUND(E71*I71,2)</f>
        <v>0</v>
      </c>
      <c r="P71" s="29">
        <f t="shared" si="20"/>
        <v>0</v>
      </c>
      <c r="Q71" s="29"/>
      <c r="R71" s="29">
        <f t="shared" ref="R71:R72" si="27">SUM(N71:P71)</f>
        <v>0</v>
      </c>
    </row>
    <row r="72" spans="1:18" ht="46.5">
      <c r="A72" s="26">
        <f t="shared" si="23"/>
        <v>42</v>
      </c>
      <c r="B72" s="1" t="s">
        <v>175</v>
      </c>
      <c r="C72" s="30" t="s">
        <v>166</v>
      </c>
      <c r="D72" s="31" t="s">
        <v>1</v>
      </c>
      <c r="E72" s="31">
        <v>28</v>
      </c>
      <c r="F72" s="28"/>
      <c r="G72" s="28"/>
      <c r="H72" s="29"/>
      <c r="I72" s="28"/>
      <c r="J72" s="32"/>
      <c r="K72" s="32"/>
      <c r="L72" s="29">
        <f t="shared" si="14"/>
        <v>0</v>
      </c>
      <c r="M72" s="29">
        <f t="shared" si="24"/>
        <v>0</v>
      </c>
      <c r="N72" s="29">
        <f t="shared" si="25"/>
        <v>0</v>
      </c>
      <c r="O72" s="29">
        <f t="shared" si="26"/>
        <v>0</v>
      </c>
      <c r="P72" s="29">
        <f t="shared" si="20"/>
        <v>0</v>
      </c>
      <c r="Q72" s="29"/>
      <c r="R72" s="29">
        <f t="shared" si="27"/>
        <v>0</v>
      </c>
    </row>
    <row r="73" spans="1:18">
      <c r="L73" s="14" t="s">
        <v>92</v>
      </c>
      <c r="M73" s="40">
        <f>SUM(M12:M72)</f>
        <v>0</v>
      </c>
      <c r="N73" s="40">
        <f>SUM(N12:N72)</f>
        <v>0</v>
      </c>
      <c r="O73" s="40">
        <f>SUM(O12:O72)</f>
        <v>0</v>
      </c>
      <c r="P73" s="40">
        <f>SUM(P12:P72)</f>
        <v>0</v>
      </c>
      <c r="Q73" s="40"/>
      <c r="R73" s="40">
        <f>SUM(R12:R72)</f>
        <v>0</v>
      </c>
    </row>
    <row r="74" spans="1:18">
      <c r="L74" s="14"/>
      <c r="M74" s="41"/>
      <c r="N74" s="41"/>
      <c r="O74" s="41"/>
      <c r="P74" s="41"/>
      <c r="Q74" s="41"/>
      <c r="R74" s="42"/>
    </row>
    <row r="75" spans="1:18">
      <c r="A75" s="9"/>
      <c r="B75" s="9"/>
      <c r="E75" s="9"/>
      <c r="F75" s="8"/>
      <c r="G75" s="12"/>
      <c r="H75" s="13"/>
      <c r="I75" s="13"/>
      <c r="J75" s="13"/>
      <c r="K75" s="13"/>
      <c r="L75" s="13"/>
      <c r="M75" s="43"/>
      <c r="N75" s="43"/>
      <c r="O75" s="43"/>
      <c r="P75" s="43"/>
      <c r="Q75" s="43"/>
      <c r="R75" s="44"/>
    </row>
    <row r="76" spans="1:18">
      <c r="A76" s="9"/>
      <c r="B76" s="156" t="s">
        <v>198</v>
      </c>
      <c r="C76" s="156"/>
      <c r="D76" s="156"/>
      <c r="E76" s="156"/>
      <c r="F76" s="156"/>
      <c r="G76" s="156"/>
      <c r="H76" s="156"/>
      <c r="I76" s="156"/>
      <c r="J76" s="156"/>
      <c r="K76" s="127"/>
      <c r="L76" s="13"/>
      <c r="M76" s="45"/>
      <c r="N76" s="45"/>
      <c r="O76" s="45"/>
      <c r="P76" s="45"/>
      <c r="Q76" s="45"/>
      <c r="R76" s="45"/>
    </row>
    <row r="77" spans="1:18">
      <c r="A77" s="9"/>
      <c r="B77" s="100"/>
      <c r="C77" s="100"/>
      <c r="D77" s="100" t="s">
        <v>193</v>
      </c>
      <c r="E77" s="100"/>
      <c r="F77" s="100"/>
      <c r="G77" s="100"/>
      <c r="H77" s="100"/>
      <c r="I77" s="100"/>
      <c r="J77" s="100"/>
      <c r="K77" s="100"/>
      <c r="L77" s="13"/>
    </row>
    <row r="78" spans="1:18">
      <c r="A78" s="9"/>
      <c r="B78" s="100" t="s">
        <v>195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3"/>
    </row>
    <row r="79" spans="1:18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3"/>
    </row>
    <row r="80" spans="1:18">
      <c r="B80" s="156" t="s">
        <v>199</v>
      </c>
      <c r="C80" s="156"/>
      <c r="D80" s="156"/>
      <c r="E80" s="156"/>
      <c r="F80" s="156"/>
      <c r="G80" s="156"/>
      <c r="H80" s="156"/>
      <c r="I80" s="156"/>
      <c r="J80" s="156"/>
      <c r="K80" s="127"/>
      <c r="L80" s="13"/>
    </row>
    <row r="81" spans="2:11">
      <c r="B81" s="100"/>
      <c r="C81" s="100"/>
      <c r="D81" s="100" t="s">
        <v>193</v>
      </c>
      <c r="E81" s="100"/>
      <c r="F81" s="100"/>
      <c r="G81" s="100"/>
      <c r="H81" s="100"/>
      <c r="I81" s="100"/>
      <c r="J81" s="100"/>
      <c r="K81" s="100"/>
    </row>
    <row r="82" spans="2:11">
      <c r="B82" s="100" t="s">
        <v>197</v>
      </c>
      <c r="C82" s="100"/>
      <c r="D82" s="100"/>
      <c r="E82" s="100"/>
      <c r="F82" s="100"/>
      <c r="G82" s="100"/>
      <c r="H82" s="100"/>
      <c r="I82" s="100"/>
      <c r="J82" s="100"/>
      <c r="K82" s="100"/>
    </row>
  </sheetData>
  <mergeCells count="14">
    <mergeCell ref="B76:J76"/>
    <mergeCell ref="B80:J80"/>
    <mergeCell ref="D10:D11"/>
    <mergeCell ref="A1:R1"/>
    <mergeCell ref="A2:R2"/>
    <mergeCell ref="B10:B11"/>
    <mergeCell ref="A10:A11"/>
    <mergeCell ref="C10:C11"/>
    <mergeCell ref="E10:E11"/>
    <mergeCell ref="F10:L10"/>
    <mergeCell ref="M10:R10"/>
    <mergeCell ref="C4:L4"/>
    <mergeCell ref="C5:L5"/>
    <mergeCell ref="C6:L6"/>
  </mergeCells>
  <phoneticPr fontId="4" type="noConversion"/>
  <pageMargins left="0.78740157480314965" right="0.78740157480314965" top="1.1811023622047245" bottom="0.59055118110236227" header="0.51181102362204722" footer="0.15748031496062992"/>
  <pageSetup paperSize="9" scale="43" fitToHeight="0" orientation="portrait" r:id="rId1"/>
  <headerFooter alignWithMargins="0">
    <oddHeader>&amp;C&amp;12LOKĀLĀ TĀME Nr. 1-1
Sabiedriskā transporta galapunkta „ Jugla-3” teritorijas labiekārtošana Murjāņu ielā 58, Rīgā</oddHeader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CF34-8B78-47A4-8A33-3BBE68297C23}">
  <sheetPr>
    <pageSetUpPr fitToPage="1"/>
  </sheetPr>
  <dimension ref="A1:S35"/>
  <sheetViews>
    <sheetView showZeros="0" topLeftCell="A16" zoomScale="85" zoomScaleNormal="85" zoomScaleSheetLayoutView="85" workbookViewId="0">
      <selection activeCell="R36" sqref="R36"/>
    </sheetView>
  </sheetViews>
  <sheetFormatPr defaultColWidth="9.1796875" defaultRowHeight="15.5"/>
  <cols>
    <col min="1" max="1" width="5.7265625" style="4" customWidth="1"/>
    <col min="2" max="2" width="12.7265625" style="4" customWidth="1"/>
    <col min="3" max="3" width="40.453125" style="5" customWidth="1"/>
    <col min="4" max="4" width="9.26953125" style="39" customWidth="1"/>
    <col min="5" max="5" width="6.81640625" style="4" customWidth="1"/>
    <col min="6" max="6" width="11.54296875" style="4" customWidth="1"/>
    <col min="7" max="7" width="11.54296875" style="6" customWidth="1"/>
    <col min="8" max="11" width="11.54296875" style="7" customWidth="1"/>
    <col min="12" max="12" width="13.1796875" style="7" customWidth="1"/>
    <col min="13" max="13" width="8.1796875" style="7" bestFit="1" customWidth="1"/>
    <col min="14" max="14" width="9.1796875" style="7" bestFit="1" customWidth="1"/>
    <col min="15" max="15" width="10.1796875" style="7" bestFit="1" customWidth="1"/>
    <col min="16" max="17" width="11" style="7" customWidth="1"/>
    <col min="18" max="18" width="10.54296875" style="2" customWidth="1"/>
    <col min="19" max="19" width="8.453125" style="2" customWidth="1"/>
    <col min="20" max="16384" width="9.1796875" style="2"/>
  </cols>
  <sheetData>
    <row r="1" spans="1:19" ht="17.25" customHeight="1">
      <c r="A1" s="159" t="s">
        <v>86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9">
      <c r="A2" s="160" t="s">
        <v>87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  <c r="L3" s="125"/>
      <c r="M3" s="125"/>
      <c r="N3" s="125"/>
      <c r="O3" s="125"/>
      <c r="P3" s="125"/>
      <c r="Q3" s="128"/>
      <c r="R3" s="125"/>
    </row>
    <row r="4" spans="1:19">
      <c r="A4" s="95" t="s">
        <v>66</v>
      </c>
      <c r="C4" s="166" t="s">
        <v>81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9">
      <c r="A5" s="95" t="s">
        <v>65</v>
      </c>
      <c r="C5" s="166" t="s">
        <v>82</v>
      </c>
      <c r="D5" s="166"/>
      <c r="E5" s="166"/>
      <c r="F5" s="166"/>
      <c r="G5" s="166"/>
      <c r="H5" s="166"/>
      <c r="I5" s="166"/>
      <c r="J5" s="166"/>
      <c r="K5" s="166"/>
      <c r="L5" s="166"/>
    </row>
    <row r="6" spans="1:19">
      <c r="A6" s="95" t="s">
        <v>67</v>
      </c>
      <c r="C6" s="166" t="s">
        <v>83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9">
      <c r="A7" s="8" t="s">
        <v>204</v>
      </c>
      <c r="B7" s="9"/>
      <c r="C7" s="10"/>
      <c r="D7" s="11"/>
      <c r="E7" s="9"/>
      <c r="F7" s="9"/>
      <c r="G7" s="12"/>
      <c r="H7" s="13"/>
      <c r="I7" s="13"/>
    </row>
    <row r="8" spans="1:19">
      <c r="A8" s="8" t="s">
        <v>109</v>
      </c>
      <c r="B8" s="9"/>
      <c r="C8" s="10"/>
      <c r="D8" s="11"/>
      <c r="E8" s="9"/>
      <c r="F8" s="9"/>
      <c r="G8" s="12"/>
      <c r="H8" s="13"/>
      <c r="I8" s="13"/>
      <c r="P8" s="14" t="s">
        <v>176</v>
      </c>
      <c r="Q8" s="14"/>
      <c r="R8" s="15">
        <f>R27</f>
        <v>0</v>
      </c>
    </row>
    <row r="9" spans="1:19">
      <c r="A9" s="8" t="s">
        <v>191</v>
      </c>
      <c r="B9" s="9"/>
      <c r="C9" s="10"/>
      <c r="D9" s="11"/>
      <c r="E9" s="9"/>
      <c r="F9" s="9"/>
      <c r="G9" s="12"/>
      <c r="H9" s="13"/>
      <c r="I9" s="13"/>
    </row>
    <row r="10" spans="1:19" ht="20.25" customHeight="1">
      <c r="A10" s="163" t="s">
        <v>68</v>
      </c>
      <c r="B10" s="161" t="s">
        <v>80</v>
      </c>
      <c r="C10" s="164" t="s">
        <v>85</v>
      </c>
      <c r="D10" s="157" t="s">
        <v>0</v>
      </c>
      <c r="E10" s="163" t="s">
        <v>69</v>
      </c>
      <c r="F10" s="165" t="s">
        <v>70</v>
      </c>
      <c r="G10" s="165"/>
      <c r="H10" s="165"/>
      <c r="I10" s="165"/>
      <c r="J10" s="165"/>
      <c r="K10" s="165"/>
      <c r="L10" s="165"/>
      <c r="M10" s="165" t="s">
        <v>71</v>
      </c>
      <c r="N10" s="165"/>
      <c r="O10" s="165"/>
      <c r="P10" s="165"/>
      <c r="Q10" s="165"/>
      <c r="R10" s="165"/>
      <c r="S10" s="16"/>
    </row>
    <row r="11" spans="1:19" ht="78.75" customHeight="1">
      <c r="A11" s="163"/>
      <c r="B11" s="162"/>
      <c r="C11" s="164"/>
      <c r="D11" s="158"/>
      <c r="E11" s="163"/>
      <c r="F11" s="17" t="s">
        <v>72</v>
      </c>
      <c r="G11" s="17" t="s">
        <v>73</v>
      </c>
      <c r="H11" s="18" t="s">
        <v>74</v>
      </c>
      <c r="I11" s="18" t="s">
        <v>75</v>
      </c>
      <c r="J11" s="18" t="s">
        <v>225</v>
      </c>
      <c r="K11" s="18" t="s">
        <v>226</v>
      </c>
      <c r="L11" s="18" t="s">
        <v>76</v>
      </c>
      <c r="M11" s="18" t="s">
        <v>77</v>
      </c>
      <c r="N11" s="18" t="s">
        <v>74</v>
      </c>
      <c r="O11" s="18" t="s">
        <v>75</v>
      </c>
      <c r="P11" s="18" t="s">
        <v>225</v>
      </c>
      <c r="Q11" s="18" t="s">
        <v>226</v>
      </c>
      <c r="R11" s="18" t="s">
        <v>78</v>
      </c>
    </row>
    <row r="12" spans="1:19">
      <c r="A12" s="19"/>
      <c r="B12" s="19"/>
      <c r="C12" s="20" t="s">
        <v>34</v>
      </c>
      <c r="D12" s="33"/>
      <c r="E12" s="34"/>
      <c r="F12" s="35"/>
      <c r="G12" s="35"/>
      <c r="H12" s="36">
        <f t="shared" ref="H12" si="0">ROUND(F12*G12,2)</f>
        <v>0</v>
      </c>
      <c r="I12" s="35"/>
      <c r="J12" s="37"/>
      <c r="K12" s="37"/>
      <c r="L12" s="36">
        <f t="shared" ref="L12:L19" si="1">SUM(H12:J12)</f>
        <v>0</v>
      </c>
      <c r="M12" s="36">
        <f t="shared" ref="M12:M19" si="2">ROUND(E12*F12,2)</f>
        <v>0</v>
      </c>
      <c r="N12" s="36">
        <f t="shared" ref="N12:N19" si="3">ROUND(E12*H12,2)</f>
        <v>0</v>
      </c>
      <c r="O12" s="36">
        <f t="shared" ref="O12:O19" si="4">ROUND(E12*I12,2)</f>
        <v>0</v>
      </c>
      <c r="P12" s="36">
        <f t="shared" ref="P12:P19" si="5">ROUND(J12*E12,2)</f>
        <v>0</v>
      </c>
      <c r="Q12" s="36"/>
      <c r="R12" s="36">
        <f t="shared" ref="R12:R19" si="6">SUM(N12:P12)</f>
        <v>0</v>
      </c>
    </row>
    <row r="13" spans="1:19" ht="31">
      <c r="A13" s="26">
        <v>1</v>
      </c>
      <c r="B13" s="1" t="s">
        <v>175</v>
      </c>
      <c r="C13" s="30" t="s">
        <v>129</v>
      </c>
      <c r="D13" s="31" t="s">
        <v>1</v>
      </c>
      <c r="E13" s="27">
        <v>35</v>
      </c>
      <c r="F13" s="28"/>
      <c r="G13" s="28"/>
      <c r="H13" s="29"/>
      <c r="I13" s="28"/>
      <c r="J13" s="32"/>
      <c r="K13" s="32"/>
      <c r="L13" s="29">
        <f>SUM(H13:J13)</f>
        <v>0</v>
      </c>
      <c r="M13" s="29">
        <f t="shared" si="2"/>
        <v>0</v>
      </c>
      <c r="N13" s="29">
        <f t="shared" si="3"/>
        <v>0</v>
      </c>
      <c r="O13" s="29">
        <f t="shared" si="4"/>
        <v>0</v>
      </c>
      <c r="P13" s="29">
        <f t="shared" si="5"/>
        <v>0</v>
      </c>
      <c r="Q13" s="29"/>
      <c r="R13" s="29">
        <f t="shared" si="6"/>
        <v>0</v>
      </c>
    </row>
    <row r="14" spans="1:19" ht="46.5">
      <c r="A14" s="26">
        <v>2</v>
      </c>
      <c r="B14" s="1" t="s">
        <v>175</v>
      </c>
      <c r="C14" s="30" t="s">
        <v>130</v>
      </c>
      <c r="D14" s="31" t="s">
        <v>53</v>
      </c>
      <c r="E14" s="27">
        <v>1</v>
      </c>
      <c r="F14" s="28"/>
      <c r="G14" s="28"/>
      <c r="H14" s="29"/>
      <c r="I14" s="28"/>
      <c r="J14" s="32"/>
      <c r="K14" s="32"/>
      <c r="L14" s="29">
        <f t="shared" si="1"/>
        <v>0</v>
      </c>
      <c r="M14" s="29">
        <f t="shared" si="2"/>
        <v>0</v>
      </c>
      <c r="N14" s="29">
        <f t="shared" si="3"/>
        <v>0</v>
      </c>
      <c r="O14" s="29">
        <f t="shared" si="4"/>
        <v>0</v>
      </c>
      <c r="P14" s="29">
        <f t="shared" si="5"/>
        <v>0</v>
      </c>
      <c r="Q14" s="29"/>
      <c r="R14" s="29">
        <f t="shared" si="6"/>
        <v>0</v>
      </c>
    </row>
    <row r="15" spans="1:19" ht="46.5">
      <c r="A15" s="26">
        <v>3</v>
      </c>
      <c r="B15" s="1" t="s">
        <v>175</v>
      </c>
      <c r="C15" s="30" t="s">
        <v>131</v>
      </c>
      <c r="D15" s="31" t="s">
        <v>53</v>
      </c>
      <c r="E15" s="27">
        <v>3</v>
      </c>
      <c r="F15" s="28"/>
      <c r="G15" s="28"/>
      <c r="H15" s="29"/>
      <c r="I15" s="28"/>
      <c r="J15" s="32"/>
      <c r="K15" s="32"/>
      <c r="L15" s="29">
        <f t="shared" si="1"/>
        <v>0</v>
      </c>
      <c r="M15" s="29">
        <f t="shared" si="2"/>
        <v>0</v>
      </c>
      <c r="N15" s="29">
        <f t="shared" si="3"/>
        <v>0</v>
      </c>
      <c r="O15" s="29">
        <f t="shared" si="4"/>
        <v>0</v>
      </c>
      <c r="P15" s="29">
        <f t="shared" si="5"/>
        <v>0</v>
      </c>
      <c r="Q15" s="29"/>
      <c r="R15" s="29">
        <f t="shared" si="6"/>
        <v>0</v>
      </c>
    </row>
    <row r="16" spans="1:19" ht="18.5">
      <c r="A16" s="26">
        <v>4</v>
      </c>
      <c r="B16" s="1" t="s">
        <v>175</v>
      </c>
      <c r="C16" s="30" t="s">
        <v>192</v>
      </c>
      <c r="D16" s="31" t="s">
        <v>53</v>
      </c>
      <c r="E16" s="27">
        <v>1</v>
      </c>
      <c r="F16" s="28"/>
      <c r="G16" s="28"/>
      <c r="H16" s="29"/>
      <c r="I16" s="28"/>
      <c r="J16" s="32"/>
      <c r="K16" s="32"/>
      <c r="L16" s="29">
        <f t="shared" si="1"/>
        <v>0</v>
      </c>
      <c r="M16" s="29">
        <f t="shared" si="2"/>
        <v>0</v>
      </c>
      <c r="N16" s="29">
        <f t="shared" si="3"/>
        <v>0</v>
      </c>
      <c r="O16" s="29">
        <f t="shared" si="4"/>
        <v>0</v>
      </c>
      <c r="P16" s="29">
        <f t="shared" si="5"/>
        <v>0</v>
      </c>
      <c r="Q16" s="29"/>
      <c r="R16" s="29">
        <f t="shared" si="6"/>
        <v>0</v>
      </c>
    </row>
    <row r="17" spans="1:19">
      <c r="A17" s="26">
        <v>5</v>
      </c>
      <c r="B17" s="1" t="s">
        <v>175</v>
      </c>
      <c r="C17" s="30" t="s">
        <v>132</v>
      </c>
      <c r="D17" s="31" t="s">
        <v>53</v>
      </c>
      <c r="E17" s="27">
        <v>1</v>
      </c>
      <c r="F17" s="28"/>
      <c r="G17" s="28"/>
      <c r="H17" s="29"/>
      <c r="I17" s="28"/>
      <c r="J17" s="32"/>
      <c r="K17" s="32"/>
      <c r="L17" s="29">
        <f t="shared" si="1"/>
        <v>0</v>
      </c>
      <c r="M17" s="29">
        <f t="shared" si="2"/>
        <v>0</v>
      </c>
      <c r="N17" s="29">
        <f t="shared" si="3"/>
        <v>0</v>
      </c>
      <c r="O17" s="29">
        <f t="shared" si="4"/>
        <v>0</v>
      </c>
      <c r="P17" s="29">
        <f t="shared" si="5"/>
        <v>0</v>
      </c>
      <c r="Q17" s="29"/>
      <c r="R17" s="29">
        <f t="shared" si="6"/>
        <v>0</v>
      </c>
    </row>
    <row r="18" spans="1:19" ht="31">
      <c r="A18" s="26">
        <v>6</v>
      </c>
      <c r="B18" s="1" t="s">
        <v>175</v>
      </c>
      <c r="C18" s="30" t="s">
        <v>134</v>
      </c>
      <c r="D18" s="31" t="s">
        <v>182</v>
      </c>
      <c r="E18" s="27">
        <v>70</v>
      </c>
      <c r="F18" s="28"/>
      <c r="G18" s="28"/>
      <c r="H18" s="29"/>
      <c r="I18" s="28"/>
      <c r="J18" s="32"/>
      <c r="K18" s="32"/>
      <c r="L18" s="29">
        <f t="shared" si="1"/>
        <v>0</v>
      </c>
      <c r="M18" s="29">
        <f t="shared" si="2"/>
        <v>0</v>
      </c>
      <c r="N18" s="29">
        <f t="shared" si="3"/>
        <v>0</v>
      </c>
      <c r="O18" s="29">
        <f t="shared" si="4"/>
        <v>0</v>
      </c>
      <c r="P18" s="29">
        <f t="shared" si="5"/>
        <v>0</v>
      </c>
      <c r="Q18" s="29"/>
      <c r="R18" s="29">
        <f t="shared" si="6"/>
        <v>0</v>
      </c>
    </row>
    <row r="19" spans="1:19" ht="18.5">
      <c r="A19" s="26">
        <v>7</v>
      </c>
      <c r="B19" s="1" t="s">
        <v>175</v>
      </c>
      <c r="C19" s="30" t="s">
        <v>133</v>
      </c>
      <c r="D19" s="31" t="s">
        <v>182</v>
      </c>
      <c r="E19" s="27">
        <v>3</v>
      </c>
      <c r="F19" s="28"/>
      <c r="G19" s="28"/>
      <c r="H19" s="29"/>
      <c r="I19" s="28"/>
      <c r="J19" s="32"/>
      <c r="K19" s="32"/>
      <c r="L19" s="29">
        <f t="shared" si="1"/>
        <v>0</v>
      </c>
      <c r="M19" s="29">
        <f t="shared" si="2"/>
        <v>0</v>
      </c>
      <c r="N19" s="29">
        <f t="shared" si="3"/>
        <v>0</v>
      </c>
      <c r="O19" s="29">
        <f t="shared" si="4"/>
        <v>0</v>
      </c>
      <c r="P19" s="29">
        <f t="shared" si="5"/>
        <v>0</v>
      </c>
      <c r="Q19" s="29"/>
      <c r="R19" s="29">
        <f t="shared" si="6"/>
        <v>0</v>
      </c>
    </row>
    <row r="20" spans="1:19" ht="18.5">
      <c r="A20" s="26">
        <v>8</v>
      </c>
      <c r="B20" s="1" t="s">
        <v>175</v>
      </c>
      <c r="C20" s="30" t="s">
        <v>135</v>
      </c>
      <c r="D20" s="31" t="s">
        <v>182</v>
      </c>
      <c r="E20" s="27">
        <v>14</v>
      </c>
      <c r="F20" s="28"/>
      <c r="G20" s="28"/>
      <c r="H20" s="29"/>
      <c r="I20" s="28"/>
      <c r="J20" s="32"/>
      <c r="K20" s="32"/>
      <c r="L20" s="29">
        <f t="shared" ref="L20:L26" si="7">SUM(H20:J20)</f>
        <v>0</v>
      </c>
      <c r="M20" s="29">
        <f t="shared" ref="M20:M26" si="8">ROUND(E20*F20,2)</f>
        <v>0</v>
      </c>
      <c r="N20" s="29">
        <f t="shared" ref="N20:N26" si="9">ROUND(E20*H20,2)</f>
        <v>0</v>
      </c>
      <c r="O20" s="29">
        <f t="shared" ref="O20:O26" si="10">ROUND(E20*I20,2)</f>
        <v>0</v>
      </c>
      <c r="P20" s="29">
        <f t="shared" ref="P20:P26" si="11">ROUND(J20*E20,2)</f>
        <v>0</v>
      </c>
      <c r="Q20" s="29"/>
      <c r="R20" s="29">
        <f t="shared" ref="R20:R26" si="12">SUM(N20:P20)</f>
        <v>0</v>
      </c>
    </row>
    <row r="21" spans="1:19" ht="46.5">
      <c r="A21" s="26">
        <v>9</v>
      </c>
      <c r="B21" s="1" t="s">
        <v>175</v>
      </c>
      <c r="C21" s="30" t="s">
        <v>136</v>
      </c>
      <c r="D21" s="31" t="s">
        <v>182</v>
      </c>
      <c r="E21" s="27">
        <v>40</v>
      </c>
      <c r="F21" s="28"/>
      <c r="G21" s="28"/>
      <c r="H21" s="29"/>
      <c r="I21" s="28"/>
      <c r="J21" s="32"/>
      <c r="K21" s="32"/>
      <c r="L21" s="29">
        <f t="shared" si="7"/>
        <v>0</v>
      </c>
      <c r="M21" s="29">
        <f t="shared" si="8"/>
        <v>0</v>
      </c>
      <c r="N21" s="29">
        <f t="shared" si="9"/>
        <v>0</v>
      </c>
      <c r="O21" s="29">
        <f t="shared" si="10"/>
        <v>0</v>
      </c>
      <c r="P21" s="29">
        <f t="shared" si="11"/>
        <v>0</v>
      </c>
      <c r="Q21" s="29"/>
      <c r="R21" s="29">
        <f t="shared" si="12"/>
        <v>0</v>
      </c>
    </row>
    <row r="22" spans="1:19" ht="62">
      <c r="A22" s="26">
        <v>10</v>
      </c>
      <c r="B22" s="1" t="s">
        <v>175</v>
      </c>
      <c r="C22" s="30" t="s">
        <v>137</v>
      </c>
      <c r="D22" s="31" t="s">
        <v>182</v>
      </c>
      <c r="E22" s="27">
        <v>40</v>
      </c>
      <c r="F22" s="28"/>
      <c r="G22" s="28"/>
      <c r="H22" s="29"/>
      <c r="I22" s="28"/>
      <c r="J22" s="32"/>
      <c r="K22" s="32"/>
      <c r="L22" s="29">
        <f t="shared" si="7"/>
        <v>0</v>
      </c>
      <c r="M22" s="29">
        <f t="shared" si="8"/>
        <v>0</v>
      </c>
      <c r="N22" s="29">
        <f t="shared" si="9"/>
        <v>0</v>
      </c>
      <c r="O22" s="29">
        <f t="shared" si="10"/>
        <v>0</v>
      </c>
      <c r="P22" s="29">
        <f t="shared" si="11"/>
        <v>0</v>
      </c>
      <c r="Q22" s="29"/>
      <c r="R22" s="29">
        <f t="shared" si="12"/>
        <v>0</v>
      </c>
    </row>
    <row r="23" spans="1:19" ht="31">
      <c r="A23" s="26">
        <v>11</v>
      </c>
      <c r="B23" s="1" t="s">
        <v>175</v>
      </c>
      <c r="C23" s="30" t="s">
        <v>46</v>
      </c>
      <c r="D23" s="31" t="s">
        <v>53</v>
      </c>
      <c r="E23" s="27">
        <v>1</v>
      </c>
      <c r="F23" s="28"/>
      <c r="G23" s="28"/>
      <c r="H23" s="29"/>
      <c r="I23" s="28"/>
      <c r="J23" s="32"/>
      <c r="K23" s="32"/>
      <c r="L23" s="29">
        <f t="shared" si="7"/>
        <v>0</v>
      </c>
      <c r="M23" s="29">
        <f t="shared" si="8"/>
        <v>0</v>
      </c>
      <c r="N23" s="29">
        <f t="shared" si="9"/>
        <v>0</v>
      </c>
      <c r="O23" s="29">
        <f t="shared" si="10"/>
        <v>0</v>
      </c>
      <c r="P23" s="29">
        <f t="shared" si="11"/>
        <v>0</v>
      </c>
      <c r="Q23" s="29"/>
      <c r="R23" s="29">
        <f t="shared" si="12"/>
        <v>0</v>
      </c>
    </row>
    <row r="24" spans="1:19" ht="31">
      <c r="A24" s="26">
        <v>12</v>
      </c>
      <c r="B24" s="1" t="s">
        <v>175</v>
      </c>
      <c r="C24" s="30" t="s">
        <v>47</v>
      </c>
      <c r="D24" s="31" t="s">
        <v>53</v>
      </c>
      <c r="E24" s="27">
        <v>1</v>
      </c>
      <c r="F24" s="28"/>
      <c r="G24" s="28"/>
      <c r="H24" s="29"/>
      <c r="I24" s="28"/>
      <c r="J24" s="32"/>
      <c r="K24" s="32"/>
      <c r="L24" s="29">
        <f t="shared" si="7"/>
        <v>0</v>
      </c>
      <c r="M24" s="29">
        <f t="shared" si="8"/>
        <v>0</v>
      </c>
      <c r="N24" s="29">
        <f t="shared" si="9"/>
        <v>0</v>
      </c>
      <c r="O24" s="29">
        <f t="shared" si="10"/>
        <v>0</v>
      </c>
      <c r="P24" s="29">
        <f t="shared" si="11"/>
        <v>0</v>
      </c>
      <c r="Q24" s="29"/>
      <c r="R24" s="29">
        <f t="shared" si="12"/>
        <v>0</v>
      </c>
    </row>
    <row r="25" spans="1:19" ht="31">
      <c r="A25" s="26">
        <v>13</v>
      </c>
      <c r="B25" s="1" t="s">
        <v>175</v>
      </c>
      <c r="C25" s="30" t="s">
        <v>48</v>
      </c>
      <c r="D25" s="31" t="s">
        <v>53</v>
      </c>
      <c r="E25" s="27">
        <v>1</v>
      </c>
      <c r="F25" s="28"/>
      <c r="G25" s="28"/>
      <c r="H25" s="29"/>
      <c r="I25" s="28"/>
      <c r="J25" s="32"/>
      <c r="K25" s="32"/>
      <c r="L25" s="29">
        <f t="shared" si="7"/>
        <v>0</v>
      </c>
      <c r="M25" s="29">
        <f t="shared" si="8"/>
        <v>0</v>
      </c>
      <c r="N25" s="29">
        <f t="shared" si="9"/>
        <v>0</v>
      </c>
      <c r="O25" s="29">
        <f t="shared" si="10"/>
        <v>0</v>
      </c>
      <c r="P25" s="29">
        <f t="shared" si="11"/>
        <v>0</v>
      </c>
      <c r="Q25" s="29"/>
      <c r="R25" s="29">
        <f t="shared" si="12"/>
        <v>0</v>
      </c>
    </row>
    <row r="26" spans="1:19" ht="31">
      <c r="A26" s="26">
        <v>14</v>
      </c>
      <c r="B26" s="1" t="s">
        <v>175</v>
      </c>
      <c r="C26" s="30" t="s">
        <v>49</v>
      </c>
      <c r="D26" s="31" t="s">
        <v>53</v>
      </c>
      <c r="E26" s="27">
        <v>1</v>
      </c>
      <c r="F26" s="28"/>
      <c r="G26" s="28"/>
      <c r="H26" s="29"/>
      <c r="I26" s="28"/>
      <c r="J26" s="32"/>
      <c r="K26" s="32"/>
      <c r="L26" s="29">
        <f t="shared" si="7"/>
        <v>0</v>
      </c>
      <c r="M26" s="29">
        <f t="shared" si="8"/>
        <v>0</v>
      </c>
      <c r="N26" s="29">
        <f t="shared" si="9"/>
        <v>0</v>
      </c>
      <c r="O26" s="29">
        <f t="shared" si="10"/>
        <v>0</v>
      </c>
      <c r="P26" s="29">
        <f t="shared" si="11"/>
        <v>0</v>
      </c>
      <c r="Q26" s="29"/>
      <c r="R26" s="29">
        <f t="shared" si="12"/>
        <v>0</v>
      </c>
    </row>
    <row r="27" spans="1:19">
      <c r="L27" s="14" t="s">
        <v>92</v>
      </c>
      <c r="M27" s="40">
        <f>SUM(M12:M26)</f>
        <v>0</v>
      </c>
      <c r="N27" s="40">
        <f>SUM(N12:N26)</f>
        <v>0</v>
      </c>
      <c r="O27" s="40">
        <f>SUM(O12:O26)</f>
        <v>0</v>
      </c>
      <c r="P27" s="40">
        <f>SUM(P12:P26)</f>
        <v>0</v>
      </c>
      <c r="Q27" s="40"/>
      <c r="R27" s="40">
        <f>SUM(R12:R26)</f>
        <v>0</v>
      </c>
    </row>
    <row r="28" spans="1:19">
      <c r="L28" s="14"/>
      <c r="M28" s="41"/>
      <c r="N28" s="41"/>
      <c r="O28" s="41"/>
      <c r="P28" s="41"/>
      <c r="Q28" s="41"/>
      <c r="R28" s="42"/>
    </row>
    <row r="29" spans="1:19">
      <c r="A29" s="9"/>
      <c r="B29" s="132" t="s">
        <v>198</v>
      </c>
      <c r="C29" s="132"/>
      <c r="D29" s="132"/>
      <c r="E29" s="132"/>
      <c r="F29" s="132"/>
      <c r="G29" s="132"/>
      <c r="H29" s="132"/>
      <c r="I29" s="132"/>
      <c r="J29" s="132"/>
      <c r="K29" s="126"/>
      <c r="L29" s="13"/>
      <c r="M29" s="45"/>
      <c r="N29" s="45"/>
      <c r="O29" s="45"/>
      <c r="P29" s="45"/>
      <c r="Q29" s="45"/>
      <c r="R29" s="45"/>
    </row>
    <row r="30" spans="1:19">
      <c r="A30" s="9"/>
      <c r="B30" s="101"/>
      <c r="C30" s="101"/>
      <c r="D30" s="101" t="s">
        <v>193</v>
      </c>
      <c r="E30" s="101"/>
      <c r="F30" s="101"/>
      <c r="G30" s="101"/>
      <c r="H30" s="101"/>
      <c r="I30" s="101"/>
      <c r="J30" s="101"/>
      <c r="K30" s="101"/>
      <c r="L30" s="13"/>
    </row>
    <row r="31" spans="1:19">
      <c r="A31" s="9"/>
      <c r="B31" s="101" t="s">
        <v>195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3"/>
    </row>
    <row r="32" spans="1:19" s="7" customFormat="1">
      <c r="A32" s="4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3"/>
      <c r="R32" s="2"/>
      <c r="S32" s="2"/>
    </row>
    <row r="33" spans="1:19" s="7" customFormat="1">
      <c r="A33" s="4"/>
      <c r="B33" s="132" t="s">
        <v>199</v>
      </c>
      <c r="C33" s="132"/>
      <c r="D33" s="132"/>
      <c r="E33" s="132"/>
      <c r="F33" s="132"/>
      <c r="G33" s="132"/>
      <c r="H33" s="132"/>
      <c r="I33" s="132"/>
      <c r="J33" s="132"/>
      <c r="K33" s="126"/>
      <c r="L33" s="13"/>
      <c r="R33" s="2"/>
      <c r="S33" s="2"/>
    </row>
    <row r="34" spans="1:19">
      <c r="B34" s="101"/>
      <c r="C34" s="101"/>
      <c r="D34" s="101" t="s">
        <v>193</v>
      </c>
      <c r="E34" s="101"/>
      <c r="F34" s="101"/>
      <c r="G34" s="101"/>
      <c r="H34" s="101"/>
      <c r="I34" s="101"/>
      <c r="J34" s="101"/>
      <c r="K34" s="101"/>
    </row>
    <row r="35" spans="1:19">
      <c r="B35" s="101" t="s">
        <v>197</v>
      </c>
      <c r="C35" s="101"/>
      <c r="D35" s="101"/>
      <c r="E35" s="101"/>
      <c r="F35" s="101"/>
      <c r="G35" s="101"/>
      <c r="H35" s="101"/>
      <c r="I35" s="101"/>
      <c r="J35" s="101"/>
      <c r="K35" s="101"/>
    </row>
  </sheetData>
  <mergeCells count="14">
    <mergeCell ref="B29:J29"/>
    <mergeCell ref="B33:J33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  <mergeCell ref="C4:L4"/>
    <mergeCell ref="C5:L5"/>
    <mergeCell ref="C6:L6"/>
  </mergeCells>
  <phoneticPr fontId="8" type="noConversion"/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1-2
Sabiedriskā transporta galapunkta „ Jugla-3” teritorijas labiekārtošana Murjāņu ielā 58, Rīgā</oddHeader>
    <oddFooter>&amp;C&amp;8&amp;P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28B0-B0B8-421A-B8DD-D4EF81456383}">
  <sheetPr>
    <pageSetUpPr fitToPage="1"/>
  </sheetPr>
  <dimension ref="A1:S48"/>
  <sheetViews>
    <sheetView showZeros="0" topLeftCell="A26" zoomScale="85" zoomScaleNormal="85" zoomScaleSheetLayoutView="85" workbookViewId="0">
      <selection activeCell="R50" sqref="R50"/>
    </sheetView>
  </sheetViews>
  <sheetFormatPr defaultColWidth="9.1796875" defaultRowHeight="15.5"/>
  <cols>
    <col min="1" max="1" width="5.7265625" style="4" customWidth="1"/>
    <col min="2" max="2" width="12.7265625" style="4" customWidth="1"/>
    <col min="3" max="3" width="40.453125" style="5" customWidth="1"/>
    <col min="4" max="4" width="9.26953125" style="39" customWidth="1"/>
    <col min="5" max="5" width="6.81640625" style="4" customWidth="1"/>
    <col min="6" max="6" width="11.54296875" style="4" customWidth="1"/>
    <col min="7" max="7" width="11.54296875" style="6" customWidth="1"/>
    <col min="8" max="11" width="11.54296875" style="7" customWidth="1"/>
    <col min="12" max="12" width="13.1796875" style="7" customWidth="1"/>
    <col min="13" max="13" width="8.1796875" style="7" bestFit="1" customWidth="1"/>
    <col min="14" max="14" width="9.1796875" style="7" bestFit="1" customWidth="1"/>
    <col min="15" max="15" width="10.1796875" style="7" bestFit="1" customWidth="1"/>
    <col min="16" max="17" width="11" style="7" customWidth="1"/>
    <col min="18" max="18" width="10.54296875" style="2" customWidth="1"/>
    <col min="19" max="19" width="2.1796875" style="2" customWidth="1"/>
    <col min="20" max="16384" width="9.1796875" style="2"/>
  </cols>
  <sheetData>
    <row r="1" spans="1:19" ht="17.25" customHeight="1">
      <c r="A1" s="159" t="s">
        <v>88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9">
      <c r="A2" s="160" t="s">
        <v>89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  <c r="L3" s="125"/>
      <c r="M3" s="125"/>
      <c r="N3" s="125"/>
      <c r="O3" s="125"/>
      <c r="P3" s="125"/>
      <c r="Q3" s="128"/>
      <c r="R3" s="125"/>
    </row>
    <row r="4" spans="1:19">
      <c r="A4" s="3" t="s">
        <v>66</v>
      </c>
      <c r="C4" s="166" t="s">
        <v>81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9">
      <c r="A5" s="3" t="s">
        <v>65</v>
      </c>
      <c r="C5" s="166" t="s">
        <v>82</v>
      </c>
      <c r="D5" s="166"/>
      <c r="E5" s="166"/>
      <c r="F5" s="166"/>
      <c r="G5" s="166"/>
      <c r="H5" s="166"/>
      <c r="I5" s="166"/>
      <c r="J5" s="166"/>
      <c r="K5" s="166"/>
      <c r="L5" s="166"/>
    </row>
    <row r="6" spans="1:19">
      <c r="A6" s="3" t="s">
        <v>67</v>
      </c>
      <c r="C6" s="166" t="s">
        <v>83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9">
      <c r="A7" s="8" t="s">
        <v>104</v>
      </c>
      <c r="B7" s="9"/>
      <c r="C7" s="10"/>
      <c r="D7" s="11"/>
      <c r="E7" s="9"/>
      <c r="F7" s="9"/>
      <c r="G7" s="12"/>
      <c r="H7" s="13"/>
      <c r="I7" s="13"/>
    </row>
    <row r="8" spans="1:19">
      <c r="A8" s="8" t="s">
        <v>110</v>
      </c>
      <c r="B8" s="9"/>
      <c r="C8" s="10"/>
      <c r="D8" s="11"/>
      <c r="E8" s="9"/>
      <c r="F8" s="9"/>
      <c r="G8" s="12"/>
      <c r="H8" s="13"/>
      <c r="I8" s="13"/>
      <c r="P8" s="14" t="s">
        <v>176</v>
      </c>
      <c r="Q8" s="14"/>
      <c r="R8" s="15">
        <f>R39</f>
        <v>0</v>
      </c>
    </row>
    <row r="9" spans="1:19">
      <c r="A9" s="8" t="s">
        <v>171</v>
      </c>
      <c r="B9" s="9"/>
      <c r="C9" s="10"/>
      <c r="D9" s="11"/>
      <c r="E9" s="9"/>
      <c r="F9" s="9"/>
      <c r="G9" s="12"/>
      <c r="H9" s="13"/>
      <c r="I9" s="13"/>
    </row>
    <row r="10" spans="1:19" ht="20.25" customHeight="1">
      <c r="A10" s="163" t="s">
        <v>68</v>
      </c>
      <c r="B10" s="161" t="s">
        <v>80</v>
      </c>
      <c r="C10" s="164" t="s">
        <v>85</v>
      </c>
      <c r="D10" s="157" t="s">
        <v>0</v>
      </c>
      <c r="E10" s="163" t="s">
        <v>69</v>
      </c>
      <c r="F10" s="165" t="s">
        <v>70</v>
      </c>
      <c r="G10" s="165"/>
      <c r="H10" s="165"/>
      <c r="I10" s="165"/>
      <c r="J10" s="165"/>
      <c r="K10" s="165"/>
      <c r="L10" s="165"/>
      <c r="M10" s="165" t="s">
        <v>71</v>
      </c>
      <c r="N10" s="165"/>
      <c r="O10" s="165"/>
      <c r="P10" s="165"/>
      <c r="Q10" s="165"/>
      <c r="R10" s="165"/>
      <c r="S10" s="16"/>
    </row>
    <row r="11" spans="1:19" ht="78.75" customHeight="1">
      <c r="A11" s="163"/>
      <c r="B11" s="162"/>
      <c r="C11" s="164"/>
      <c r="D11" s="158"/>
      <c r="E11" s="163"/>
      <c r="F11" s="17" t="s">
        <v>72</v>
      </c>
      <c r="G11" s="17" t="s">
        <v>73</v>
      </c>
      <c r="H11" s="18" t="s">
        <v>74</v>
      </c>
      <c r="I11" s="18" t="s">
        <v>75</v>
      </c>
      <c r="J11" s="18" t="s">
        <v>225</v>
      </c>
      <c r="K11" s="18" t="s">
        <v>226</v>
      </c>
      <c r="L11" s="18" t="s">
        <v>76</v>
      </c>
      <c r="M11" s="18" t="s">
        <v>77</v>
      </c>
      <c r="N11" s="18" t="s">
        <v>74</v>
      </c>
      <c r="O11" s="18" t="s">
        <v>75</v>
      </c>
      <c r="P11" s="18" t="s">
        <v>225</v>
      </c>
      <c r="Q11" s="18" t="s">
        <v>226</v>
      </c>
      <c r="R11" s="18" t="s">
        <v>78</v>
      </c>
    </row>
    <row r="12" spans="1:19">
      <c r="A12" s="19"/>
      <c r="B12" s="19"/>
      <c r="C12" s="20" t="s">
        <v>40</v>
      </c>
      <c r="D12" s="33"/>
      <c r="E12" s="34"/>
      <c r="F12" s="35"/>
      <c r="G12" s="35"/>
      <c r="H12" s="36">
        <f t="shared" ref="H12" si="0">ROUND(F12*G12,2)</f>
        <v>0</v>
      </c>
      <c r="I12" s="35"/>
      <c r="J12" s="37"/>
      <c r="K12" s="37"/>
      <c r="L12" s="36">
        <f t="shared" ref="L12:L38" si="1">SUM(H12:J12)</f>
        <v>0</v>
      </c>
      <c r="M12" s="36">
        <f t="shared" ref="M12:M38" si="2">ROUND(E12*F12,2)</f>
        <v>0</v>
      </c>
      <c r="N12" s="36">
        <f t="shared" ref="N12:N38" si="3">ROUND(E12*H12,2)</f>
        <v>0</v>
      </c>
      <c r="O12" s="36">
        <f t="shared" ref="O12:O38" si="4">ROUND(E12*I12,2)</f>
        <v>0</v>
      </c>
      <c r="P12" s="36">
        <f t="shared" ref="P12:P38" si="5">ROUND(J12*E12,2)</f>
        <v>0</v>
      </c>
      <c r="Q12" s="36"/>
      <c r="R12" s="36">
        <f t="shared" ref="R12:R38" si="6">SUM(N12:P12)</f>
        <v>0</v>
      </c>
    </row>
    <row r="13" spans="1:19" ht="31">
      <c r="A13" s="26">
        <v>1</v>
      </c>
      <c r="B13" s="1" t="s">
        <v>175</v>
      </c>
      <c r="C13" s="30" t="s">
        <v>50</v>
      </c>
      <c r="D13" s="31" t="s">
        <v>51</v>
      </c>
      <c r="E13" s="27">
        <v>4</v>
      </c>
      <c r="F13" s="28"/>
      <c r="G13" s="28"/>
      <c r="H13" s="29"/>
      <c r="I13" s="28"/>
      <c r="J13" s="32"/>
      <c r="K13" s="32"/>
      <c r="L13" s="29">
        <f t="shared" si="1"/>
        <v>0</v>
      </c>
      <c r="M13" s="29">
        <f t="shared" si="2"/>
        <v>0</v>
      </c>
      <c r="N13" s="29">
        <f t="shared" si="3"/>
        <v>0</v>
      </c>
      <c r="O13" s="29">
        <f t="shared" si="4"/>
        <v>0</v>
      </c>
      <c r="P13" s="29">
        <f t="shared" si="5"/>
        <v>0</v>
      </c>
      <c r="Q13" s="29"/>
      <c r="R13" s="29">
        <f t="shared" si="6"/>
        <v>0</v>
      </c>
    </row>
    <row r="14" spans="1:19">
      <c r="A14" s="26">
        <v>2</v>
      </c>
      <c r="B14" s="1" t="s">
        <v>175</v>
      </c>
      <c r="C14" s="30" t="s">
        <v>52</v>
      </c>
      <c r="D14" s="31" t="s">
        <v>53</v>
      </c>
      <c r="E14" s="27">
        <v>2</v>
      </c>
      <c r="F14" s="28"/>
      <c r="G14" s="28"/>
      <c r="H14" s="29"/>
      <c r="I14" s="28"/>
      <c r="J14" s="32"/>
      <c r="K14" s="32"/>
      <c r="L14" s="29">
        <f t="shared" si="1"/>
        <v>0</v>
      </c>
      <c r="M14" s="29">
        <f t="shared" si="2"/>
        <v>0</v>
      </c>
      <c r="N14" s="29">
        <f t="shared" si="3"/>
        <v>0</v>
      </c>
      <c r="O14" s="29">
        <f t="shared" si="4"/>
        <v>0</v>
      </c>
      <c r="P14" s="29">
        <f t="shared" si="5"/>
        <v>0</v>
      </c>
      <c r="Q14" s="29"/>
      <c r="R14" s="29">
        <f t="shared" si="6"/>
        <v>0</v>
      </c>
    </row>
    <row r="15" spans="1:19" ht="31">
      <c r="A15" s="26">
        <v>3</v>
      </c>
      <c r="B15" s="1" t="s">
        <v>175</v>
      </c>
      <c r="C15" s="30" t="s">
        <v>54</v>
      </c>
      <c r="D15" s="31" t="s">
        <v>1</v>
      </c>
      <c r="E15" s="27">
        <v>77</v>
      </c>
      <c r="F15" s="28"/>
      <c r="G15" s="28"/>
      <c r="H15" s="29"/>
      <c r="I15" s="28"/>
      <c r="J15" s="32"/>
      <c r="K15" s="32"/>
      <c r="L15" s="29">
        <f t="shared" si="1"/>
        <v>0</v>
      </c>
      <c r="M15" s="29">
        <f t="shared" si="2"/>
        <v>0</v>
      </c>
      <c r="N15" s="29">
        <f t="shared" si="3"/>
        <v>0</v>
      </c>
      <c r="O15" s="29">
        <f t="shared" si="4"/>
        <v>0</v>
      </c>
      <c r="P15" s="29">
        <f t="shared" si="5"/>
        <v>0</v>
      </c>
      <c r="Q15" s="29"/>
      <c r="R15" s="29">
        <f t="shared" si="6"/>
        <v>0</v>
      </c>
    </row>
    <row r="16" spans="1:19" ht="31">
      <c r="A16" s="26">
        <v>4</v>
      </c>
      <c r="B16" s="1" t="s">
        <v>175</v>
      </c>
      <c r="C16" s="30" t="s">
        <v>55</v>
      </c>
      <c r="D16" s="31" t="s">
        <v>1</v>
      </c>
      <c r="E16" s="27">
        <v>68</v>
      </c>
      <c r="F16" s="28"/>
      <c r="G16" s="28"/>
      <c r="H16" s="29"/>
      <c r="I16" s="28"/>
      <c r="J16" s="32"/>
      <c r="K16" s="32"/>
      <c r="L16" s="29">
        <f t="shared" si="1"/>
        <v>0</v>
      </c>
      <c r="M16" s="29">
        <f t="shared" si="2"/>
        <v>0</v>
      </c>
      <c r="N16" s="29">
        <f t="shared" si="3"/>
        <v>0</v>
      </c>
      <c r="O16" s="29">
        <f t="shared" si="4"/>
        <v>0</v>
      </c>
      <c r="P16" s="29">
        <f t="shared" si="5"/>
        <v>0</v>
      </c>
      <c r="Q16" s="29"/>
      <c r="R16" s="29">
        <f t="shared" si="6"/>
        <v>0</v>
      </c>
    </row>
    <row r="17" spans="1:18" ht="31">
      <c r="A17" s="26">
        <v>5</v>
      </c>
      <c r="B17" s="1" t="s">
        <v>175</v>
      </c>
      <c r="C17" s="30" t="s">
        <v>156</v>
      </c>
      <c r="D17" s="31" t="s">
        <v>1</v>
      </c>
      <c r="E17" s="27">
        <v>170</v>
      </c>
      <c r="F17" s="28"/>
      <c r="G17" s="28"/>
      <c r="H17" s="29"/>
      <c r="I17" s="28"/>
      <c r="J17" s="32"/>
      <c r="K17" s="32"/>
      <c r="L17" s="29">
        <f t="shared" si="1"/>
        <v>0</v>
      </c>
      <c r="M17" s="29">
        <f t="shared" si="2"/>
        <v>0</v>
      </c>
      <c r="N17" s="29">
        <f t="shared" si="3"/>
        <v>0</v>
      </c>
      <c r="O17" s="29">
        <f t="shared" si="4"/>
        <v>0</v>
      </c>
      <c r="P17" s="29">
        <f t="shared" si="5"/>
        <v>0</v>
      </c>
      <c r="Q17" s="29"/>
      <c r="R17" s="29">
        <f t="shared" si="6"/>
        <v>0</v>
      </c>
    </row>
    <row r="18" spans="1:18" ht="31">
      <c r="A18" s="26">
        <v>6</v>
      </c>
      <c r="B18" s="1" t="s">
        <v>175</v>
      </c>
      <c r="C18" s="30" t="s">
        <v>157</v>
      </c>
      <c r="D18" s="31" t="s">
        <v>1</v>
      </c>
      <c r="E18" s="27">
        <v>180</v>
      </c>
      <c r="F18" s="28"/>
      <c r="G18" s="28"/>
      <c r="H18" s="29"/>
      <c r="I18" s="28"/>
      <c r="J18" s="32"/>
      <c r="K18" s="32"/>
      <c r="L18" s="29">
        <f t="shared" si="1"/>
        <v>0</v>
      </c>
      <c r="M18" s="29">
        <f t="shared" si="2"/>
        <v>0</v>
      </c>
      <c r="N18" s="29">
        <f t="shared" si="3"/>
        <v>0</v>
      </c>
      <c r="O18" s="29">
        <f t="shared" si="4"/>
        <v>0</v>
      </c>
      <c r="P18" s="29">
        <f t="shared" si="5"/>
        <v>0</v>
      </c>
      <c r="Q18" s="29"/>
      <c r="R18" s="29">
        <f t="shared" si="6"/>
        <v>0</v>
      </c>
    </row>
    <row r="19" spans="1:18">
      <c r="A19" s="26">
        <v>7</v>
      </c>
      <c r="B19" s="1" t="s">
        <v>175</v>
      </c>
      <c r="C19" s="30" t="s">
        <v>138</v>
      </c>
      <c r="D19" s="31" t="s">
        <v>1</v>
      </c>
      <c r="E19" s="27">
        <v>155</v>
      </c>
      <c r="F19" s="28"/>
      <c r="G19" s="28"/>
      <c r="H19" s="29"/>
      <c r="I19" s="28"/>
      <c r="J19" s="32"/>
      <c r="K19" s="32"/>
      <c r="L19" s="29">
        <f t="shared" si="1"/>
        <v>0</v>
      </c>
      <c r="M19" s="29">
        <f t="shared" si="2"/>
        <v>0</v>
      </c>
      <c r="N19" s="29">
        <f t="shared" si="3"/>
        <v>0</v>
      </c>
      <c r="O19" s="29">
        <f t="shared" si="4"/>
        <v>0</v>
      </c>
      <c r="P19" s="29">
        <f t="shared" si="5"/>
        <v>0</v>
      </c>
      <c r="Q19" s="29"/>
      <c r="R19" s="29">
        <f t="shared" si="6"/>
        <v>0</v>
      </c>
    </row>
    <row r="20" spans="1:18">
      <c r="A20" s="26">
        <v>8</v>
      </c>
      <c r="B20" s="1" t="s">
        <v>175</v>
      </c>
      <c r="C20" s="30" t="s">
        <v>139</v>
      </c>
      <c r="D20" s="31" t="s">
        <v>1</v>
      </c>
      <c r="E20" s="27">
        <v>70</v>
      </c>
      <c r="F20" s="28"/>
      <c r="G20" s="28"/>
      <c r="H20" s="29"/>
      <c r="I20" s="28"/>
      <c r="J20" s="32"/>
      <c r="K20" s="32"/>
      <c r="L20" s="29">
        <f t="shared" si="1"/>
        <v>0</v>
      </c>
      <c r="M20" s="29">
        <f t="shared" si="2"/>
        <v>0</v>
      </c>
      <c r="N20" s="29">
        <f t="shared" si="3"/>
        <v>0</v>
      </c>
      <c r="O20" s="29">
        <f t="shared" si="4"/>
        <v>0</v>
      </c>
      <c r="P20" s="29">
        <f t="shared" si="5"/>
        <v>0</v>
      </c>
      <c r="Q20" s="29"/>
      <c r="R20" s="29">
        <f t="shared" si="6"/>
        <v>0</v>
      </c>
    </row>
    <row r="21" spans="1:18" ht="46.5">
      <c r="A21" s="26">
        <v>9</v>
      </c>
      <c r="B21" s="1" t="s">
        <v>175</v>
      </c>
      <c r="C21" s="30" t="s">
        <v>170</v>
      </c>
      <c r="D21" s="31" t="s">
        <v>1</v>
      </c>
      <c r="E21" s="27">
        <v>145</v>
      </c>
      <c r="F21" s="28"/>
      <c r="G21" s="28"/>
      <c r="H21" s="29"/>
      <c r="I21" s="28"/>
      <c r="J21" s="32"/>
      <c r="K21" s="32"/>
      <c r="L21" s="29">
        <f t="shared" si="1"/>
        <v>0</v>
      </c>
      <c r="M21" s="29">
        <f t="shared" si="2"/>
        <v>0</v>
      </c>
      <c r="N21" s="29">
        <f t="shared" si="3"/>
        <v>0</v>
      </c>
      <c r="O21" s="29">
        <f t="shared" si="4"/>
        <v>0</v>
      </c>
      <c r="P21" s="29">
        <f t="shared" si="5"/>
        <v>0</v>
      </c>
      <c r="Q21" s="29"/>
      <c r="R21" s="29">
        <f t="shared" si="6"/>
        <v>0</v>
      </c>
    </row>
    <row r="22" spans="1:18">
      <c r="A22" s="26">
        <v>10</v>
      </c>
      <c r="B22" s="1" t="s">
        <v>175</v>
      </c>
      <c r="C22" s="30" t="s">
        <v>140</v>
      </c>
      <c r="D22" s="31" t="s">
        <v>53</v>
      </c>
      <c r="E22" s="27">
        <v>5</v>
      </c>
      <c r="F22" s="28"/>
      <c r="G22" s="28"/>
      <c r="H22" s="29"/>
      <c r="I22" s="28"/>
      <c r="J22" s="32"/>
      <c r="K22" s="32"/>
      <c r="L22" s="29">
        <f t="shared" si="1"/>
        <v>0</v>
      </c>
      <c r="M22" s="29">
        <f t="shared" si="2"/>
        <v>0</v>
      </c>
      <c r="N22" s="29">
        <f t="shared" si="3"/>
        <v>0</v>
      </c>
      <c r="O22" s="29">
        <f t="shared" si="4"/>
        <v>0</v>
      </c>
      <c r="P22" s="29">
        <f t="shared" si="5"/>
        <v>0</v>
      </c>
      <c r="Q22" s="29"/>
      <c r="R22" s="29">
        <f t="shared" si="6"/>
        <v>0</v>
      </c>
    </row>
    <row r="23" spans="1:18">
      <c r="A23" s="26">
        <v>11</v>
      </c>
      <c r="B23" s="1" t="s">
        <v>175</v>
      </c>
      <c r="C23" s="30" t="s">
        <v>141</v>
      </c>
      <c r="D23" s="31" t="s">
        <v>1</v>
      </c>
      <c r="E23" s="27">
        <v>145</v>
      </c>
      <c r="F23" s="28"/>
      <c r="G23" s="28"/>
      <c r="H23" s="29"/>
      <c r="I23" s="28"/>
      <c r="J23" s="32"/>
      <c r="K23" s="32"/>
      <c r="L23" s="29">
        <f t="shared" si="1"/>
        <v>0</v>
      </c>
      <c r="M23" s="29">
        <f t="shared" si="2"/>
        <v>0</v>
      </c>
      <c r="N23" s="29">
        <f t="shared" si="3"/>
        <v>0</v>
      </c>
      <c r="O23" s="29">
        <f t="shared" si="4"/>
        <v>0</v>
      </c>
      <c r="P23" s="29">
        <f t="shared" si="5"/>
        <v>0</v>
      </c>
      <c r="Q23" s="29"/>
      <c r="R23" s="29">
        <f t="shared" si="6"/>
        <v>0</v>
      </c>
    </row>
    <row r="24" spans="1:18" ht="31">
      <c r="A24" s="26">
        <v>12</v>
      </c>
      <c r="B24" s="1" t="s">
        <v>175</v>
      </c>
      <c r="C24" s="30" t="s">
        <v>142</v>
      </c>
      <c r="D24" s="31" t="s">
        <v>53</v>
      </c>
      <c r="E24" s="27">
        <v>12</v>
      </c>
      <c r="F24" s="28"/>
      <c r="G24" s="28"/>
      <c r="H24" s="29"/>
      <c r="I24" s="28"/>
      <c r="J24" s="32"/>
      <c r="K24" s="32"/>
      <c r="L24" s="29">
        <f t="shared" si="1"/>
        <v>0</v>
      </c>
      <c r="M24" s="29">
        <f t="shared" si="2"/>
        <v>0</v>
      </c>
      <c r="N24" s="29">
        <f t="shared" si="3"/>
        <v>0</v>
      </c>
      <c r="O24" s="29">
        <f t="shared" si="4"/>
        <v>0</v>
      </c>
      <c r="P24" s="29">
        <f t="shared" si="5"/>
        <v>0</v>
      </c>
      <c r="Q24" s="29"/>
      <c r="R24" s="29">
        <f t="shared" si="6"/>
        <v>0</v>
      </c>
    </row>
    <row r="25" spans="1:18" ht="31">
      <c r="A25" s="26">
        <v>13</v>
      </c>
      <c r="B25" s="1" t="s">
        <v>175</v>
      </c>
      <c r="C25" s="30" t="s">
        <v>143</v>
      </c>
      <c r="D25" s="31" t="s">
        <v>51</v>
      </c>
      <c r="E25" s="27">
        <v>5</v>
      </c>
      <c r="F25" s="28"/>
      <c r="G25" s="28"/>
      <c r="H25" s="29"/>
      <c r="I25" s="28"/>
      <c r="J25" s="32"/>
      <c r="K25" s="32"/>
      <c r="L25" s="29">
        <f t="shared" si="1"/>
        <v>0</v>
      </c>
      <c r="M25" s="29">
        <f t="shared" si="2"/>
        <v>0</v>
      </c>
      <c r="N25" s="29">
        <f t="shared" si="3"/>
        <v>0</v>
      </c>
      <c r="O25" s="29">
        <f t="shared" si="4"/>
        <v>0</v>
      </c>
      <c r="P25" s="29">
        <f t="shared" si="5"/>
        <v>0</v>
      </c>
      <c r="Q25" s="29"/>
      <c r="R25" s="29">
        <f t="shared" si="6"/>
        <v>0</v>
      </c>
    </row>
    <row r="26" spans="1:18" ht="31">
      <c r="A26" s="26">
        <v>14</v>
      </c>
      <c r="B26" s="1" t="s">
        <v>175</v>
      </c>
      <c r="C26" s="30" t="s">
        <v>144</v>
      </c>
      <c r="D26" s="31" t="s">
        <v>51</v>
      </c>
      <c r="E26" s="27">
        <v>6</v>
      </c>
      <c r="F26" s="28"/>
      <c r="G26" s="28"/>
      <c r="H26" s="29"/>
      <c r="I26" s="28"/>
      <c r="J26" s="32"/>
      <c r="K26" s="32"/>
      <c r="L26" s="29">
        <f t="shared" si="1"/>
        <v>0</v>
      </c>
      <c r="M26" s="29">
        <f t="shared" si="2"/>
        <v>0</v>
      </c>
      <c r="N26" s="29">
        <f t="shared" si="3"/>
        <v>0</v>
      </c>
      <c r="O26" s="29">
        <f t="shared" si="4"/>
        <v>0</v>
      </c>
      <c r="P26" s="29">
        <f t="shared" si="5"/>
        <v>0</v>
      </c>
      <c r="Q26" s="29"/>
      <c r="R26" s="29">
        <f t="shared" si="6"/>
        <v>0</v>
      </c>
    </row>
    <row r="27" spans="1:18" ht="31">
      <c r="A27" s="26">
        <v>15</v>
      </c>
      <c r="B27" s="1" t="s">
        <v>175</v>
      </c>
      <c r="C27" s="30" t="s">
        <v>145</v>
      </c>
      <c r="D27" s="31" t="s">
        <v>51</v>
      </c>
      <c r="E27" s="27">
        <v>3</v>
      </c>
      <c r="F27" s="28"/>
      <c r="G27" s="28"/>
      <c r="H27" s="29"/>
      <c r="I27" s="28"/>
      <c r="J27" s="32"/>
      <c r="K27" s="32"/>
      <c r="L27" s="29">
        <f t="shared" si="1"/>
        <v>0</v>
      </c>
      <c r="M27" s="29">
        <f t="shared" si="2"/>
        <v>0</v>
      </c>
      <c r="N27" s="29">
        <f t="shared" si="3"/>
        <v>0</v>
      </c>
      <c r="O27" s="29">
        <f t="shared" si="4"/>
        <v>0</v>
      </c>
      <c r="P27" s="29">
        <f t="shared" si="5"/>
        <v>0</v>
      </c>
      <c r="Q27" s="29"/>
      <c r="R27" s="29">
        <f t="shared" si="6"/>
        <v>0</v>
      </c>
    </row>
    <row r="28" spans="1:18" ht="31">
      <c r="A28" s="26">
        <v>16</v>
      </c>
      <c r="B28" s="1" t="s">
        <v>175</v>
      </c>
      <c r="C28" s="30" t="s">
        <v>146</v>
      </c>
      <c r="D28" s="31" t="s">
        <v>53</v>
      </c>
      <c r="E28" s="27">
        <v>5</v>
      </c>
      <c r="F28" s="28"/>
      <c r="G28" s="28"/>
      <c r="H28" s="29"/>
      <c r="I28" s="28"/>
      <c r="J28" s="32"/>
      <c r="K28" s="32"/>
      <c r="L28" s="29">
        <f t="shared" si="1"/>
        <v>0</v>
      </c>
      <c r="M28" s="29">
        <f t="shared" si="2"/>
        <v>0</v>
      </c>
      <c r="N28" s="29">
        <f t="shared" si="3"/>
        <v>0</v>
      </c>
      <c r="O28" s="29">
        <f t="shared" si="4"/>
        <v>0</v>
      </c>
      <c r="P28" s="29">
        <f t="shared" si="5"/>
        <v>0</v>
      </c>
      <c r="Q28" s="29"/>
      <c r="R28" s="29">
        <f t="shared" si="6"/>
        <v>0</v>
      </c>
    </row>
    <row r="29" spans="1:18" ht="31">
      <c r="A29" s="26">
        <v>17</v>
      </c>
      <c r="B29" s="1" t="s">
        <v>175</v>
      </c>
      <c r="C29" s="30" t="s">
        <v>147</v>
      </c>
      <c r="D29" s="31" t="s">
        <v>53</v>
      </c>
      <c r="E29" s="27">
        <v>12</v>
      </c>
      <c r="F29" s="28"/>
      <c r="G29" s="28"/>
      <c r="H29" s="29"/>
      <c r="I29" s="28"/>
      <c r="J29" s="32"/>
      <c r="K29" s="32"/>
      <c r="L29" s="29">
        <f t="shared" si="1"/>
        <v>0</v>
      </c>
      <c r="M29" s="29">
        <f t="shared" si="2"/>
        <v>0</v>
      </c>
      <c r="N29" s="29">
        <f t="shared" si="3"/>
        <v>0</v>
      </c>
      <c r="O29" s="29">
        <f t="shared" si="4"/>
        <v>0</v>
      </c>
      <c r="P29" s="29">
        <f t="shared" si="5"/>
        <v>0</v>
      </c>
      <c r="Q29" s="29"/>
      <c r="R29" s="29">
        <f t="shared" si="6"/>
        <v>0</v>
      </c>
    </row>
    <row r="30" spans="1:18" ht="46.5">
      <c r="A30" s="26">
        <v>18</v>
      </c>
      <c r="B30" s="1" t="s">
        <v>175</v>
      </c>
      <c r="C30" s="30" t="s">
        <v>148</v>
      </c>
      <c r="D30" s="31" t="s">
        <v>53</v>
      </c>
      <c r="E30" s="27">
        <v>1</v>
      </c>
      <c r="F30" s="28"/>
      <c r="G30" s="28"/>
      <c r="H30" s="29"/>
      <c r="I30" s="28"/>
      <c r="J30" s="32"/>
      <c r="K30" s="32"/>
      <c r="L30" s="29">
        <f t="shared" si="1"/>
        <v>0</v>
      </c>
      <c r="M30" s="29">
        <f t="shared" si="2"/>
        <v>0</v>
      </c>
      <c r="N30" s="29">
        <f t="shared" si="3"/>
        <v>0</v>
      </c>
      <c r="O30" s="29">
        <f t="shared" si="4"/>
        <v>0</v>
      </c>
      <c r="P30" s="29">
        <f t="shared" si="5"/>
        <v>0</v>
      </c>
      <c r="Q30" s="29"/>
      <c r="R30" s="29">
        <f t="shared" si="6"/>
        <v>0</v>
      </c>
    </row>
    <row r="31" spans="1:18">
      <c r="A31" s="26">
        <v>19</v>
      </c>
      <c r="B31" s="1" t="s">
        <v>175</v>
      </c>
      <c r="C31" s="30" t="s">
        <v>149</v>
      </c>
      <c r="D31" s="31" t="s">
        <v>53</v>
      </c>
      <c r="E31" s="27">
        <v>5</v>
      </c>
      <c r="F31" s="28"/>
      <c r="G31" s="28"/>
      <c r="H31" s="29"/>
      <c r="I31" s="28"/>
      <c r="J31" s="32"/>
      <c r="K31" s="32"/>
      <c r="L31" s="29">
        <f t="shared" si="1"/>
        <v>0</v>
      </c>
      <c r="M31" s="29">
        <f t="shared" si="2"/>
        <v>0</v>
      </c>
      <c r="N31" s="29">
        <f t="shared" si="3"/>
        <v>0</v>
      </c>
      <c r="O31" s="29">
        <f t="shared" si="4"/>
        <v>0</v>
      </c>
      <c r="P31" s="29">
        <f t="shared" si="5"/>
        <v>0</v>
      </c>
      <c r="Q31" s="29"/>
      <c r="R31" s="29">
        <f t="shared" si="6"/>
        <v>0</v>
      </c>
    </row>
    <row r="32" spans="1:18">
      <c r="A32" s="26">
        <v>20</v>
      </c>
      <c r="B32" s="1" t="s">
        <v>175</v>
      </c>
      <c r="C32" s="30" t="s">
        <v>150</v>
      </c>
      <c r="D32" s="31" t="s">
        <v>53</v>
      </c>
      <c r="E32" s="27">
        <v>5</v>
      </c>
      <c r="F32" s="28"/>
      <c r="G32" s="28"/>
      <c r="H32" s="29"/>
      <c r="I32" s="28"/>
      <c r="J32" s="32"/>
      <c r="K32" s="32"/>
      <c r="L32" s="29">
        <f t="shared" si="1"/>
        <v>0</v>
      </c>
      <c r="M32" s="29">
        <f t="shared" si="2"/>
        <v>0</v>
      </c>
      <c r="N32" s="29">
        <f t="shared" si="3"/>
        <v>0</v>
      </c>
      <c r="O32" s="29">
        <f t="shared" si="4"/>
        <v>0</v>
      </c>
      <c r="P32" s="29">
        <f t="shared" si="5"/>
        <v>0</v>
      </c>
      <c r="Q32" s="29"/>
      <c r="R32" s="29">
        <f t="shared" si="6"/>
        <v>0</v>
      </c>
    </row>
    <row r="33" spans="1:19">
      <c r="A33" s="26">
        <v>21</v>
      </c>
      <c r="B33" s="1" t="s">
        <v>175</v>
      </c>
      <c r="C33" s="30" t="s">
        <v>151</v>
      </c>
      <c r="D33" s="31" t="s">
        <v>53</v>
      </c>
      <c r="E33" s="27">
        <v>5</v>
      </c>
      <c r="F33" s="28"/>
      <c r="G33" s="28"/>
      <c r="H33" s="29"/>
      <c r="I33" s="28"/>
      <c r="J33" s="32"/>
      <c r="K33" s="32"/>
      <c r="L33" s="29">
        <f t="shared" si="1"/>
        <v>0</v>
      </c>
      <c r="M33" s="29">
        <f t="shared" si="2"/>
        <v>0</v>
      </c>
      <c r="N33" s="29">
        <f t="shared" si="3"/>
        <v>0</v>
      </c>
      <c r="O33" s="29">
        <f t="shared" si="4"/>
        <v>0</v>
      </c>
      <c r="P33" s="29">
        <f t="shared" si="5"/>
        <v>0</v>
      </c>
      <c r="Q33" s="29"/>
      <c r="R33" s="29">
        <f t="shared" si="6"/>
        <v>0</v>
      </c>
    </row>
    <row r="34" spans="1:19" ht="31">
      <c r="A34" s="26">
        <v>22</v>
      </c>
      <c r="B34" s="1" t="s">
        <v>175</v>
      </c>
      <c r="C34" s="30" t="s">
        <v>152</v>
      </c>
      <c r="D34" s="31" t="s">
        <v>53</v>
      </c>
      <c r="E34" s="27">
        <v>5</v>
      </c>
      <c r="F34" s="28"/>
      <c r="G34" s="28"/>
      <c r="H34" s="29"/>
      <c r="I34" s="28"/>
      <c r="J34" s="32"/>
      <c r="K34" s="32"/>
      <c r="L34" s="29">
        <f t="shared" si="1"/>
        <v>0</v>
      </c>
      <c r="M34" s="29">
        <f t="shared" si="2"/>
        <v>0</v>
      </c>
      <c r="N34" s="29">
        <f t="shared" si="3"/>
        <v>0</v>
      </c>
      <c r="O34" s="29">
        <f t="shared" si="4"/>
        <v>0</v>
      </c>
      <c r="P34" s="29">
        <f t="shared" si="5"/>
        <v>0</v>
      </c>
      <c r="Q34" s="29"/>
      <c r="R34" s="29">
        <f t="shared" si="6"/>
        <v>0</v>
      </c>
    </row>
    <row r="35" spans="1:19">
      <c r="A35" s="26">
        <v>23</v>
      </c>
      <c r="B35" s="1" t="s">
        <v>175</v>
      </c>
      <c r="C35" s="30" t="s">
        <v>153</v>
      </c>
      <c r="D35" s="31" t="s">
        <v>53</v>
      </c>
      <c r="E35" s="27">
        <v>5</v>
      </c>
      <c r="F35" s="28"/>
      <c r="G35" s="28"/>
      <c r="H35" s="29"/>
      <c r="I35" s="28"/>
      <c r="J35" s="32"/>
      <c r="K35" s="32"/>
      <c r="L35" s="29">
        <f t="shared" si="1"/>
        <v>0</v>
      </c>
      <c r="M35" s="29">
        <f t="shared" si="2"/>
        <v>0</v>
      </c>
      <c r="N35" s="29">
        <f t="shared" si="3"/>
        <v>0</v>
      </c>
      <c r="O35" s="29">
        <f t="shared" si="4"/>
        <v>0</v>
      </c>
      <c r="P35" s="29">
        <f t="shared" si="5"/>
        <v>0</v>
      </c>
      <c r="Q35" s="29"/>
      <c r="R35" s="29">
        <f t="shared" si="6"/>
        <v>0</v>
      </c>
    </row>
    <row r="36" spans="1:19">
      <c r="A36" s="26">
        <v>24</v>
      </c>
      <c r="B36" s="1" t="s">
        <v>175</v>
      </c>
      <c r="C36" s="30" t="s">
        <v>154</v>
      </c>
      <c r="D36" s="31" t="s">
        <v>2</v>
      </c>
      <c r="E36" s="27">
        <v>150</v>
      </c>
      <c r="F36" s="28"/>
      <c r="G36" s="28"/>
      <c r="H36" s="29"/>
      <c r="I36" s="28"/>
      <c r="J36" s="32"/>
      <c r="K36" s="32"/>
      <c r="L36" s="29">
        <f t="shared" si="1"/>
        <v>0</v>
      </c>
      <c r="M36" s="29">
        <f t="shared" si="2"/>
        <v>0</v>
      </c>
      <c r="N36" s="29">
        <f t="shared" si="3"/>
        <v>0</v>
      </c>
      <c r="O36" s="29">
        <f t="shared" si="4"/>
        <v>0</v>
      </c>
      <c r="P36" s="29">
        <f t="shared" si="5"/>
        <v>0</v>
      </c>
      <c r="Q36" s="29"/>
      <c r="R36" s="29">
        <f t="shared" si="6"/>
        <v>0</v>
      </c>
    </row>
    <row r="37" spans="1:19" ht="31">
      <c r="A37" s="26">
        <v>25</v>
      </c>
      <c r="B37" s="1" t="s">
        <v>175</v>
      </c>
      <c r="C37" s="30" t="s">
        <v>56</v>
      </c>
      <c r="D37" s="31" t="s">
        <v>51</v>
      </c>
      <c r="E37" s="27">
        <v>5</v>
      </c>
      <c r="F37" s="28"/>
      <c r="G37" s="28"/>
      <c r="H37" s="29"/>
      <c r="I37" s="28"/>
      <c r="J37" s="32"/>
      <c r="K37" s="32"/>
      <c r="L37" s="29">
        <f t="shared" si="1"/>
        <v>0</v>
      </c>
      <c r="M37" s="29">
        <f t="shared" si="2"/>
        <v>0</v>
      </c>
      <c r="N37" s="29">
        <f t="shared" si="3"/>
        <v>0</v>
      </c>
      <c r="O37" s="29">
        <f t="shared" si="4"/>
        <v>0</v>
      </c>
      <c r="P37" s="29">
        <f t="shared" si="5"/>
        <v>0</v>
      </c>
      <c r="Q37" s="29"/>
      <c r="R37" s="29">
        <f t="shared" si="6"/>
        <v>0</v>
      </c>
    </row>
    <row r="38" spans="1:19" ht="31">
      <c r="A38" s="26">
        <v>26</v>
      </c>
      <c r="B38" s="1" t="s">
        <v>175</v>
      </c>
      <c r="C38" s="30" t="s">
        <v>155</v>
      </c>
      <c r="D38" s="31" t="s">
        <v>51</v>
      </c>
      <c r="E38" s="27">
        <v>1</v>
      </c>
      <c r="F38" s="28"/>
      <c r="G38" s="28"/>
      <c r="H38" s="29"/>
      <c r="I38" s="28"/>
      <c r="J38" s="32"/>
      <c r="K38" s="32"/>
      <c r="L38" s="29">
        <f t="shared" si="1"/>
        <v>0</v>
      </c>
      <c r="M38" s="29">
        <f t="shared" si="2"/>
        <v>0</v>
      </c>
      <c r="N38" s="29">
        <f t="shared" si="3"/>
        <v>0</v>
      </c>
      <c r="O38" s="29">
        <f t="shared" si="4"/>
        <v>0</v>
      </c>
      <c r="P38" s="29">
        <f t="shared" si="5"/>
        <v>0</v>
      </c>
      <c r="Q38" s="29"/>
      <c r="R38" s="29">
        <f t="shared" si="6"/>
        <v>0</v>
      </c>
    </row>
    <row r="39" spans="1:19">
      <c r="A39" s="167" t="s">
        <v>92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40">
        <f>SUM(M12:M38)</f>
        <v>0</v>
      </c>
      <c r="N39" s="40">
        <f>SUM(N12:N38)</f>
        <v>0</v>
      </c>
      <c r="O39" s="40">
        <f>SUM(O12:O38)</f>
        <v>0</v>
      </c>
      <c r="P39" s="40">
        <f>SUM(P12:P38)</f>
        <v>0</v>
      </c>
      <c r="Q39" s="40"/>
      <c r="R39" s="40">
        <f>SUM(R12:R38)</f>
        <v>0</v>
      </c>
    </row>
    <row r="40" spans="1:19">
      <c r="L40" s="14"/>
      <c r="M40" s="41"/>
      <c r="N40" s="41"/>
      <c r="O40" s="41"/>
      <c r="P40" s="41"/>
      <c r="Q40" s="41"/>
      <c r="R40" s="42"/>
    </row>
    <row r="41" spans="1:19">
      <c r="A41" s="9"/>
      <c r="B41" s="9"/>
      <c r="E41" s="9"/>
      <c r="F41" s="8"/>
      <c r="G41" s="12"/>
      <c r="H41" s="13"/>
      <c r="I41" s="13"/>
      <c r="J41" s="13"/>
      <c r="K41" s="13"/>
      <c r="L41" s="13"/>
      <c r="M41" s="43"/>
      <c r="N41" s="43"/>
      <c r="O41" s="43"/>
      <c r="P41" s="43"/>
      <c r="Q41" s="43"/>
      <c r="R41" s="44"/>
    </row>
    <row r="42" spans="1:19">
      <c r="A42" s="9"/>
      <c r="B42" s="132" t="s">
        <v>198</v>
      </c>
      <c r="C42" s="132"/>
      <c r="D42" s="132"/>
      <c r="E42" s="132"/>
      <c r="F42" s="132"/>
      <c r="G42" s="132"/>
      <c r="H42" s="132"/>
      <c r="I42" s="132"/>
      <c r="J42" s="132"/>
      <c r="K42" s="126"/>
      <c r="L42" s="13"/>
      <c r="M42" s="45"/>
      <c r="N42" s="45"/>
      <c r="O42" s="45"/>
      <c r="P42" s="45"/>
      <c r="Q42" s="45"/>
      <c r="R42" s="45"/>
    </row>
    <row r="43" spans="1:19">
      <c r="A43" s="9"/>
      <c r="B43" s="101"/>
      <c r="C43" s="101"/>
      <c r="D43" s="101" t="s">
        <v>193</v>
      </c>
      <c r="E43" s="101"/>
      <c r="F43" s="101"/>
      <c r="G43" s="101"/>
      <c r="H43" s="101"/>
      <c r="I43" s="101"/>
      <c r="J43" s="101"/>
      <c r="K43" s="101"/>
      <c r="L43" s="13"/>
    </row>
    <row r="44" spans="1:19">
      <c r="A44" s="9"/>
      <c r="B44" s="101" t="s">
        <v>195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3"/>
    </row>
    <row r="45" spans="1:19" s="7" customFormat="1">
      <c r="A45" s="4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3"/>
      <c r="R45" s="2"/>
      <c r="S45" s="2"/>
    </row>
    <row r="46" spans="1:19" s="7" customFormat="1">
      <c r="A46" s="4"/>
      <c r="B46" s="132" t="s">
        <v>199</v>
      </c>
      <c r="C46" s="132"/>
      <c r="D46" s="132"/>
      <c r="E46" s="132"/>
      <c r="F46" s="132"/>
      <c r="G46" s="132"/>
      <c r="H46" s="132"/>
      <c r="I46" s="132"/>
      <c r="J46" s="132"/>
      <c r="K46" s="126"/>
      <c r="L46" s="13"/>
      <c r="R46" s="2"/>
      <c r="S46" s="2"/>
    </row>
    <row r="47" spans="1:19">
      <c r="B47" s="101"/>
      <c r="C47" s="101"/>
      <c r="D47" s="101" t="s">
        <v>193</v>
      </c>
      <c r="E47" s="101"/>
      <c r="F47" s="101"/>
      <c r="G47" s="101"/>
      <c r="H47" s="101"/>
      <c r="I47" s="101"/>
      <c r="J47" s="101"/>
      <c r="K47" s="101"/>
    </row>
    <row r="48" spans="1:19">
      <c r="B48" s="101" t="s">
        <v>197</v>
      </c>
      <c r="C48" s="101"/>
      <c r="D48" s="101"/>
      <c r="E48" s="101"/>
      <c r="F48" s="101"/>
      <c r="G48" s="101"/>
      <c r="H48" s="101"/>
      <c r="I48" s="101"/>
      <c r="J48" s="101"/>
      <c r="K48" s="101"/>
    </row>
  </sheetData>
  <mergeCells count="15">
    <mergeCell ref="B42:J42"/>
    <mergeCell ref="B46:J46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  <mergeCell ref="C4:L4"/>
    <mergeCell ref="C5:L5"/>
    <mergeCell ref="C6:L6"/>
    <mergeCell ref="A39:L39"/>
  </mergeCells>
  <phoneticPr fontId="8" type="noConversion"/>
  <conditionalFormatting sqref="C15:C16">
    <cfRule type="duplicateValues" dxfId="0" priority="1"/>
  </conditionalFormatting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1-3
Sabiedriskā transporta galapunkta „ Jugla-3” teritorijas labiekārtošana Murjāņu ielā 58, Rīgā</oddHeader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4828-FC88-4C46-A43F-258736082302}">
  <sheetPr>
    <pageSetUpPr fitToPage="1"/>
  </sheetPr>
  <dimension ref="A1:S40"/>
  <sheetViews>
    <sheetView showZeros="0" topLeftCell="A22" zoomScale="85" zoomScaleNormal="85" zoomScaleSheetLayoutView="85" workbookViewId="0">
      <selection activeCell="R42" sqref="R42"/>
    </sheetView>
  </sheetViews>
  <sheetFormatPr defaultColWidth="9.1796875" defaultRowHeight="15.5"/>
  <cols>
    <col min="1" max="1" width="5.7265625" style="4" customWidth="1"/>
    <col min="2" max="2" width="12.7265625" style="4" customWidth="1"/>
    <col min="3" max="3" width="42.453125" style="5" customWidth="1"/>
    <col min="4" max="4" width="9.26953125" style="39" customWidth="1"/>
    <col min="5" max="5" width="6.81640625" style="4" customWidth="1"/>
    <col min="6" max="6" width="11.54296875" style="4" customWidth="1"/>
    <col min="7" max="7" width="11.54296875" style="6" customWidth="1"/>
    <col min="8" max="11" width="11.54296875" style="7" customWidth="1"/>
    <col min="12" max="12" width="13.1796875" style="7" customWidth="1"/>
    <col min="13" max="13" width="8.1796875" style="7" bestFit="1" customWidth="1"/>
    <col min="14" max="14" width="9.1796875" style="7" bestFit="1" customWidth="1"/>
    <col min="15" max="15" width="10.1796875" style="7" bestFit="1" customWidth="1"/>
    <col min="16" max="17" width="11" style="7" customWidth="1"/>
    <col min="18" max="18" width="10.54296875" style="2" customWidth="1"/>
    <col min="19" max="19" width="8.26953125" style="2" customWidth="1"/>
    <col min="20" max="16384" width="9.1796875" style="2"/>
  </cols>
  <sheetData>
    <row r="1" spans="1:19" ht="17.25" customHeight="1">
      <c r="A1" s="159" t="s">
        <v>90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9">
      <c r="A2" s="160" t="s">
        <v>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  <c r="L3" s="125"/>
      <c r="M3" s="125"/>
      <c r="N3" s="125"/>
      <c r="O3" s="125"/>
      <c r="P3" s="125"/>
      <c r="Q3" s="128"/>
      <c r="R3" s="125"/>
    </row>
    <row r="4" spans="1:19">
      <c r="A4" s="3" t="s">
        <v>66</v>
      </c>
      <c r="C4" s="166" t="s">
        <v>81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9">
      <c r="A5" s="3" t="s">
        <v>65</v>
      </c>
      <c r="C5" s="166" t="s">
        <v>82</v>
      </c>
      <c r="D5" s="166"/>
      <c r="E5" s="166"/>
      <c r="F5" s="166"/>
      <c r="G5" s="166"/>
      <c r="H5" s="166"/>
      <c r="I5" s="166"/>
      <c r="J5" s="166"/>
      <c r="K5" s="166"/>
      <c r="L5" s="166"/>
    </row>
    <row r="6" spans="1:19">
      <c r="A6" s="3" t="s">
        <v>67</v>
      </c>
      <c r="C6" s="166" t="s">
        <v>83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9">
      <c r="A7" s="8" t="s">
        <v>104</v>
      </c>
      <c r="B7" s="9"/>
      <c r="C7" s="10"/>
      <c r="D7" s="11"/>
      <c r="E7" s="9"/>
      <c r="F7" s="9"/>
      <c r="G7" s="12"/>
      <c r="H7" s="13"/>
      <c r="I7" s="13"/>
    </row>
    <row r="8" spans="1:19">
      <c r="A8" s="8" t="s">
        <v>111</v>
      </c>
      <c r="B8" s="9"/>
      <c r="C8" s="10"/>
      <c r="D8" s="11"/>
      <c r="E8" s="9"/>
      <c r="F8" s="9"/>
      <c r="G8" s="12"/>
      <c r="H8" s="13"/>
      <c r="I8" s="13"/>
      <c r="P8" s="14" t="s">
        <v>176</v>
      </c>
      <c r="Q8" s="14"/>
      <c r="R8" s="15">
        <f>R31</f>
        <v>0</v>
      </c>
    </row>
    <row r="9" spans="1:19" ht="15" customHeight="1">
      <c r="A9" s="8" t="s">
        <v>191</v>
      </c>
      <c r="B9" s="9"/>
      <c r="C9" s="10"/>
      <c r="D9" s="11"/>
      <c r="E9" s="9"/>
      <c r="F9" s="9"/>
      <c r="G9" s="12"/>
      <c r="H9" s="13"/>
      <c r="I9" s="13"/>
    </row>
    <row r="10" spans="1:19" ht="20.25" customHeight="1">
      <c r="A10" s="163" t="s">
        <v>68</v>
      </c>
      <c r="B10" s="161" t="s">
        <v>80</v>
      </c>
      <c r="C10" s="164" t="s">
        <v>85</v>
      </c>
      <c r="D10" s="157" t="s">
        <v>0</v>
      </c>
      <c r="E10" s="163" t="s">
        <v>69</v>
      </c>
      <c r="F10" s="165" t="s">
        <v>70</v>
      </c>
      <c r="G10" s="165"/>
      <c r="H10" s="165"/>
      <c r="I10" s="165"/>
      <c r="J10" s="165"/>
      <c r="K10" s="165"/>
      <c r="L10" s="165"/>
      <c r="M10" s="165" t="s">
        <v>71</v>
      </c>
      <c r="N10" s="165"/>
      <c r="O10" s="165"/>
      <c r="P10" s="165"/>
      <c r="Q10" s="165"/>
      <c r="R10" s="165"/>
      <c r="S10" s="16"/>
    </row>
    <row r="11" spans="1:19" ht="78.75" customHeight="1">
      <c r="A11" s="163"/>
      <c r="B11" s="162"/>
      <c r="C11" s="164"/>
      <c r="D11" s="158"/>
      <c r="E11" s="163"/>
      <c r="F11" s="17" t="s">
        <v>72</v>
      </c>
      <c r="G11" s="17" t="s">
        <v>73</v>
      </c>
      <c r="H11" s="18" t="s">
        <v>74</v>
      </c>
      <c r="I11" s="18" t="s">
        <v>75</v>
      </c>
      <c r="J11" s="18" t="s">
        <v>225</v>
      </c>
      <c r="K11" s="18" t="s">
        <v>226</v>
      </c>
      <c r="L11" s="18" t="s">
        <v>76</v>
      </c>
      <c r="M11" s="18" t="s">
        <v>77</v>
      </c>
      <c r="N11" s="18" t="s">
        <v>74</v>
      </c>
      <c r="O11" s="18" t="s">
        <v>75</v>
      </c>
      <c r="P11" s="18" t="s">
        <v>225</v>
      </c>
      <c r="Q11" s="18" t="s">
        <v>226</v>
      </c>
      <c r="R11" s="18" t="s">
        <v>78</v>
      </c>
    </row>
    <row r="12" spans="1:19">
      <c r="A12" s="19"/>
      <c r="B12" s="19"/>
      <c r="C12" s="20" t="s">
        <v>41</v>
      </c>
      <c r="D12" s="33"/>
      <c r="E12" s="34"/>
      <c r="F12" s="35">
        <v>0</v>
      </c>
      <c r="G12" s="35">
        <v>0</v>
      </c>
      <c r="H12" s="36">
        <v>0</v>
      </c>
      <c r="I12" s="35">
        <v>0</v>
      </c>
      <c r="J12" s="37">
        <v>0</v>
      </c>
      <c r="K12" s="37"/>
      <c r="L12" s="36"/>
      <c r="M12" s="36">
        <f t="shared" ref="M12:M30" si="0">ROUND(E12*F12,2)</f>
        <v>0</v>
      </c>
      <c r="N12" s="36">
        <f t="shared" ref="N12:N30" si="1">ROUND(E12*H12,2)</f>
        <v>0</v>
      </c>
      <c r="O12" s="36">
        <f t="shared" ref="O12:O30" si="2">ROUND(E12*I12,2)</f>
        <v>0</v>
      </c>
      <c r="P12" s="36">
        <f t="shared" ref="P12:P30" si="3">ROUND(J12*E12,2)</f>
        <v>0</v>
      </c>
      <c r="Q12" s="36"/>
      <c r="R12" s="36">
        <f t="shared" ref="R12:R30" si="4">SUM(N12:P12)</f>
        <v>0</v>
      </c>
    </row>
    <row r="13" spans="1:19" ht="62.5" customHeight="1">
      <c r="A13" s="26">
        <v>1</v>
      </c>
      <c r="B13" s="1" t="s">
        <v>175</v>
      </c>
      <c r="C13" s="30" t="s">
        <v>158</v>
      </c>
      <c r="D13" s="31" t="s">
        <v>1</v>
      </c>
      <c r="E13" s="27">
        <v>201</v>
      </c>
      <c r="F13" s="28"/>
      <c r="G13" s="28"/>
      <c r="H13" s="29"/>
      <c r="I13" s="28"/>
      <c r="J13" s="32"/>
      <c r="K13" s="32"/>
      <c r="L13" s="29">
        <f t="shared" ref="L13:L30" si="5">SUM(H13:J13)</f>
        <v>0</v>
      </c>
      <c r="M13" s="29">
        <f t="shared" si="0"/>
        <v>0</v>
      </c>
      <c r="N13" s="29">
        <f t="shared" si="1"/>
        <v>0</v>
      </c>
      <c r="O13" s="29">
        <f t="shared" si="2"/>
        <v>0</v>
      </c>
      <c r="P13" s="29">
        <f t="shared" si="3"/>
        <v>0</v>
      </c>
      <c r="Q13" s="29"/>
      <c r="R13" s="29">
        <f t="shared" si="4"/>
        <v>0</v>
      </c>
    </row>
    <row r="14" spans="1:19" ht="55.5" customHeight="1">
      <c r="A14" s="26">
        <v>2</v>
      </c>
      <c r="B14" s="1" t="s">
        <v>175</v>
      </c>
      <c r="C14" s="30" t="s">
        <v>169</v>
      </c>
      <c r="D14" s="31" t="s">
        <v>1</v>
      </c>
      <c r="E14" s="27">
        <v>231</v>
      </c>
      <c r="F14" s="28"/>
      <c r="G14" s="28"/>
      <c r="H14" s="29"/>
      <c r="I14" s="28"/>
      <c r="J14" s="32"/>
      <c r="K14" s="32"/>
      <c r="L14" s="29">
        <f t="shared" si="5"/>
        <v>0</v>
      </c>
      <c r="M14" s="29">
        <f t="shared" si="0"/>
        <v>0</v>
      </c>
      <c r="N14" s="29">
        <f t="shared" si="1"/>
        <v>0</v>
      </c>
      <c r="O14" s="29">
        <f t="shared" si="2"/>
        <v>0</v>
      </c>
      <c r="P14" s="29">
        <f t="shared" si="3"/>
        <v>0</v>
      </c>
      <c r="Q14" s="29"/>
      <c r="R14" s="29">
        <f t="shared" si="4"/>
        <v>0</v>
      </c>
    </row>
    <row r="15" spans="1:19" ht="15.75" customHeight="1">
      <c r="A15" s="26">
        <v>3</v>
      </c>
      <c r="B15" s="1" t="s">
        <v>175</v>
      </c>
      <c r="C15" s="30" t="s">
        <v>57</v>
      </c>
      <c r="D15" s="31" t="s">
        <v>1</v>
      </c>
      <c r="E15" s="27">
        <v>201</v>
      </c>
      <c r="F15" s="99"/>
      <c r="G15" s="28"/>
      <c r="H15" s="29"/>
      <c r="I15" s="28"/>
      <c r="J15" s="32"/>
      <c r="K15" s="32"/>
      <c r="L15" s="29">
        <f t="shared" si="5"/>
        <v>0</v>
      </c>
      <c r="M15" s="29">
        <f t="shared" si="0"/>
        <v>0</v>
      </c>
      <c r="N15" s="29">
        <f t="shared" si="1"/>
        <v>0</v>
      </c>
      <c r="O15" s="29">
        <f t="shared" si="2"/>
        <v>0</v>
      </c>
      <c r="P15" s="29">
        <f t="shared" si="3"/>
        <v>0</v>
      </c>
      <c r="Q15" s="29"/>
      <c r="R15" s="29">
        <f t="shared" si="4"/>
        <v>0</v>
      </c>
    </row>
    <row r="16" spans="1:19" ht="30" customHeight="1">
      <c r="A16" s="26">
        <v>4</v>
      </c>
      <c r="B16" s="1" t="s">
        <v>175</v>
      </c>
      <c r="C16" s="30" t="s">
        <v>58</v>
      </c>
      <c r="D16" s="31" t="s">
        <v>53</v>
      </c>
      <c r="E16" s="27">
        <v>6</v>
      </c>
      <c r="F16" s="28"/>
      <c r="G16" s="28"/>
      <c r="H16" s="29"/>
      <c r="I16" s="28"/>
      <c r="J16" s="32"/>
      <c r="K16" s="32"/>
      <c r="L16" s="29">
        <f t="shared" si="5"/>
        <v>0</v>
      </c>
      <c r="M16" s="29">
        <f t="shared" si="0"/>
        <v>0</v>
      </c>
      <c r="N16" s="29">
        <f t="shared" si="1"/>
        <v>0</v>
      </c>
      <c r="O16" s="29">
        <f t="shared" si="2"/>
        <v>0</v>
      </c>
      <c r="P16" s="29">
        <f t="shared" si="3"/>
        <v>0</v>
      </c>
      <c r="Q16" s="29"/>
      <c r="R16" s="29">
        <f t="shared" si="4"/>
        <v>0</v>
      </c>
    </row>
    <row r="17" spans="1:18" ht="30" customHeight="1">
      <c r="A17" s="26">
        <v>5</v>
      </c>
      <c r="B17" s="1" t="s">
        <v>175</v>
      </c>
      <c r="C17" s="30" t="s">
        <v>59</v>
      </c>
      <c r="D17" s="31" t="s">
        <v>1</v>
      </c>
      <c r="E17" s="27">
        <v>15</v>
      </c>
      <c r="F17" s="28"/>
      <c r="G17" s="28"/>
      <c r="H17" s="29"/>
      <c r="I17" s="28"/>
      <c r="J17" s="32"/>
      <c r="K17" s="32"/>
      <c r="L17" s="29">
        <f t="shared" si="5"/>
        <v>0</v>
      </c>
      <c r="M17" s="29">
        <f t="shared" si="0"/>
        <v>0</v>
      </c>
      <c r="N17" s="29">
        <f t="shared" si="1"/>
        <v>0</v>
      </c>
      <c r="O17" s="29">
        <f t="shared" si="2"/>
        <v>0</v>
      </c>
      <c r="P17" s="29">
        <f t="shared" si="3"/>
        <v>0</v>
      </c>
      <c r="Q17" s="29"/>
      <c r="R17" s="29">
        <f t="shared" si="4"/>
        <v>0</v>
      </c>
    </row>
    <row r="18" spans="1:18" ht="30" customHeight="1">
      <c r="A18" s="26">
        <v>6</v>
      </c>
      <c r="B18" s="1" t="s">
        <v>175</v>
      </c>
      <c r="C18" s="30" t="s">
        <v>159</v>
      </c>
      <c r="D18" s="31" t="s">
        <v>53</v>
      </c>
      <c r="E18" s="27">
        <v>6</v>
      </c>
      <c r="F18" s="28"/>
      <c r="G18" s="28"/>
      <c r="H18" s="29"/>
      <c r="I18" s="28"/>
      <c r="J18" s="32"/>
      <c r="K18" s="32"/>
      <c r="L18" s="29">
        <f t="shared" si="5"/>
        <v>0</v>
      </c>
      <c r="M18" s="29">
        <f t="shared" si="0"/>
        <v>0</v>
      </c>
      <c r="N18" s="29">
        <f t="shared" si="1"/>
        <v>0</v>
      </c>
      <c r="O18" s="29">
        <f t="shared" si="2"/>
        <v>0</v>
      </c>
      <c r="P18" s="29">
        <f t="shared" si="3"/>
        <v>0</v>
      </c>
      <c r="Q18" s="29"/>
      <c r="R18" s="29">
        <f t="shared" si="4"/>
        <v>0</v>
      </c>
    </row>
    <row r="19" spans="1:18" ht="30" customHeight="1">
      <c r="A19" s="26">
        <v>7</v>
      </c>
      <c r="B19" s="1" t="s">
        <v>175</v>
      </c>
      <c r="C19" s="30" t="s">
        <v>60</v>
      </c>
      <c r="D19" s="31" t="s">
        <v>1</v>
      </c>
      <c r="E19" s="27">
        <v>231</v>
      </c>
      <c r="F19" s="28"/>
      <c r="G19" s="28"/>
      <c r="H19" s="29"/>
      <c r="I19" s="28"/>
      <c r="J19" s="32"/>
      <c r="K19" s="32"/>
      <c r="L19" s="29">
        <f t="shared" si="5"/>
        <v>0</v>
      </c>
      <c r="M19" s="29">
        <f t="shared" si="0"/>
        <v>0</v>
      </c>
      <c r="N19" s="29">
        <f t="shared" si="1"/>
        <v>0</v>
      </c>
      <c r="O19" s="29">
        <f t="shared" si="2"/>
        <v>0</v>
      </c>
      <c r="P19" s="29">
        <f t="shared" si="3"/>
        <v>0</v>
      </c>
      <c r="Q19" s="29"/>
      <c r="R19" s="29">
        <f t="shared" si="4"/>
        <v>0</v>
      </c>
    </row>
    <row r="20" spans="1:18" ht="15.75" customHeight="1">
      <c r="A20" s="26">
        <v>8</v>
      </c>
      <c r="B20" s="1" t="s">
        <v>175</v>
      </c>
      <c r="C20" s="30" t="s">
        <v>61</v>
      </c>
      <c r="D20" s="31" t="s">
        <v>1</v>
      </c>
      <c r="E20" s="27">
        <v>201</v>
      </c>
      <c r="F20" s="28"/>
      <c r="G20" s="28"/>
      <c r="H20" s="29"/>
      <c r="I20" s="28"/>
      <c r="J20" s="32"/>
      <c r="K20" s="32"/>
      <c r="L20" s="29">
        <f t="shared" si="5"/>
        <v>0</v>
      </c>
      <c r="M20" s="29">
        <f t="shared" si="0"/>
        <v>0</v>
      </c>
      <c r="N20" s="29">
        <f t="shared" si="1"/>
        <v>0</v>
      </c>
      <c r="O20" s="29">
        <f t="shared" si="2"/>
        <v>0</v>
      </c>
      <c r="P20" s="29">
        <f t="shared" si="3"/>
        <v>0</v>
      </c>
      <c r="Q20" s="29"/>
      <c r="R20" s="29">
        <f t="shared" si="4"/>
        <v>0</v>
      </c>
    </row>
    <row r="21" spans="1:18" ht="49.5" customHeight="1">
      <c r="A21" s="26">
        <v>9</v>
      </c>
      <c r="B21" s="1" t="s">
        <v>175</v>
      </c>
      <c r="C21" s="30" t="s">
        <v>62</v>
      </c>
      <c r="D21" s="31" t="s">
        <v>1</v>
      </c>
      <c r="E21" s="27">
        <v>201</v>
      </c>
      <c r="F21" s="28"/>
      <c r="G21" s="28"/>
      <c r="H21" s="29"/>
      <c r="I21" s="28"/>
      <c r="J21" s="32"/>
      <c r="K21" s="32"/>
      <c r="L21" s="29">
        <f t="shared" si="5"/>
        <v>0</v>
      </c>
      <c r="M21" s="29">
        <f t="shared" si="0"/>
        <v>0</v>
      </c>
      <c r="N21" s="29">
        <f t="shared" si="1"/>
        <v>0</v>
      </c>
      <c r="O21" s="29">
        <f t="shared" si="2"/>
        <v>0</v>
      </c>
      <c r="P21" s="29">
        <f t="shared" si="3"/>
        <v>0</v>
      </c>
      <c r="Q21" s="29"/>
      <c r="R21" s="29">
        <f t="shared" si="4"/>
        <v>0</v>
      </c>
    </row>
    <row r="22" spans="1:18" ht="21" customHeight="1">
      <c r="A22" s="26">
        <v>10</v>
      </c>
      <c r="B22" s="1" t="s">
        <v>175</v>
      </c>
      <c r="C22" s="30" t="s">
        <v>164</v>
      </c>
      <c r="D22" s="31" t="s">
        <v>53</v>
      </c>
      <c r="E22" s="27">
        <v>7</v>
      </c>
      <c r="F22" s="28"/>
      <c r="G22" s="28"/>
      <c r="H22" s="29"/>
      <c r="I22" s="28"/>
      <c r="J22" s="32"/>
      <c r="K22" s="32"/>
      <c r="L22" s="29">
        <f t="shared" si="5"/>
        <v>0</v>
      </c>
      <c r="M22" s="29">
        <f t="shared" si="0"/>
        <v>0</v>
      </c>
      <c r="N22" s="29">
        <f t="shared" si="1"/>
        <v>0</v>
      </c>
      <c r="O22" s="29">
        <f t="shared" si="2"/>
        <v>0</v>
      </c>
      <c r="P22" s="29">
        <f t="shared" si="3"/>
        <v>0</v>
      </c>
      <c r="Q22" s="29"/>
      <c r="R22" s="29">
        <f t="shared" si="4"/>
        <v>0</v>
      </c>
    </row>
    <row r="23" spans="1:18" ht="30" customHeight="1">
      <c r="A23" s="26">
        <v>11</v>
      </c>
      <c r="B23" s="1" t="s">
        <v>175</v>
      </c>
      <c r="C23" s="30" t="s">
        <v>165</v>
      </c>
      <c r="D23" s="31" t="s">
        <v>53</v>
      </c>
      <c r="E23" s="27">
        <v>2</v>
      </c>
      <c r="F23" s="28"/>
      <c r="G23" s="28"/>
      <c r="H23" s="29"/>
      <c r="I23" s="28"/>
      <c r="J23" s="32"/>
      <c r="K23" s="32"/>
      <c r="L23" s="29">
        <f t="shared" si="5"/>
        <v>0</v>
      </c>
      <c r="M23" s="29">
        <f t="shared" ref="M23" si="6">ROUND(E23*F23,2)</f>
        <v>0</v>
      </c>
      <c r="N23" s="29">
        <f t="shared" ref="N23" si="7">ROUND(E23*H23,2)</f>
        <v>0</v>
      </c>
      <c r="O23" s="29">
        <f t="shared" ref="O23" si="8">ROUND(E23*I23,2)</f>
        <v>0</v>
      </c>
      <c r="P23" s="29">
        <f t="shared" ref="P23" si="9">ROUND(J23*E23,2)</f>
        <v>0</v>
      </c>
      <c r="Q23" s="29"/>
      <c r="R23" s="29">
        <f t="shared" ref="R23" si="10">SUM(N23:P23)</f>
        <v>0</v>
      </c>
    </row>
    <row r="24" spans="1:18" ht="30" customHeight="1">
      <c r="A24" s="26">
        <v>12</v>
      </c>
      <c r="B24" s="1" t="s">
        <v>175</v>
      </c>
      <c r="C24" s="102" t="s">
        <v>207</v>
      </c>
      <c r="D24" s="31" t="s">
        <v>53</v>
      </c>
      <c r="E24" s="27">
        <v>3</v>
      </c>
      <c r="F24" s="28"/>
      <c r="G24" s="28"/>
      <c r="H24" s="29"/>
      <c r="I24" s="28"/>
      <c r="J24" s="32"/>
      <c r="K24" s="32"/>
      <c r="L24" s="29">
        <f t="shared" si="5"/>
        <v>0</v>
      </c>
      <c r="M24" s="29">
        <f t="shared" si="0"/>
        <v>0</v>
      </c>
      <c r="N24" s="29">
        <f t="shared" si="1"/>
        <v>0</v>
      </c>
      <c r="O24" s="29">
        <f t="shared" si="2"/>
        <v>0</v>
      </c>
      <c r="P24" s="29">
        <f t="shared" si="3"/>
        <v>0</v>
      </c>
      <c r="Q24" s="29"/>
      <c r="R24" s="29">
        <f t="shared" si="4"/>
        <v>0</v>
      </c>
    </row>
    <row r="25" spans="1:18" ht="15.75" customHeight="1">
      <c r="A25" s="26">
        <v>13</v>
      </c>
      <c r="B25" s="1" t="s">
        <v>175</v>
      </c>
      <c r="C25" s="30" t="s">
        <v>63</v>
      </c>
      <c r="D25" s="31" t="s">
        <v>1</v>
      </c>
      <c r="E25" s="27">
        <v>26</v>
      </c>
      <c r="F25" s="28"/>
      <c r="G25" s="28"/>
      <c r="H25" s="29"/>
      <c r="I25" s="28"/>
      <c r="J25" s="32"/>
      <c r="K25" s="32"/>
      <c r="L25" s="29">
        <f t="shared" si="5"/>
        <v>0</v>
      </c>
      <c r="M25" s="29">
        <f t="shared" si="0"/>
        <v>0</v>
      </c>
      <c r="N25" s="29">
        <f t="shared" si="1"/>
        <v>0</v>
      </c>
      <c r="O25" s="29">
        <f t="shared" si="2"/>
        <v>0</v>
      </c>
      <c r="P25" s="29">
        <f t="shared" si="3"/>
        <v>0</v>
      </c>
      <c r="Q25" s="29"/>
      <c r="R25" s="29">
        <f t="shared" si="4"/>
        <v>0</v>
      </c>
    </row>
    <row r="26" spans="1:18" ht="30" customHeight="1">
      <c r="A26" s="26">
        <v>14</v>
      </c>
      <c r="B26" s="1" t="s">
        <v>175</v>
      </c>
      <c r="C26" s="30" t="s">
        <v>64</v>
      </c>
      <c r="D26" s="31" t="s">
        <v>53</v>
      </c>
      <c r="E26" s="27">
        <v>1</v>
      </c>
      <c r="F26" s="28"/>
      <c r="G26" s="28"/>
      <c r="H26" s="29"/>
      <c r="I26" s="28"/>
      <c r="J26" s="32"/>
      <c r="K26" s="32"/>
      <c r="L26" s="29">
        <f t="shared" si="5"/>
        <v>0</v>
      </c>
      <c r="M26" s="29">
        <f t="shared" si="0"/>
        <v>0</v>
      </c>
      <c r="N26" s="29">
        <f t="shared" si="1"/>
        <v>0</v>
      </c>
      <c r="O26" s="29">
        <f t="shared" si="2"/>
        <v>0</v>
      </c>
      <c r="P26" s="29">
        <f t="shared" si="3"/>
        <v>0</v>
      </c>
      <c r="Q26" s="29"/>
      <c r="R26" s="29">
        <f t="shared" si="4"/>
        <v>0</v>
      </c>
    </row>
    <row r="27" spans="1:18" ht="34.5" customHeight="1">
      <c r="A27" s="26">
        <v>15</v>
      </c>
      <c r="B27" s="1" t="s">
        <v>175</v>
      </c>
      <c r="C27" s="30" t="s">
        <v>160</v>
      </c>
      <c r="D27" s="31" t="s">
        <v>53</v>
      </c>
      <c r="E27" s="27">
        <v>6</v>
      </c>
      <c r="F27" s="28"/>
      <c r="G27" s="28"/>
      <c r="H27" s="29"/>
      <c r="I27" s="28"/>
      <c r="J27" s="32"/>
      <c r="K27" s="32"/>
      <c r="L27" s="29">
        <f t="shared" si="5"/>
        <v>0</v>
      </c>
      <c r="M27" s="29">
        <f t="shared" si="0"/>
        <v>0</v>
      </c>
      <c r="N27" s="29">
        <f t="shared" si="1"/>
        <v>0</v>
      </c>
      <c r="O27" s="29">
        <f t="shared" si="2"/>
        <v>0</v>
      </c>
      <c r="P27" s="29">
        <f t="shared" si="3"/>
        <v>0</v>
      </c>
      <c r="Q27" s="29"/>
      <c r="R27" s="29">
        <f t="shared" si="4"/>
        <v>0</v>
      </c>
    </row>
    <row r="28" spans="1:18" ht="30" customHeight="1">
      <c r="A28" s="26">
        <v>16</v>
      </c>
      <c r="B28" s="1" t="s">
        <v>175</v>
      </c>
      <c r="C28" s="30" t="s">
        <v>161</v>
      </c>
      <c r="D28" s="31" t="s">
        <v>53</v>
      </c>
      <c r="E28" s="27">
        <v>12</v>
      </c>
      <c r="F28" s="28"/>
      <c r="G28" s="28"/>
      <c r="H28" s="29"/>
      <c r="I28" s="28"/>
      <c r="J28" s="32"/>
      <c r="K28" s="32"/>
      <c r="L28" s="29">
        <f t="shared" si="5"/>
        <v>0</v>
      </c>
      <c r="M28" s="29">
        <f t="shared" si="0"/>
        <v>0</v>
      </c>
      <c r="N28" s="29">
        <f t="shared" si="1"/>
        <v>0</v>
      </c>
      <c r="O28" s="29">
        <f t="shared" si="2"/>
        <v>0</v>
      </c>
      <c r="P28" s="29">
        <f t="shared" si="3"/>
        <v>0</v>
      </c>
      <c r="Q28" s="29"/>
      <c r="R28" s="29">
        <f t="shared" si="4"/>
        <v>0</v>
      </c>
    </row>
    <row r="29" spans="1:18" ht="15.75" customHeight="1">
      <c r="A29" s="26">
        <v>17</v>
      </c>
      <c r="B29" s="1" t="s">
        <v>175</v>
      </c>
      <c r="C29" s="30" t="s">
        <v>162</v>
      </c>
      <c r="D29" s="31" t="s">
        <v>1</v>
      </c>
      <c r="E29" s="27">
        <v>201</v>
      </c>
      <c r="F29" s="28"/>
      <c r="G29" s="28"/>
      <c r="H29" s="29"/>
      <c r="I29" s="28"/>
      <c r="J29" s="32"/>
      <c r="K29" s="32"/>
      <c r="L29" s="29">
        <f t="shared" si="5"/>
        <v>0</v>
      </c>
      <c r="M29" s="29">
        <f t="shared" si="0"/>
        <v>0</v>
      </c>
      <c r="N29" s="29">
        <f t="shared" si="1"/>
        <v>0</v>
      </c>
      <c r="O29" s="29">
        <f t="shared" si="2"/>
        <v>0</v>
      </c>
      <c r="P29" s="29">
        <f t="shared" si="3"/>
        <v>0</v>
      </c>
      <c r="Q29" s="29"/>
      <c r="R29" s="29">
        <f t="shared" si="4"/>
        <v>0</v>
      </c>
    </row>
    <row r="30" spans="1:18" ht="46.5" customHeight="1">
      <c r="A30" s="26">
        <v>18</v>
      </c>
      <c r="B30" s="1" t="s">
        <v>175</v>
      </c>
      <c r="C30" s="30" t="s">
        <v>163</v>
      </c>
      <c r="D30" s="31" t="s">
        <v>51</v>
      </c>
      <c r="E30" s="27">
        <v>1</v>
      </c>
      <c r="F30" s="28"/>
      <c r="G30" s="28"/>
      <c r="H30" s="29"/>
      <c r="I30" s="28"/>
      <c r="J30" s="32"/>
      <c r="K30" s="32"/>
      <c r="L30" s="29">
        <f t="shared" si="5"/>
        <v>0</v>
      </c>
      <c r="M30" s="29">
        <f t="shared" si="0"/>
        <v>0</v>
      </c>
      <c r="N30" s="29">
        <f t="shared" si="1"/>
        <v>0</v>
      </c>
      <c r="O30" s="29">
        <f t="shared" si="2"/>
        <v>0</v>
      </c>
      <c r="P30" s="29">
        <f t="shared" si="3"/>
        <v>0</v>
      </c>
      <c r="Q30" s="29"/>
      <c r="R30" s="29">
        <f t="shared" si="4"/>
        <v>0</v>
      </c>
    </row>
    <row r="31" spans="1:18">
      <c r="A31" s="167" t="s">
        <v>92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40">
        <f>SUM(M12:M30)</f>
        <v>0</v>
      </c>
      <c r="N31" s="40">
        <f>SUM(N12:N30)</f>
        <v>0</v>
      </c>
      <c r="O31" s="40">
        <f>SUM(O12:O30)</f>
        <v>0</v>
      </c>
      <c r="P31" s="40">
        <f>SUM(P12:P30)</f>
        <v>0</v>
      </c>
      <c r="Q31" s="40"/>
      <c r="R31" s="40">
        <f>SUM(R12:R30)</f>
        <v>0</v>
      </c>
    </row>
    <row r="32" spans="1:18">
      <c r="L32" s="14"/>
      <c r="M32" s="41"/>
      <c r="N32" s="41"/>
      <c r="O32" s="41"/>
      <c r="P32" s="41"/>
      <c r="Q32" s="41"/>
      <c r="R32" s="42"/>
    </row>
    <row r="33" spans="1:19">
      <c r="A33" s="9"/>
      <c r="B33" s="9"/>
      <c r="E33" s="9"/>
      <c r="F33" s="8"/>
      <c r="G33" s="12"/>
      <c r="H33" s="13"/>
      <c r="I33" s="13"/>
      <c r="J33" s="13"/>
      <c r="K33" s="13"/>
      <c r="L33" s="13"/>
      <c r="M33" s="43"/>
      <c r="N33" s="43"/>
      <c r="O33" s="43"/>
      <c r="P33" s="43"/>
      <c r="Q33" s="43"/>
      <c r="R33" s="44"/>
    </row>
    <row r="34" spans="1:19">
      <c r="A34" s="9"/>
      <c r="B34" s="132" t="s">
        <v>198</v>
      </c>
      <c r="C34" s="132"/>
      <c r="D34" s="132"/>
      <c r="E34" s="132"/>
      <c r="F34" s="132"/>
      <c r="G34" s="132"/>
      <c r="H34" s="132"/>
      <c r="I34" s="132"/>
      <c r="J34" s="132"/>
      <c r="K34" s="126"/>
      <c r="L34" s="13"/>
      <c r="M34" s="45"/>
      <c r="N34" s="45"/>
      <c r="O34" s="45"/>
      <c r="P34" s="45"/>
      <c r="Q34" s="45"/>
      <c r="R34" s="45"/>
    </row>
    <row r="35" spans="1:19">
      <c r="A35" s="9"/>
      <c r="B35" s="101"/>
      <c r="C35" s="101"/>
      <c r="D35" s="101" t="s">
        <v>193</v>
      </c>
      <c r="E35" s="101"/>
      <c r="F35" s="101"/>
      <c r="G35" s="101"/>
      <c r="H35" s="101"/>
      <c r="I35" s="101"/>
      <c r="J35" s="101"/>
      <c r="K35" s="101"/>
      <c r="L35" s="13"/>
    </row>
    <row r="36" spans="1:19">
      <c r="A36" s="9"/>
      <c r="B36" s="101" t="s">
        <v>195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3"/>
    </row>
    <row r="37" spans="1:19" s="7" customFormat="1">
      <c r="A37" s="4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3"/>
      <c r="R37" s="2"/>
      <c r="S37" s="2"/>
    </row>
    <row r="38" spans="1:19" s="7" customFormat="1">
      <c r="A38" s="4"/>
      <c r="B38" s="132" t="s">
        <v>199</v>
      </c>
      <c r="C38" s="132"/>
      <c r="D38" s="132"/>
      <c r="E38" s="132"/>
      <c r="F38" s="132"/>
      <c r="G38" s="132"/>
      <c r="H38" s="132"/>
      <c r="I38" s="132"/>
      <c r="J38" s="132"/>
      <c r="K38" s="126"/>
      <c r="L38" s="13"/>
      <c r="R38" s="2"/>
      <c r="S38" s="2"/>
    </row>
    <row r="39" spans="1:19">
      <c r="B39" s="101"/>
      <c r="C39" s="101"/>
      <c r="D39" s="101" t="s">
        <v>193</v>
      </c>
      <c r="E39" s="101"/>
      <c r="F39" s="101"/>
      <c r="G39" s="101"/>
      <c r="H39" s="101"/>
      <c r="I39" s="101"/>
      <c r="J39" s="101"/>
      <c r="K39" s="101"/>
    </row>
    <row r="40" spans="1:19">
      <c r="B40" s="101" t="s">
        <v>197</v>
      </c>
      <c r="C40" s="101"/>
      <c r="D40" s="101"/>
      <c r="E40" s="101"/>
      <c r="F40" s="101"/>
      <c r="G40" s="101"/>
      <c r="H40" s="101"/>
      <c r="I40" s="101"/>
      <c r="J40" s="101"/>
      <c r="K40" s="101"/>
    </row>
  </sheetData>
  <mergeCells count="15">
    <mergeCell ref="B34:J34"/>
    <mergeCell ref="B38:J38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  <mergeCell ref="C4:L4"/>
    <mergeCell ref="C5:L5"/>
    <mergeCell ref="C6:L6"/>
    <mergeCell ref="A31:L31"/>
  </mergeCells>
  <phoneticPr fontId="8" type="noConversion"/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1-4
Sabiedriskā transporta galapunkta „ Jugla-3” teritorijas labiekārtošana Murjāņu ielā 58, Rīgā</oddHeader>
    <oddFooter>&amp;C&amp;8&amp;P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920A-31C8-407E-B0D8-2C8375A3BD71}">
  <dimension ref="A1:G18"/>
  <sheetViews>
    <sheetView tabSelected="1" zoomScaleNormal="100" zoomScaleSheetLayoutView="100" workbookViewId="0">
      <selection activeCell="A10" sqref="A10"/>
    </sheetView>
  </sheetViews>
  <sheetFormatPr defaultColWidth="9.1796875" defaultRowHeight="15.5"/>
  <cols>
    <col min="1" max="1" width="9.1796875" style="131"/>
    <col min="2" max="2" width="93.7265625" style="104" customWidth="1"/>
    <col min="3" max="3" width="9.1796875" style="103"/>
    <col min="4" max="19" width="5.1796875" style="103" customWidth="1"/>
    <col min="20" max="16384" width="9.1796875" style="103"/>
  </cols>
  <sheetData>
    <row r="1" spans="1:7" ht="25.5" customHeight="1">
      <c r="A1" s="168" t="s">
        <v>106</v>
      </c>
      <c r="B1" s="169"/>
    </row>
    <row r="2" spans="1:7" ht="30.75" customHeight="1">
      <c r="A2" s="129" t="s">
        <v>220</v>
      </c>
      <c r="B2" s="121" t="s">
        <v>209</v>
      </c>
    </row>
    <row r="3" spans="1:7" ht="46.5" customHeight="1">
      <c r="A3" s="129" t="s">
        <v>211</v>
      </c>
      <c r="B3" s="122" t="s">
        <v>223</v>
      </c>
    </row>
    <row r="4" spans="1:7" ht="31">
      <c r="A4" s="129" t="s">
        <v>212</v>
      </c>
      <c r="B4" s="123" t="s">
        <v>206</v>
      </c>
    </row>
    <row r="5" spans="1:7" ht="15.75" customHeight="1">
      <c r="A5" s="129" t="s">
        <v>221</v>
      </c>
      <c r="B5" s="121" t="s">
        <v>200</v>
      </c>
    </row>
    <row r="6" spans="1:7">
      <c r="A6" s="129" t="s">
        <v>213</v>
      </c>
      <c r="B6" s="122" t="s">
        <v>107</v>
      </c>
    </row>
    <row r="7" spans="1:7">
      <c r="A7" s="129" t="s">
        <v>214</v>
      </c>
      <c r="B7" s="122" t="s">
        <v>201</v>
      </c>
    </row>
    <row r="8" spans="1:7">
      <c r="A8" s="129" t="s">
        <v>215</v>
      </c>
      <c r="B8" s="122" t="s">
        <v>208</v>
      </c>
    </row>
    <row r="9" spans="1:7" ht="31">
      <c r="A9" s="129" t="s">
        <v>216</v>
      </c>
      <c r="B9" s="122" t="s">
        <v>172</v>
      </c>
    </row>
    <row r="10" spans="1:7" ht="30.75" customHeight="1">
      <c r="A10" s="129" t="s">
        <v>217</v>
      </c>
      <c r="B10" s="122" t="s">
        <v>202</v>
      </c>
    </row>
    <row r="11" spans="1:7">
      <c r="A11" s="130" t="s">
        <v>222</v>
      </c>
      <c r="B11" s="124" t="s">
        <v>203</v>
      </c>
    </row>
    <row r="12" spans="1:7" ht="15" customHeight="1">
      <c r="A12" s="129" t="s">
        <v>218</v>
      </c>
      <c r="B12" s="122" t="s">
        <v>224</v>
      </c>
    </row>
    <row r="13" spans="1:7" ht="95.25" customHeight="1">
      <c r="A13" s="129" t="s">
        <v>219</v>
      </c>
      <c r="B13" s="122" t="s">
        <v>210</v>
      </c>
    </row>
    <row r="15" spans="1:7">
      <c r="B15" s="105"/>
    </row>
    <row r="16" spans="1:7">
      <c r="B16" s="108"/>
      <c r="E16" s="106"/>
      <c r="F16" s="107"/>
      <c r="G16" s="107"/>
    </row>
    <row r="17" spans="2:7">
      <c r="B17" s="109"/>
      <c r="C17" s="51"/>
      <c r="D17" s="51"/>
      <c r="E17" s="106"/>
      <c r="F17" s="107"/>
      <c r="G17" s="107"/>
    </row>
    <row r="18" spans="2:7">
      <c r="C18" s="105"/>
      <c r="D18" s="51"/>
      <c r="E18" s="106"/>
      <c r="F18" s="107"/>
      <c r="G18" s="107"/>
    </row>
  </sheetData>
  <mergeCells count="1">
    <mergeCell ref="A1:B1"/>
  </mergeCells>
  <pageMargins left="0.7" right="0.7" top="0.75" bottom="0.75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fc6662fca7fde21c3d070ee33bcfa3d5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8e8548cbcd1f5ab67066be3db06430bb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03BB5-51A8-49B3-8A22-8AE1091D78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D5CFDE-8B4F-4DF2-B76F-D5F271967FDF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407fae41-c47b-43cc-966a-01b838070d44"/>
    <ds:schemaRef ds:uri="http://schemas.microsoft.com/office/infopath/2007/PartnerControls"/>
    <ds:schemaRef ds:uri="6e8af54f-37a3-4179-b2ce-85d5682990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2244D97-77B7-4765-81ED-625919D07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KOPT</vt:lpstr>
      <vt:lpstr>KOPS</vt:lpstr>
      <vt:lpstr>1-1 CD</vt:lpstr>
      <vt:lpstr>1-2 LKT</vt:lpstr>
      <vt:lpstr>1-3 ELT</vt:lpstr>
      <vt:lpstr>1-4 EST</vt:lpstr>
      <vt:lpstr>Apraksts</vt:lpstr>
      <vt:lpstr>'1-1 CD'!DOCUMENT_NAME</vt:lpstr>
      <vt:lpstr>'1-2 LKT'!DOCUMENT_NAME</vt:lpstr>
      <vt:lpstr>'1-3 ELT'!DOCUMENT_NAME</vt:lpstr>
      <vt:lpstr>'1-4 EST'!DOCUMENT_NAME</vt:lpstr>
      <vt:lpstr>'1-1 CD'!Print_Area</vt:lpstr>
      <vt:lpstr>'1-2 LKT'!Print_Area</vt:lpstr>
      <vt:lpstr>'1-3 ELT'!Print_Area</vt:lpstr>
      <vt:lpstr>'1-4 EST'!Print_Area</vt:lpstr>
      <vt:lpstr>KOPS!Print_Area</vt:lpstr>
      <vt:lpstr>KOPT!Print_Area</vt:lpstr>
      <vt:lpstr>'1-1 CD'!Print_Titles</vt:lpstr>
      <vt:lpstr>'1-2 LKT'!Print_Titles</vt:lpstr>
      <vt:lpstr>'1-3 ELT'!Print_Titles</vt:lpstr>
      <vt:lpstr>'1-4 EST'!Print_Titles</vt:lpstr>
      <vt:lpstr>KOPS!Print_Titles</vt:lpstr>
      <vt:lpstr>KOPT!Print_Titles</vt:lpstr>
    </vt:vector>
  </TitlesOfParts>
  <Company>PRO 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DDS_TS</dc:title>
  <dc:creator>martins@provia.lv</dc:creator>
  <cp:lastModifiedBy>Inta Novika</cp:lastModifiedBy>
  <cp:lastPrinted>2022-02-08T05:46:07Z</cp:lastPrinted>
  <dcterms:created xsi:type="dcterms:W3CDTF">2002-01-28T08:22:32Z</dcterms:created>
  <dcterms:modified xsi:type="dcterms:W3CDTF">2022-07-21T07:39:17Z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