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inta.novika\OneDrive - RP SIA Rigas satiksme\Desktop\"/>
    </mc:Choice>
  </mc:AlternateContent>
  <xr:revisionPtr revIDLastSave="2" documentId="13_ncr:1_{B5709BFF-CA49-4E6D-A8CC-2671405F60F1}" xr6:coauthVersionLast="44" xr6:coauthVersionMax="46" xr10:uidLastSave="{C52866F8-5B45-489B-98BC-4E18C33DA08A}"/>
  <bookViews>
    <workbookView xWindow="-120" yWindow="-120" windowWidth="29040" windowHeight="15840" activeTab="9" xr2:uid="{FF9C1A76-2CD5-48E1-9510-028D8D59A346}"/>
  </bookViews>
  <sheets>
    <sheet name="Koptāme" sheetId="10" r:id="rId1"/>
    <sheet name="Kopsavilkums" sheetId="13" r:id="rId2"/>
    <sheet name="1.SC" sheetId="1" r:id="rId3"/>
    <sheet name="2.LKT" sheetId="5" r:id="rId4"/>
    <sheet name="3.UKT" sheetId="2" r:id="rId5"/>
    <sheet name="4.ELT-1" sheetId="6" r:id="rId6"/>
    <sheet name="5.ELT-2" sheetId="7" r:id="rId7"/>
    <sheet name="6.ELT-3" sheetId="8" r:id="rId8"/>
    <sheet name="7.GAT-1" sheetId="11" r:id="rId9"/>
    <sheet name="8.GAT-2" sheetId="12" r:id="rId10"/>
  </sheets>
  <externalReferences>
    <externalReference r:id="rId11"/>
  </externalReferences>
  <definedNames>
    <definedName name="_xlnm.Print_Titles" localSheetId="2">'1.SC'!$13:$14</definedName>
    <definedName name="_xlnm.Print_Titles" localSheetId="3">'2.LKT'!$13:$14</definedName>
    <definedName name="_xlnm.Print_Titles" localSheetId="4">'3.UKT'!$13:$14</definedName>
    <definedName name="_xlnm.Print_Titles" localSheetId="8">'7.GAT-1'!$13:$14</definedName>
    <definedName name="_xlnm.Print_Titles" localSheetId="9">'8.GAT-2'!$13:$14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10" l="1"/>
  <c r="D10" i="10" s="1"/>
  <c r="E25" i="13"/>
  <c r="E23" i="13"/>
  <c r="I21" i="13"/>
  <c r="G21" i="13"/>
  <c r="H21" i="13"/>
  <c r="F21" i="13"/>
  <c r="I20" i="13"/>
  <c r="G20" i="13"/>
  <c r="H20" i="13"/>
  <c r="F20" i="13"/>
  <c r="I19" i="13"/>
  <c r="G19" i="13"/>
  <c r="H19" i="13"/>
  <c r="F19" i="13"/>
  <c r="I18" i="13"/>
  <c r="G18" i="13"/>
  <c r="H18" i="13"/>
  <c r="F18" i="13"/>
  <c r="I17" i="13"/>
  <c r="G17" i="13"/>
  <c r="H17" i="13"/>
  <c r="F17" i="13"/>
  <c r="I16" i="13"/>
  <c r="G16" i="13"/>
  <c r="H16" i="13"/>
  <c r="F16" i="13"/>
  <c r="I15" i="13"/>
  <c r="G15" i="13"/>
  <c r="H15" i="13"/>
  <c r="F15" i="13"/>
  <c r="E14" i="13"/>
  <c r="I14" i="13"/>
  <c r="G14" i="13"/>
  <c r="H14" i="13"/>
  <c r="F14" i="13"/>
  <c r="H52" i="7"/>
  <c r="H136" i="7"/>
  <c r="H134" i="7"/>
  <c r="H131" i="7"/>
  <c r="H124" i="7"/>
  <c r="H122" i="7"/>
  <c r="H119" i="7"/>
  <c r="H115" i="7"/>
  <c r="H33" i="5"/>
  <c r="E17" i="13" l="1"/>
  <c r="E19" i="13"/>
  <c r="D12" i="10"/>
  <c r="D13" i="10" s="1"/>
  <c r="E21" i="13"/>
  <c r="E20" i="13"/>
  <c r="E18" i="13"/>
  <c r="G22" i="13"/>
  <c r="E16" i="13"/>
  <c r="F22" i="13"/>
  <c r="E15" i="13"/>
  <c r="H22" i="13"/>
  <c r="I22" i="13"/>
  <c r="D9" i="13" s="1"/>
  <c r="H23" i="8"/>
  <c r="H24" i="8"/>
  <c r="H25" i="8"/>
  <c r="H26" i="8"/>
  <c r="H27" i="8"/>
  <c r="H28" i="8"/>
  <c r="H29" i="8"/>
  <c r="H30" i="8"/>
  <c r="H31" i="8"/>
  <c r="E22" i="13" l="1"/>
  <c r="H33" i="7"/>
  <c r="H34" i="7"/>
  <c r="H35" i="7"/>
  <c r="H36" i="7"/>
  <c r="H37" i="7"/>
  <c r="H38" i="7"/>
  <c r="H39" i="7"/>
  <c r="H40" i="7"/>
  <c r="H41" i="7"/>
  <c r="O42" i="12"/>
  <c r="N42" i="12"/>
  <c r="L42" i="12"/>
  <c r="M42" i="12"/>
  <c r="O41" i="12"/>
  <c r="N41" i="12"/>
  <c r="L41" i="12"/>
  <c r="K41" i="12"/>
  <c r="O40" i="12"/>
  <c r="N40" i="12"/>
  <c r="L40" i="12"/>
  <c r="K40" i="12"/>
  <c r="O39" i="12"/>
  <c r="N39" i="12"/>
  <c r="L39" i="12"/>
  <c r="K39" i="12"/>
  <c r="M39" i="12"/>
  <c r="O38" i="12"/>
  <c r="N38" i="12"/>
  <c r="L38" i="12"/>
  <c r="M38" i="12"/>
  <c r="O37" i="12"/>
  <c r="N37" i="12"/>
  <c r="L37" i="12"/>
  <c r="M37" i="12"/>
  <c r="O36" i="12"/>
  <c r="N36" i="12"/>
  <c r="L36" i="12"/>
  <c r="M36" i="12"/>
  <c r="O34" i="12"/>
  <c r="N34" i="12"/>
  <c r="L34" i="12"/>
  <c r="K34" i="12"/>
  <c r="O33" i="12"/>
  <c r="N33" i="12"/>
  <c r="L33" i="12"/>
  <c r="M33" i="12"/>
  <c r="O32" i="12"/>
  <c r="N32" i="12"/>
  <c r="L32" i="12"/>
  <c r="M32" i="12"/>
  <c r="O31" i="12"/>
  <c r="N31" i="12"/>
  <c r="L31" i="12"/>
  <c r="M31" i="12"/>
  <c r="O30" i="12"/>
  <c r="N30" i="12"/>
  <c r="L30" i="12"/>
  <c r="M30" i="12"/>
  <c r="O29" i="12"/>
  <c r="N29" i="12"/>
  <c r="L29" i="12"/>
  <c r="K29" i="12"/>
  <c r="O28" i="12"/>
  <c r="N28" i="12"/>
  <c r="L28" i="12"/>
  <c r="K28" i="12"/>
  <c r="O27" i="12"/>
  <c r="N27" i="12"/>
  <c r="L27" i="12"/>
  <c r="M27" i="12"/>
  <c r="O26" i="12"/>
  <c r="N26" i="12"/>
  <c r="L26" i="12"/>
  <c r="M26" i="12"/>
  <c r="O24" i="12"/>
  <c r="N24" i="12"/>
  <c r="L24" i="12"/>
  <c r="H24" i="12"/>
  <c r="M24" i="12" s="1"/>
  <c r="O23" i="12"/>
  <c r="N23" i="12"/>
  <c r="L23" i="12"/>
  <c r="H23" i="12"/>
  <c r="K23" i="12" s="1"/>
  <c r="O22" i="12"/>
  <c r="N22" i="12"/>
  <c r="L22" i="12"/>
  <c r="H22" i="12"/>
  <c r="K22" i="12" s="1"/>
  <c r="O21" i="12"/>
  <c r="N21" i="12"/>
  <c r="L21" i="12"/>
  <c r="H21" i="12"/>
  <c r="M21" i="12" s="1"/>
  <c r="O20" i="12"/>
  <c r="N20" i="12"/>
  <c r="L20" i="12"/>
  <c r="H20" i="12"/>
  <c r="M20" i="12" s="1"/>
  <c r="O19" i="12"/>
  <c r="N19" i="12"/>
  <c r="L19" i="12"/>
  <c r="H19" i="12"/>
  <c r="M19" i="12" s="1"/>
  <c r="O18" i="12"/>
  <c r="N18" i="12"/>
  <c r="L18" i="12"/>
  <c r="H18" i="12"/>
  <c r="M18" i="12" s="1"/>
  <c r="O17" i="12"/>
  <c r="N17" i="12"/>
  <c r="L17" i="12"/>
  <c r="H17" i="12"/>
  <c r="K17" i="12" s="1"/>
  <c r="O16" i="12"/>
  <c r="N16" i="12"/>
  <c r="L16" i="12"/>
  <c r="H16" i="12"/>
  <c r="K16" i="12" s="1"/>
  <c r="A16" i="12"/>
  <c r="A17" i="12" s="1"/>
  <c r="A18" i="12" s="1"/>
  <c r="A19" i="12" s="1"/>
  <c r="A20" i="12" s="1"/>
  <c r="A21" i="12" s="1"/>
  <c r="A22" i="12" s="1"/>
  <c r="A23" i="12" s="1"/>
  <c r="A24" i="12" s="1"/>
  <c r="A26" i="12" s="1"/>
  <c r="A17" i="11"/>
  <c r="A18" i="11" s="1"/>
  <c r="A19" i="11" s="1"/>
  <c r="A20" i="11" s="1"/>
  <c r="A21" i="11" s="1"/>
  <c r="A22" i="11" s="1"/>
  <c r="A23" i="11" s="1"/>
  <c r="A25" i="11" s="1"/>
  <c r="A26" i="11" s="1"/>
  <c r="A27" i="11" s="1"/>
  <c r="A28" i="11" s="1"/>
  <c r="A29" i="11" s="1"/>
  <c r="A30" i="11" s="1"/>
  <c r="A31" i="11" s="1"/>
  <c r="A32" i="11" s="1"/>
  <c r="A33" i="11" s="1"/>
  <c r="A34" i="11" s="1"/>
  <c r="A35" i="11" s="1"/>
  <c r="A36" i="11" s="1"/>
  <c r="A38" i="11" s="1"/>
  <c r="A39" i="11" s="1"/>
  <c r="A40" i="11" s="1"/>
  <c r="A41" i="11" s="1"/>
  <c r="A42" i="11" s="1"/>
  <c r="A43" i="11" s="1"/>
  <c r="A44" i="11" s="1"/>
  <c r="O44" i="11"/>
  <c r="N44" i="11"/>
  <c r="L44" i="11"/>
  <c r="M44" i="11"/>
  <c r="O43" i="11"/>
  <c r="N43" i="11"/>
  <c r="L43" i="11"/>
  <c r="M43" i="11"/>
  <c r="O42" i="11"/>
  <c r="N42" i="11"/>
  <c r="L42" i="11"/>
  <c r="K42" i="11"/>
  <c r="O41" i="11"/>
  <c r="N41" i="11"/>
  <c r="L41" i="11"/>
  <c r="M41" i="11"/>
  <c r="O40" i="11"/>
  <c r="N40" i="11"/>
  <c r="L40" i="11"/>
  <c r="M40" i="11"/>
  <c r="O39" i="11"/>
  <c r="N39" i="11"/>
  <c r="L39" i="11"/>
  <c r="K39" i="11"/>
  <c r="O38" i="11"/>
  <c r="N38" i="11"/>
  <c r="L38" i="11"/>
  <c r="M38" i="11"/>
  <c r="O37" i="11"/>
  <c r="N37" i="11"/>
  <c r="L37" i="11"/>
  <c r="K37" i="11"/>
  <c r="O36" i="11"/>
  <c r="N36" i="11"/>
  <c r="L36" i="11"/>
  <c r="M36" i="11"/>
  <c r="O35" i="11"/>
  <c r="N35" i="11"/>
  <c r="L35" i="11"/>
  <c r="M35" i="11"/>
  <c r="O34" i="11"/>
  <c r="N34" i="11"/>
  <c r="L34" i="11"/>
  <c r="M34" i="11"/>
  <c r="O33" i="11"/>
  <c r="N33" i="11"/>
  <c r="L33" i="11"/>
  <c r="K33" i="11"/>
  <c r="O32" i="11"/>
  <c r="N32" i="11"/>
  <c r="L32" i="11"/>
  <c r="K32" i="11"/>
  <c r="O31" i="11"/>
  <c r="N31" i="11"/>
  <c r="L31" i="11"/>
  <c r="M31" i="11"/>
  <c r="O30" i="11"/>
  <c r="N30" i="11"/>
  <c r="L30" i="11"/>
  <c r="K30" i="11"/>
  <c r="O29" i="11"/>
  <c r="N29" i="11"/>
  <c r="L29" i="11"/>
  <c r="M29" i="11"/>
  <c r="O28" i="11"/>
  <c r="N28" i="11"/>
  <c r="L28" i="11"/>
  <c r="K28" i="11"/>
  <c r="O27" i="11"/>
  <c r="N27" i="11"/>
  <c r="L27" i="11"/>
  <c r="K27" i="11"/>
  <c r="O26" i="11"/>
  <c r="N26" i="11"/>
  <c r="L26" i="11"/>
  <c r="K26" i="11"/>
  <c r="O25" i="11"/>
  <c r="N25" i="11"/>
  <c r="L25" i="11"/>
  <c r="K25" i="11"/>
  <c r="O23" i="11"/>
  <c r="N23" i="11"/>
  <c r="L23" i="11"/>
  <c r="H23" i="11"/>
  <c r="M23" i="11" s="1"/>
  <c r="O22" i="11"/>
  <c r="N22" i="11"/>
  <c r="L22" i="11"/>
  <c r="H22" i="11"/>
  <c r="M22" i="11" s="1"/>
  <c r="O21" i="11"/>
  <c r="N21" i="11"/>
  <c r="L21" i="11"/>
  <c r="H21" i="11"/>
  <c r="K21" i="11" s="1"/>
  <c r="O20" i="11"/>
  <c r="N20" i="11"/>
  <c r="L20" i="11"/>
  <c r="H20" i="11"/>
  <c r="M20" i="11" s="1"/>
  <c r="O19" i="11"/>
  <c r="N19" i="11"/>
  <c r="L19" i="11"/>
  <c r="H19" i="11"/>
  <c r="M19" i="11" s="1"/>
  <c r="O18" i="11"/>
  <c r="N18" i="11"/>
  <c r="L18" i="11"/>
  <c r="H18" i="11"/>
  <c r="K18" i="11" s="1"/>
  <c r="O17" i="11"/>
  <c r="N17" i="11"/>
  <c r="L17" i="11"/>
  <c r="H17" i="11"/>
  <c r="K17" i="11" s="1"/>
  <c r="O16" i="11"/>
  <c r="N16" i="11"/>
  <c r="L16" i="11"/>
  <c r="H16" i="11"/>
  <c r="M16" i="11" s="1"/>
  <c r="O123" i="1"/>
  <c r="H123" i="1"/>
  <c r="E26" i="13" l="1"/>
  <c r="D8" i="13" s="1"/>
  <c r="P43" i="11"/>
  <c r="P24" i="12"/>
  <c r="K23" i="11"/>
  <c r="A27" i="12"/>
  <c r="A28" i="12" s="1"/>
  <c r="A29" i="12" s="1"/>
  <c r="A30" i="12" s="1"/>
  <c r="A31" i="12" s="1"/>
  <c r="A32" i="12" s="1"/>
  <c r="A33" i="12" s="1"/>
  <c r="A34" i="12" s="1"/>
  <c r="A36" i="12" s="1"/>
  <c r="A37" i="12" s="1"/>
  <c r="A38" i="12" s="1"/>
  <c r="A39" i="12" s="1"/>
  <c r="A40" i="12" s="1"/>
  <c r="A41" i="12" s="1"/>
  <c r="A42" i="12" s="1"/>
  <c r="P18" i="12"/>
  <c r="K18" i="12"/>
  <c r="K31" i="12"/>
  <c r="M40" i="12"/>
  <c r="P40" i="12" s="1"/>
  <c r="K24" i="12"/>
  <c r="P38" i="12"/>
  <c r="K27" i="12"/>
  <c r="K30" i="12"/>
  <c r="M22" i="12"/>
  <c r="P22" i="12" s="1"/>
  <c r="P33" i="12"/>
  <c r="P36" i="12"/>
  <c r="P20" i="12"/>
  <c r="P42" i="12"/>
  <c r="K36" i="12"/>
  <c r="P39" i="12"/>
  <c r="M41" i="12"/>
  <c r="P41" i="12" s="1"/>
  <c r="P37" i="12"/>
  <c r="P32" i="12"/>
  <c r="P30" i="12"/>
  <c r="M28" i="12"/>
  <c r="P28" i="12" s="1"/>
  <c r="P26" i="12"/>
  <c r="P31" i="12"/>
  <c r="M34" i="12"/>
  <c r="P34" i="12" s="1"/>
  <c r="P27" i="12"/>
  <c r="M29" i="12"/>
  <c r="P29" i="12" s="1"/>
  <c r="M17" i="12"/>
  <c r="P17" i="12" s="1"/>
  <c r="L43" i="12"/>
  <c r="P21" i="12"/>
  <c r="M23" i="12"/>
  <c r="P23" i="12" s="1"/>
  <c r="M16" i="12"/>
  <c r="P16" i="12" s="1"/>
  <c r="P19" i="12"/>
  <c r="K19" i="12"/>
  <c r="N43" i="12"/>
  <c r="O43" i="12"/>
  <c r="K26" i="12"/>
  <c r="K38" i="12"/>
  <c r="K21" i="12"/>
  <c r="K33" i="12"/>
  <c r="K42" i="12"/>
  <c r="K37" i="12"/>
  <c r="K20" i="12"/>
  <c r="K32" i="12"/>
  <c r="P41" i="11"/>
  <c r="P44" i="11"/>
  <c r="P29" i="11"/>
  <c r="M28" i="11"/>
  <c r="P28" i="11" s="1"/>
  <c r="M37" i="11"/>
  <c r="P37" i="11" s="1"/>
  <c r="M25" i="11"/>
  <c r="P25" i="11" s="1"/>
  <c r="P19" i="11"/>
  <c r="K40" i="11"/>
  <c r="P38" i="11"/>
  <c r="M32" i="11"/>
  <c r="P32" i="11" s="1"/>
  <c r="K35" i="11"/>
  <c r="P31" i="11"/>
  <c r="L45" i="11"/>
  <c r="M18" i="11"/>
  <c r="P18" i="11" s="1"/>
  <c r="O45" i="11"/>
  <c r="N45" i="11"/>
  <c r="P20" i="11"/>
  <c r="P23" i="11"/>
  <c r="M30" i="11"/>
  <c r="P30" i="11" s="1"/>
  <c r="K16" i="11"/>
  <c r="K38" i="11"/>
  <c r="M21" i="11"/>
  <c r="P21" i="11" s="1"/>
  <c r="P36" i="11"/>
  <c r="P40" i="11"/>
  <c r="M26" i="11"/>
  <c r="P26" i="11" s="1"/>
  <c r="P16" i="11"/>
  <c r="P34" i="11"/>
  <c r="K44" i="11"/>
  <c r="M33" i="11"/>
  <c r="P33" i="11" s="1"/>
  <c r="P22" i="11"/>
  <c r="K20" i="11"/>
  <c r="P35" i="11"/>
  <c r="M42" i="11"/>
  <c r="P42" i="11" s="1"/>
  <c r="K22" i="11"/>
  <c r="K34" i="11"/>
  <c r="M27" i="11"/>
  <c r="P27" i="11" s="1"/>
  <c r="K29" i="11"/>
  <c r="M39" i="11"/>
  <c r="P39" i="11" s="1"/>
  <c r="K41" i="11"/>
  <c r="K36" i="11"/>
  <c r="M17" i="11"/>
  <c r="P17" i="11" s="1"/>
  <c r="K19" i="11"/>
  <c r="K31" i="11"/>
  <c r="K43" i="11"/>
  <c r="M123" i="1"/>
  <c r="K123" i="1"/>
  <c r="L123" i="1"/>
  <c r="N123" i="1"/>
  <c r="P123" i="1" l="1"/>
  <c r="P43" i="12"/>
  <c r="M43" i="12"/>
  <c r="M45" i="11"/>
  <c r="I11" i="12" l="1"/>
  <c r="P45" i="11"/>
  <c r="I11" i="11" l="1"/>
  <c r="O31" i="8"/>
  <c r="N31" i="8"/>
  <c r="L31" i="8"/>
  <c r="M31" i="8"/>
  <c r="O30" i="8"/>
  <c r="N30" i="8"/>
  <c r="L30" i="8"/>
  <c r="K30" i="8"/>
  <c r="M30" i="8"/>
  <c r="O29" i="8"/>
  <c r="N29" i="8"/>
  <c r="L29" i="8"/>
  <c r="M29" i="8"/>
  <c r="O28" i="8"/>
  <c r="N28" i="8"/>
  <c r="L28" i="8"/>
  <c r="M28" i="8"/>
  <c r="O27" i="8"/>
  <c r="N27" i="8"/>
  <c r="L27" i="8"/>
  <c r="M27" i="8"/>
  <c r="O26" i="8"/>
  <c r="N26" i="8"/>
  <c r="L26" i="8"/>
  <c r="M26" i="8"/>
  <c r="O25" i="8"/>
  <c r="N25" i="8"/>
  <c r="L25" i="8"/>
  <c r="M25" i="8"/>
  <c r="O24" i="8"/>
  <c r="N24" i="8"/>
  <c r="L24" i="8"/>
  <c r="K24" i="8"/>
  <c r="M24" i="8"/>
  <c r="O23" i="8"/>
  <c r="N23" i="8"/>
  <c r="L23" i="8"/>
  <c r="M23" i="8"/>
  <c r="O21" i="8"/>
  <c r="N21" i="8"/>
  <c r="L21" i="8"/>
  <c r="H21" i="8"/>
  <c r="M21" i="8" s="1"/>
  <c r="O20" i="8"/>
  <c r="N20" i="8"/>
  <c r="L20" i="8"/>
  <c r="H20" i="8"/>
  <c r="M20" i="8" s="1"/>
  <c r="O19" i="8"/>
  <c r="N19" i="8"/>
  <c r="L19" i="8"/>
  <c r="H19" i="8"/>
  <c r="M19" i="8" s="1"/>
  <c r="O18" i="8"/>
  <c r="N18" i="8"/>
  <c r="L18" i="8"/>
  <c r="H18" i="8"/>
  <c r="M18" i="8" s="1"/>
  <c r="O17" i="8"/>
  <c r="N17" i="8"/>
  <c r="L17" i="8"/>
  <c r="H17" i="8"/>
  <c r="M17" i="8" s="1"/>
  <c r="A17" i="8"/>
  <c r="A18" i="8" s="1"/>
  <c r="A19" i="8" s="1"/>
  <c r="A20" i="8" s="1"/>
  <c r="A21" i="8" s="1"/>
  <c r="A23" i="8" s="1"/>
  <c r="A24" i="8" s="1"/>
  <c r="A25" i="8" s="1"/>
  <c r="A26" i="8" s="1"/>
  <c r="A27" i="8" s="1"/>
  <c r="A28" i="8" s="1"/>
  <c r="A29" i="8" s="1"/>
  <c r="A30" i="8" s="1"/>
  <c r="A31" i="8" s="1"/>
  <c r="O142" i="7"/>
  <c r="N142" i="7"/>
  <c r="L142" i="7"/>
  <c r="H142" i="7"/>
  <c r="M142" i="7" s="1"/>
  <c r="O141" i="7"/>
  <c r="N141" i="7"/>
  <c r="L141" i="7"/>
  <c r="H141" i="7"/>
  <c r="M141" i="7" s="1"/>
  <c r="O140" i="7"/>
  <c r="N140" i="7"/>
  <c r="L140" i="7"/>
  <c r="H140" i="7"/>
  <c r="M140" i="7" s="1"/>
  <c r="O139" i="7"/>
  <c r="N139" i="7"/>
  <c r="L139" i="7"/>
  <c r="H139" i="7"/>
  <c r="K139" i="7" s="1"/>
  <c r="O138" i="7"/>
  <c r="N138" i="7"/>
  <c r="L138" i="7"/>
  <c r="H138" i="7"/>
  <c r="M138" i="7" s="1"/>
  <c r="O137" i="7"/>
  <c r="N137" i="7"/>
  <c r="L137" i="7"/>
  <c r="H137" i="7"/>
  <c r="M137" i="7" s="1"/>
  <c r="O136" i="7"/>
  <c r="N136" i="7"/>
  <c r="M136" i="7"/>
  <c r="L136" i="7"/>
  <c r="K136" i="7"/>
  <c r="O135" i="7"/>
  <c r="N135" i="7"/>
  <c r="L135" i="7"/>
  <c r="H135" i="7"/>
  <c r="K135" i="7" s="1"/>
  <c r="O134" i="7"/>
  <c r="N134" i="7"/>
  <c r="M134" i="7"/>
  <c r="L134" i="7"/>
  <c r="K134" i="7"/>
  <c r="O133" i="7"/>
  <c r="N133" i="7"/>
  <c r="L133" i="7"/>
  <c r="H133" i="7"/>
  <c r="M133" i="7" s="1"/>
  <c r="O132" i="7"/>
  <c r="N132" i="7"/>
  <c r="L132" i="7"/>
  <c r="H132" i="7"/>
  <c r="K132" i="7" s="1"/>
  <c r="O131" i="7"/>
  <c r="N131" i="7"/>
  <c r="M131" i="7"/>
  <c r="L131" i="7"/>
  <c r="K131" i="7"/>
  <c r="O130" i="7"/>
  <c r="N130" i="7"/>
  <c r="L130" i="7"/>
  <c r="H130" i="7"/>
  <c r="M130" i="7" s="1"/>
  <c r="O129" i="7"/>
  <c r="N129" i="7"/>
  <c r="L129" i="7"/>
  <c r="H129" i="7"/>
  <c r="M129" i="7" s="1"/>
  <c r="O128" i="7"/>
  <c r="N128" i="7"/>
  <c r="L128" i="7"/>
  <c r="H128" i="7"/>
  <c r="K128" i="7" s="1"/>
  <c r="O127" i="7"/>
  <c r="N127" i="7"/>
  <c r="L127" i="7"/>
  <c r="H127" i="7"/>
  <c r="M127" i="7" s="1"/>
  <c r="O126" i="7"/>
  <c r="N126" i="7"/>
  <c r="L126" i="7"/>
  <c r="H126" i="7"/>
  <c r="K126" i="7" s="1"/>
  <c r="O125" i="7"/>
  <c r="N125" i="7"/>
  <c r="L125" i="7"/>
  <c r="H125" i="7"/>
  <c r="K125" i="7" s="1"/>
  <c r="O124" i="7"/>
  <c r="N124" i="7"/>
  <c r="M124" i="7"/>
  <c r="L124" i="7"/>
  <c r="K124" i="7"/>
  <c r="O123" i="7"/>
  <c r="N123" i="7"/>
  <c r="L123" i="7"/>
  <c r="H123" i="7"/>
  <c r="M123" i="7" s="1"/>
  <c r="O122" i="7"/>
  <c r="N122" i="7"/>
  <c r="M122" i="7"/>
  <c r="L122" i="7"/>
  <c r="K122" i="7"/>
  <c r="O121" i="7"/>
  <c r="N121" i="7"/>
  <c r="L121" i="7"/>
  <c r="H121" i="7"/>
  <c r="K121" i="7" s="1"/>
  <c r="O120" i="7"/>
  <c r="N120" i="7"/>
  <c r="L120" i="7"/>
  <c r="H120" i="7"/>
  <c r="M120" i="7" s="1"/>
  <c r="O119" i="7"/>
  <c r="N119" i="7"/>
  <c r="M119" i="7"/>
  <c r="L119" i="7"/>
  <c r="K119" i="7"/>
  <c r="O117" i="7"/>
  <c r="N117" i="7"/>
  <c r="L117" i="7"/>
  <c r="H117" i="7"/>
  <c r="K117" i="7" s="1"/>
  <c r="O116" i="7"/>
  <c r="N116" i="7"/>
  <c r="L116" i="7"/>
  <c r="H116" i="7"/>
  <c r="K116" i="7" s="1"/>
  <c r="O115" i="7"/>
  <c r="N115" i="7"/>
  <c r="M115" i="7"/>
  <c r="L115" i="7"/>
  <c r="K115" i="7"/>
  <c r="O114" i="7"/>
  <c r="N114" i="7"/>
  <c r="L114" i="7"/>
  <c r="H114" i="7"/>
  <c r="M114" i="7" s="1"/>
  <c r="O113" i="7"/>
  <c r="N113" i="7"/>
  <c r="L113" i="7"/>
  <c r="H113" i="7"/>
  <c r="K113" i="7" s="1"/>
  <c r="O112" i="7"/>
  <c r="N112" i="7"/>
  <c r="L112" i="7"/>
  <c r="H112" i="7"/>
  <c r="M112" i="7" s="1"/>
  <c r="O111" i="7"/>
  <c r="N111" i="7"/>
  <c r="L111" i="7"/>
  <c r="H111" i="7"/>
  <c r="M111" i="7" s="1"/>
  <c r="O110" i="7"/>
  <c r="N110" i="7"/>
  <c r="L110" i="7"/>
  <c r="H110" i="7"/>
  <c r="K110" i="7" s="1"/>
  <c r="O109" i="7"/>
  <c r="N109" i="7"/>
  <c r="L109" i="7"/>
  <c r="H109" i="7"/>
  <c r="M109" i="7" s="1"/>
  <c r="O108" i="7"/>
  <c r="N108" i="7"/>
  <c r="L108" i="7"/>
  <c r="H108" i="7"/>
  <c r="M108" i="7" s="1"/>
  <c r="O107" i="7"/>
  <c r="N107" i="7"/>
  <c r="L107" i="7"/>
  <c r="H107" i="7"/>
  <c r="K107" i="7" s="1"/>
  <c r="O106" i="7"/>
  <c r="N106" i="7"/>
  <c r="L106" i="7"/>
  <c r="H106" i="7"/>
  <c r="M106" i="7" s="1"/>
  <c r="O105" i="7"/>
  <c r="N105" i="7"/>
  <c r="L105" i="7"/>
  <c r="H105" i="7"/>
  <c r="M105" i="7" s="1"/>
  <c r="O104" i="7"/>
  <c r="N104" i="7"/>
  <c r="L104" i="7"/>
  <c r="H104" i="7"/>
  <c r="K104" i="7" s="1"/>
  <c r="O103" i="7"/>
  <c r="N103" i="7"/>
  <c r="L103" i="7"/>
  <c r="H103" i="7"/>
  <c r="M103" i="7" s="1"/>
  <c r="O102" i="7"/>
  <c r="N102" i="7"/>
  <c r="L102" i="7"/>
  <c r="H102" i="7"/>
  <c r="K102" i="7" s="1"/>
  <c r="O101" i="7"/>
  <c r="N101" i="7"/>
  <c r="L101" i="7"/>
  <c r="H101" i="7"/>
  <c r="K101" i="7" s="1"/>
  <c r="O100" i="7"/>
  <c r="N100" i="7"/>
  <c r="L100" i="7"/>
  <c r="H100" i="7"/>
  <c r="M100" i="7" s="1"/>
  <c r="O99" i="7"/>
  <c r="N99" i="7"/>
  <c r="L99" i="7"/>
  <c r="H99" i="7"/>
  <c r="M99" i="7" s="1"/>
  <c r="O98" i="7"/>
  <c r="N98" i="7"/>
  <c r="L98" i="7"/>
  <c r="H98" i="7"/>
  <c r="K98" i="7" s="1"/>
  <c r="O97" i="7"/>
  <c r="N97" i="7"/>
  <c r="L97" i="7"/>
  <c r="H97" i="7"/>
  <c r="M97" i="7" s="1"/>
  <c r="O96" i="7"/>
  <c r="N96" i="7"/>
  <c r="L96" i="7"/>
  <c r="H96" i="7"/>
  <c r="K96" i="7" s="1"/>
  <c r="O95" i="7"/>
  <c r="N95" i="7"/>
  <c r="L95" i="7"/>
  <c r="H95" i="7"/>
  <c r="K95" i="7" s="1"/>
  <c r="O94" i="7"/>
  <c r="N94" i="7"/>
  <c r="L94" i="7"/>
  <c r="H94" i="7"/>
  <c r="M94" i="7" s="1"/>
  <c r="O91" i="7"/>
  <c r="N91" i="7"/>
  <c r="L91" i="7"/>
  <c r="H91" i="7"/>
  <c r="K91" i="7" s="1"/>
  <c r="O90" i="7"/>
  <c r="N90" i="7"/>
  <c r="L90" i="7"/>
  <c r="H90" i="7"/>
  <c r="K90" i="7" s="1"/>
  <c r="O89" i="7"/>
  <c r="N89" i="7"/>
  <c r="L89" i="7"/>
  <c r="H89" i="7"/>
  <c r="M89" i="7" s="1"/>
  <c r="O88" i="7"/>
  <c r="N88" i="7"/>
  <c r="L88" i="7"/>
  <c r="H88" i="7"/>
  <c r="M88" i="7" s="1"/>
  <c r="O87" i="7"/>
  <c r="N87" i="7"/>
  <c r="L87" i="7"/>
  <c r="H87" i="7"/>
  <c r="K87" i="7" s="1"/>
  <c r="O86" i="7"/>
  <c r="N86" i="7"/>
  <c r="L86" i="7"/>
  <c r="H86" i="7"/>
  <c r="M86" i="7" s="1"/>
  <c r="O85" i="7"/>
  <c r="N85" i="7"/>
  <c r="L85" i="7"/>
  <c r="H85" i="7"/>
  <c r="K85" i="7" s="1"/>
  <c r="O84" i="7"/>
  <c r="N84" i="7"/>
  <c r="L84" i="7"/>
  <c r="H84" i="7"/>
  <c r="K84" i="7" s="1"/>
  <c r="O83" i="7"/>
  <c r="N83" i="7"/>
  <c r="L83" i="7"/>
  <c r="H83" i="7"/>
  <c r="M83" i="7" s="1"/>
  <c r="O82" i="7"/>
  <c r="N82" i="7"/>
  <c r="L82" i="7"/>
  <c r="H82" i="7"/>
  <c r="K82" i="7" s="1"/>
  <c r="O81" i="7"/>
  <c r="N81" i="7"/>
  <c r="L81" i="7"/>
  <c r="H81" i="7"/>
  <c r="K81" i="7" s="1"/>
  <c r="O80" i="7"/>
  <c r="N80" i="7"/>
  <c r="L80" i="7"/>
  <c r="H80" i="7"/>
  <c r="M80" i="7" s="1"/>
  <c r="O78" i="7"/>
  <c r="N78" i="7"/>
  <c r="L78" i="7"/>
  <c r="H78" i="7"/>
  <c r="M78" i="7" s="1"/>
  <c r="O77" i="7"/>
  <c r="N77" i="7"/>
  <c r="L77" i="7"/>
  <c r="H77" i="7"/>
  <c r="K77" i="7" s="1"/>
  <c r="O76" i="7"/>
  <c r="N76" i="7"/>
  <c r="L76" i="7"/>
  <c r="H76" i="7"/>
  <c r="M76" i="7" s="1"/>
  <c r="O75" i="7"/>
  <c r="N75" i="7"/>
  <c r="L75" i="7"/>
  <c r="H75" i="7"/>
  <c r="K75" i="7" s="1"/>
  <c r="O74" i="7"/>
  <c r="N74" i="7"/>
  <c r="L74" i="7"/>
  <c r="H74" i="7"/>
  <c r="K74" i="7" s="1"/>
  <c r="O73" i="7"/>
  <c r="N73" i="7"/>
  <c r="L73" i="7"/>
  <c r="H73" i="7"/>
  <c r="M73" i="7" s="1"/>
  <c r="O72" i="7"/>
  <c r="N72" i="7"/>
  <c r="L72" i="7"/>
  <c r="H72" i="7"/>
  <c r="K72" i="7" s="1"/>
  <c r="O71" i="7"/>
  <c r="N71" i="7"/>
  <c r="L71" i="7"/>
  <c r="H71" i="7"/>
  <c r="K71" i="7" s="1"/>
  <c r="O70" i="7"/>
  <c r="N70" i="7"/>
  <c r="L70" i="7"/>
  <c r="H70" i="7"/>
  <c r="M70" i="7" s="1"/>
  <c r="O69" i="7"/>
  <c r="N69" i="7"/>
  <c r="L69" i="7"/>
  <c r="H69" i="7"/>
  <c r="M69" i="7" s="1"/>
  <c r="O68" i="7"/>
  <c r="N68" i="7"/>
  <c r="L68" i="7"/>
  <c r="H68" i="7"/>
  <c r="K68" i="7" s="1"/>
  <c r="O65" i="7"/>
  <c r="N65" i="7"/>
  <c r="L65" i="7"/>
  <c r="H65" i="7"/>
  <c r="M65" i="7" s="1"/>
  <c r="O64" i="7"/>
  <c r="N64" i="7"/>
  <c r="L64" i="7"/>
  <c r="H64" i="7"/>
  <c r="K64" i="7" s="1"/>
  <c r="O63" i="7"/>
  <c r="N63" i="7"/>
  <c r="L63" i="7"/>
  <c r="H63" i="7"/>
  <c r="K63" i="7" s="1"/>
  <c r="O62" i="7"/>
  <c r="N62" i="7"/>
  <c r="L62" i="7"/>
  <c r="H62" i="7"/>
  <c r="M62" i="7" s="1"/>
  <c r="O61" i="7"/>
  <c r="N61" i="7"/>
  <c r="L61" i="7"/>
  <c r="H61" i="7"/>
  <c r="M61" i="7" s="1"/>
  <c r="O60" i="7"/>
  <c r="N60" i="7"/>
  <c r="L60" i="7"/>
  <c r="H60" i="7"/>
  <c r="K60" i="7" s="1"/>
  <c r="O58" i="7"/>
  <c r="N58" i="7"/>
  <c r="L58" i="7"/>
  <c r="H58" i="7"/>
  <c r="M58" i="7" s="1"/>
  <c r="O57" i="7"/>
  <c r="N57" i="7"/>
  <c r="L57" i="7"/>
  <c r="H57" i="7"/>
  <c r="M57" i="7" s="1"/>
  <c r="O56" i="7"/>
  <c r="N56" i="7"/>
  <c r="L56" i="7"/>
  <c r="H56" i="7"/>
  <c r="K56" i="7" s="1"/>
  <c r="O55" i="7"/>
  <c r="N55" i="7"/>
  <c r="L55" i="7"/>
  <c r="H55" i="7"/>
  <c r="M55" i="7" s="1"/>
  <c r="O54" i="7"/>
  <c r="N54" i="7"/>
  <c r="L54" i="7"/>
  <c r="H54" i="7"/>
  <c r="K54" i="7" s="1"/>
  <c r="O53" i="7"/>
  <c r="N53" i="7"/>
  <c r="L53" i="7"/>
  <c r="H53" i="7"/>
  <c r="K53" i="7" s="1"/>
  <c r="O52" i="7"/>
  <c r="N52" i="7"/>
  <c r="M52" i="7"/>
  <c r="L52" i="7"/>
  <c r="K52" i="7"/>
  <c r="O51" i="7"/>
  <c r="N51" i="7"/>
  <c r="L51" i="7"/>
  <c r="H51" i="7"/>
  <c r="K51" i="7" s="1"/>
  <c r="O50" i="7"/>
  <c r="N50" i="7"/>
  <c r="L50" i="7"/>
  <c r="H50" i="7"/>
  <c r="M50" i="7" s="1"/>
  <c r="O49" i="7"/>
  <c r="N49" i="7"/>
  <c r="L49" i="7"/>
  <c r="H49" i="7"/>
  <c r="M49" i="7" s="1"/>
  <c r="O48" i="7"/>
  <c r="N48" i="7"/>
  <c r="L48" i="7"/>
  <c r="H48" i="7"/>
  <c r="M48" i="7" s="1"/>
  <c r="O47" i="7"/>
  <c r="N47" i="7"/>
  <c r="L47" i="7"/>
  <c r="H47" i="7"/>
  <c r="M47" i="7" s="1"/>
  <c r="O46" i="7"/>
  <c r="N46" i="7"/>
  <c r="L46" i="7"/>
  <c r="H46" i="7"/>
  <c r="M46" i="7" s="1"/>
  <c r="O45" i="7"/>
  <c r="N45" i="7"/>
  <c r="L45" i="7"/>
  <c r="H45" i="7"/>
  <c r="M45" i="7" s="1"/>
  <c r="O44" i="7"/>
  <c r="N44" i="7"/>
  <c r="L44" i="7"/>
  <c r="H44" i="7"/>
  <c r="K44" i="7" s="1"/>
  <c r="O41" i="7"/>
  <c r="N41" i="7"/>
  <c r="L41" i="7"/>
  <c r="M41" i="7"/>
  <c r="O40" i="7"/>
  <c r="N40" i="7"/>
  <c r="L40" i="7"/>
  <c r="M40" i="7"/>
  <c r="O39" i="7"/>
  <c r="N39" i="7"/>
  <c r="M39" i="7"/>
  <c r="L39" i="7"/>
  <c r="K39" i="7"/>
  <c r="O38" i="7"/>
  <c r="N38" i="7"/>
  <c r="L38" i="7"/>
  <c r="M38" i="7"/>
  <c r="O37" i="7"/>
  <c r="N37" i="7"/>
  <c r="L37" i="7"/>
  <c r="M37" i="7"/>
  <c r="O36" i="7"/>
  <c r="N36" i="7"/>
  <c r="M36" i="7"/>
  <c r="L36" i="7"/>
  <c r="K36" i="7"/>
  <c r="O35" i="7"/>
  <c r="N35" i="7"/>
  <c r="M35" i="7"/>
  <c r="L35" i="7"/>
  <c r="K35" i="7"/>
  <c r="O34" i="7"/>
  <c r="N34" i="7"/>
  <c r="L34" i="7"/>
  <c r="M34" i="7"/>
  <c r="O33" i="7"/>
  <c r="N33" i="7"/>
  <c r="L33" i="7"/>
  <c r="K33" i="7"/>
  <c r="O31" i="7"/>
  <c r="N31" i="7"/>
  <c r="L31" i="7"/>
  <c r="H31" i="7"/>
  <c r="K31" i="7" s="1"/>
  <c r="O30" i="7"/>
  <c r="N30" i="7"/>
  <c r="L30" i="7"/>
  <c r="H30" i="7"/>
  <c r="M30" i="7" s="1"/>
  <c r="O29" i="7"/>
  <c r="N29" i="7"/>
  <c r="L29" i="7"/>
  <c r="H29" i="7"/>
  <c r="M29" i="7" s="1"/>
  <c r="O28" i="7"/>
  <c r="N28" i="7"/>
  <c r="L28" i="7"/>
  <c r="H28" i="7"/>
  <c r="K28" i="7" s="1"/>
  <c r="O27" i="7"/>
  <c r="N27" i="7"/>
  <c r="L27" i="7"/>
  <c r="H27" i="7"/>
  <c r="M27" i="7" s="1"/>
  <c r="O26" i="7"/>
  <c r="N26" i="7"/>
  <c r="L26" i="7"/>
  <c r="H26" i="7"/>
  <c r="M26" i="7" s="1"/>
  <c r="O25" i="7"/>
  <c r="N25" i="7"/>
  <c r="L25" i="7"/>
  <c r="H25" i="7"/>
  <c r="M25" i="7" s="1"/>
  <c r="O24" i="7"/>
  <c r="N24" i="7"/>
  <c r="L24" i="7"/>
  <c r="H24" i="7"/>
  <c r="M24" i="7" s="1"/>
  <c r="O23" i="7"/>
  <c r="N23" i="7"/>
  <c r="L23" i="7"/>
  <c r="H23" i="7"/>
  <c r="K23" i="7" s="1"/>
  <c r="O22" i="7"/>
  <c r="N22" i="7"/>
  <c r="L22" i="7"/>
  <c r="H22" i="7"/>
  <c r="M22" i="7" s="1"/>
  <c r="O21" i="7"/>
  <c r="N21" i="7"/>
  <c r="L21" i="7"/>
  <c r="H21" i="7"/>
  <c r="M21" i="7" s="1"/>
  <c r="O20" i="7"/>
  <c r="N20" i="7"/>
  <c r="L20" i="7"/>
  <c r="H20" i="7"/>
  <c r="M20" i="7" s="1"/>
  <c r="O19" i="7"/>
  <c r="N19" i="7"/>
  <c r="L19" i="7"/>
  <c r="H19" i="7"/>
  <c r="K19" i="7" s="1"/>
  <c r="O18" i="7"/>
  <c r="N18" i="7"/>
  <c r="L18" i="7"/>
  <c r="H18" i="7"/>
  <c r="M18" i="7" s="1"/>
  <c r="O17" i="7"/>
  <c r="N17" i="7"/>
  <c r="L17" i="7"/>
  <c r="H17" i="7"/>
  <c r="M17" i="7" s="1"/>
  <c r="A17" i="7"/>
  <c r="A18" i="7" s="1"/>
  <c r="A19" i="7" s="1"/>
  <c r="A20" i="7" s="1"/>
  <c r="A21" i="7" s="1"/>
  <c r="A22" i="7" s="1"/>
  <c r="A23" i="7" s="1"/>
  <c r="A24" i="7" s="1"/>
  <c r="A25" i="7" s="1"/>
  <c r="A26" i="7" s="1"/>
  <c r="A27" i="7" s="1"/>
  <c r="A28" i="7" s="1"/>
  <c r="A29" i="7" s="1"/>
  <c r="A30" i="7" s="1"/>
  <c r="A31" i="7" s="1"/>
  <c r="A33" i="7" s="1"/>
  <c r="A34" i="7" s="1"/>
  <c r="A35" i="7" s="1"/>
  <c r="A36" i="7" s="1"/>
  <c r="A37" i="7" s="1"/>
  <c r="A38" i="7" s="1"/>
  <c r="A39" i="7" s="1"/>
  <c r="A40" i="7" s="1"/>
  <c r="A41" i="7" s="1"/>
  <c r="A44" i="7" s="1"/>
  <c r="A45" i="7" s="1"/>
  <c r="A46" i="7" s="1"/>
  <c r="A47" i="7" s="1"/>
  <c r="A48" i="7" s="1"/>
  <c r="A49" i="7" s="1"/>
  <c r="A50" i="7" s="1"/>
  <c r="A51" i="7" s="1"/>
  <c r="A52" i="7" s="1"/>
  <c r="A53" i="7" s="1"/>
  <c r="A54" i="7" s="1"/>
  <c r="A55" i="7" s="1"/>
  <c r="A56" i="7" s="1"/>
  <c r="A57" i="7" s="1"/>
  <c r="A58" i="7" s="1"/>
  <c r="A60" i="7" s="1"/>
  <c r="A61" i="7" s="1"/>
  <c r="A62" i="7" s="1"/>
  <c r="A63" i="7" s="1"/>
  <c r="A64" i="7" s="1"/>
  <c r="A65" i="7" s="1"/>
  <c r="A68" i="7" s="1"/>
  <c r="A69" i="7" s="1"/>
  <c r="A70" i="7" s="1"/>
  <c r="A71" i="7" s="1"/>
  <c r="A72" i="7" s="1"/>
  <c r="A73" i="7" s="1"/>
  <c r="A74" i="7" s="1"/>
  <c r="A75" i="7" s="1"/>
  <c r="A76" i="7" s="1"/>
  <c r="A77" i="7" s="1"/>
  <c r="A78" i="7" s="1"/>
  <c r="A80" i="7" s="1"/>
  <c r="A81" i="7" s="1"/>
  <c r="A82" i="7" s="1"/>
  <c r="A83" i="7" s="1"/>
  <c r="A84" i="7" s="1"/>
  <c r="A85" i="7" s="1"/>
  <c r="A86" i="7" s="1"/>
  <c r="A87" i="7" s="1"/>
  <c r="A88" i="7" s="1"/>
  <c r="A89" i="7" s="1"/>
  <c r="A90" i="7" s="1"/>
  <c r="A91"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O82" i="6"/>
  <c r="N82" i="6"/>
  <c r="L82" i="6"/>
  <c r="H82" i="6"/>
  <c r="M82" i="6" s="1"/>
  <c r="O81" i="6"/>
  <c r="N81" i="6"/>
  <c r="L81" i="6"/>
  <c r="H81" i="6"/>
  <c r="M81" i="6" s="1"/>
  <c r="O80" i="6"/>
  <c r="N80" i="6"/>
  <c r="L80" i="6"/>
  <c r="H80" i="6"/>
  <c r="K80" i="6" s="1"/>
  <c r="O79" i="6"/>
  <c r="N79" i="6"/>
  <c r="L79" i="6"/>
  <c r="H79" i="6"/>
  <c r="M79" i="6" s="1"/>
  <c r="O78" i="6"/>
  <c r="N78" i="6"/>
  <c r="L78" i="6"/>
  <c r="H78" i="6"/>
  <c r="M78" i="6" s="1"/>
  <c r="O76" i="6"/>
  <c r="N76" i="6"/>
  <c r="L76" i="6"/>
  <c r="H76" i="6"/>
  <c r="K76" i="6" s="1"/>
  <c r="O75" i="6"/>
  <c r="N75" i="6"/>
  <c r="L75" i="6"/>
  <c r="H75" i="6"/>
  <c r="M75" i="6" s="1"/>
  <c r="O74" i="6"/>
  <c r="N74" i="6"/>
  <c r="L74" i="6"/>
  <c r="H74" i="6"/>
  <c r="M74" i="6" s="1"/>
  <c r="O73" i="6"/>
  <c r="N73" i="6"/>
  <c r="L73" i="6"/>
  <c r="H73" i="6"/>
  <c r="K73" i="6" s="1"/>
  <c r="O72" i="6"/>
  <c r="N72" i="6"/>
  <c r="L72" i="6"/>
  <c r="K72" i="6"/>
  <c r="H72" i="6"/>
  <c r="M72" i="6" s="1"/>
  <c r="O71" i="6"/>
  <c r="N71" i="6"/>
  <c r="L71" i="6"/>
  <c r="H71" i="6"/>
  <c r="M71" i="6" s="1"/>
  <c r="O70" i="6"/>
  <c r="N70" i="6"/>
  <c r="L70" i="6"/>
  <c r="H70" i="6"/>
  <c r="K70" i="6" s="1"/>
  <c r="O69" i="6"/>
  <c r="N69" i="6"/>
  <c r="L69" i="6"/>
  <c r="H69" i="6"/>
  <c r="M69" i="6" s="1"/>
  <c r="O67" i="6"/>
  <c r="N67" i="6"/>
  <c r="L67" i="6"/>
  <c r="H67" i="6"/>
  <c r="M67" i="6" s="1"/>
  <c r="O66" i="6"/>
  <c r="N66" i="6"/>
  <c r="L66" i="6"/>
  <c r="H66" i="6"/>
  <c r="K66" i="6" s="1"/>
  <c r="O65" i="6"/>
  <c r="N65" i="6"/>
  <c r="L65" i="6"/>
  <c r="H65" i="6"/>
  <c r="M65" i="6" s="1"/>
  <c r="O64" i="6"/>
  <c r="N64" i="6"/>
  <c r="L64" i="6"/>
  <c r="H64" i="6"/>
  <c r="M64" i="6" s="1"/>
  <c r="O63" i="6"/>
  <c r="N63" i="6"/>
  <c r="L63" i="6"/>
  <c r="H63" i="6"/>
  <c r="K63" i="6" s="1"/>
  <c r="O62" i="6"/>
  <c r="N62" i="6"/>
  <c r="L62" i="6"/>
  <c r="H62" i="6"/>
  <c r="K62" i="6" s="1"/>
  <c r="O61" i="6"/>
  <c r="N61" i="6"/>
  <c r="L61" i="6"/>
  <c r="H61" i="6"/>
  <c r="M61" i="6" s="1"/>
  <c r="O60" i="6"/>
  <c r="N60" i="6"/>
  <c r="L60" i="6"/>
  <c r="H60" i="6"/>
  <c r="K60" i="6" s="1"/>
  <c r="O59" i="6"/>
  <c r="N59" i="6"/>
  <c r="L59" i="6"/>
  <c r="H59" i="6"/>
  <c r="M59" i="6" s="1"/>
  <c r="O58" i="6"/>
  <c r="N58" i="6"/>
  <c r="L58" i="6"/>
  <c r="H58" i="6"/>
  <c r="M58" i="6" s="1"/>
  <c r="O57" i="6"/>
  <c r="N57" i="6"/>
  <c r="L57" i="6"/>
  <c r="H57" i="6"/>
  <c r="K57" i="6" s="1"/>
  <c r="O56" i="6"/>
  <c r="N56" i="6"/>
  <c r="L56" i="6"/>
  <c r="H56" i="6"/>
  <c r="M56" i="6" s="1"/>
  <c r="O55" i="6"/>
  <c r="N55" i="6"/>
  <c r="L55" i="6"/>
  <c r="H55" i="6"/>
  <c r="M55" i="6" s="1"/>
  <c r="O54" i="6"/>
  <c r="N54" i="6"/>
  <c r="L54" i="6"/>
  <c r="H54" i="6"/>
  <c r="K54" i="6" s="1"/>
  <c r="O53" i="6"/>
  <c r="N53" i="6"/>
  <c r="L53" i="6"/>
  <c r="H53" i="6"/>
  <c r="M53" i="6" s="1"/>
  <c r="O52" i="6"/>
  <c r="N52" i="6"/>
  <c r="L52" i="6"/>
  <c r="H52" i="6"/>
  <c r="M52" i="6" s="1"/>
  <c r="O49" i="6"/>
  <c r="N49" i="6"/>
  <c r="L49" i="6"/>
  <c r="H49" i="6"/>
  <c r="K49" i="6" s="1"/>
  <c r="O48" i="6"/>
  <c r="N48" i="6"/>
  <c r="L48" i="6"/>
  <c r="H48" i="6"/>
  <c r="K48" i="6" s="1"/>
  <c r="O47" i="6"/>
  <c r="N47" i="6"/>
  <c r="L47" i="6"/>
  <c r="H47" i="6"/>
  <c r="M47" i="6" s="1"/>
  <c r="O46" i="6"/>
  <c r="N46" i="6"/>
  <c r="L46" i="6"/>
  <c r="H46" i="6"/>
  <c r="K46" i="6" s="1"/>
  <c r="O45" i="6"/>
  <c r="N45" i="6"/>
  <c r="L45" i="6"/>
  <c r="H45" i="6"/>
  <c r="M45" i="6" s="1"/>
  <c r="O44" i="6"/>
  <c r="N44" i="6"/>
  <c r="L44" i="6"/>
  <c r="H44" i="6"/>
  <c r="M44" i="6" s="1"/>
  <c r="O43" i="6"/>
  <c r="N43" i="6"/>
  <c r="L43" i="6"/>
  <c r="H43" i="6"/>
  <c r="K43" i="6" s="1"/>
  <c r="O41" i="6"/>
  <c r="N41" i="6"/>
  <c r="L41" i="6"/>
  <c r="H41" i="6"/>
  <c r="M41" i="6" s="1"/>
  <c r="O40" i="6"/>
  <c r="N40" i="6"/>
  <c r="L40" i="6"/>
  <c r="H40" i="6"/>
  <c r="M40" i="6" s="1"/>
  <c r="O39" i="6"/>
  <c r="N39" i="6"/>
  <c r="L39" i="6"/>
  <c r="H39" i="6"/>
  <c r="K39" i="6" s="1"/>
  <c r="O38" i="6"/>
  <c r="N38" i="6"/>
  <c r="L38" i="6"/>
  <c r="H38" i="6"/>
  <c r="M38" i="6" s="1"/>
  <c r="O37" i="6"/>
  <c r="N37" i="6"/>
  <c r="L37" i="6"/>
  <c r="H37" i="6"/>
  <c r="M37" i="6" s="1"/>
  <c r="O36" i="6"/>
  <c r="N36" i="6"/>
  <c r="L36" i="6"/>
  <c r="H36" i="6"/>
  <c r="K36" i="6" s="1"/>
  <c r="O35" i="6"/>
  <c r="N35" i="6"/>
  <c r="L35" i="6"/>
  <c r="H35" i="6"/>
  <c r="K35" i="6" s="1"/>
  <c r="O34" i="6"/>
  <c r="N34" i="6"/>
  <c r="L34" i="6"/>
  <c r="H34" i="6"/>
  <c r="M34" i="6" s="1"/>
  <c r="O33" i="6"/>
  <c r="N33" i="6"/>
  <c r="L33" i="6"/>
  <c r="H33" i="6"/>
  <c r="K33" i="6" s="1"/>
  <c r="O32" i="6"/>
  <c r="N32" i="6"/>
  <c r="L32" i="6"/>
  <c r="H32" i="6"/>
  <c r="M32" i="6" s="1"/>
  <c r="O31" i="6"/>
  <c r="N31" i="6"/>
  <c r="L31" i="6"/>
  <c r="H31" i="6"/>
  <c r="M31" i="6" s="1"/>
  <c r="O30" i="6"/>
  <c r="N30" i="6"/>
  <c r="L30" i="6"/>
  <c r="H30" i="6"/>
  <c r="K30" i="6" s="1"/>
  <c r="O29" i="6"/>
  <c r="N29" i="6"/>
  <c r="L29" i="6"/>
  <c r="H29" i="6"/>
  <c r="M29" i="6" s="1"/>
  <c r="O26" i="6"/>
  <c r="N26" i="6"/>
  <c r="L26" i="6"/>
  <c r="H26" i="6"/>
  <c r="M26" i="6" s="1"/>
  <c r="O25" i="6"/>
  <c r="N25" i="6"/>
  <c r="L25" i="6"/>
  <c r="H25" i="6"/>
  <c r="K25" i="6" s="1"/>
  <c r="O24" i="6"/>
  <c r="N24" i="6"/>
  <c r="L24" i="6"/>
  <c r="H24" i="6"/>
  <c r="M24" i="6" s="1"/>
  <c r="O22" i="6"/>
  <c r="N22" i="6"/>
  <c r="L22" i="6"/>
  <c r="H22" i="6"/>
  <c r="M22" i="6" s="1"/>
  <c r="O21" i="6"/>
  <c r="N21" i="6"/>
  <c r="L21" i="6"/>
  <c r="H21" i="6"/>
  <c r="K21" i="6" s="1"/>
  <c r="O20" i="6"/>
  <c r="N20" i="6"/>
  <c r="L20" i="6"/>
  <c r="H20" i="6"/>
  <c r="K20" i="6" s="1"/>
  <c r="O19" i="6"/>
  <c r="N19" i="6"/>
  <c r="L19" i="6"/>
  <c r="H19" i="6"/>
  <c r="M19" i="6" s="1"/>
  <c r="O18" i="6"/>
  <c r="N18" i="6"/>
  <c r="L18" i="6"/>
  <c r="H18" i="6"/>
  <c r="K18" i="6" s="1"/>
  <c r="O17" i="6"/>
  <c r="N17" i="6"/>
  <c r="L17" i="6"/>
  <c r="H17" i="6"/>
  <c r="M17" i="6" s="1"/>
  <c r="A17" i="6"/>
  <c r="A18" i="6" s="1"/>
  <c r="A19" i="6" s="1"/>
  <c r="A20" i="6" s="1"/>
  <c r="A21" i="6" s="1"/>
  <c r="A22" i="6" s="1"/>
  <c r="A24" i="6" s="1"/>
  <c r="A25" i="6" s="1"/>
  <c r="A26" i="6" s="1"/>
  <c r="A29" i="6" s="1"/>
  <c r="A30" i="6" s="1"/>
  <c r="A31" i="6" s="1"/>
  <c r="A32" i="6" s="1"/>
  <c r="A33" i="6" s="1"/>
  <c r="A34" i="6" s="1"/>
  <c r="A35" i="6" s="1"/>
  <c r="A36" i="6" s="1"/>
  <c r="A37" i="6" s="1"/>
  <c r="A38" i="6" s="1"/>
  <c r="A39" i="6" s="1"/>
  <c r="A40" i="6" s="1"/>
  <c r="A41" i="6" s="1"/>
  <c r="A43" i="6" s="1"/>
  <c r="A44" i="6" s="1"/>
  <c r="A45" i="6" s="1"/>
  <c r="A46" i="6" s="1"/>
  <c r="A47" i="6" s="1"/>
  <c r="A48" i="6" s="1"/>
  <c r="A49" i="6" s="1"/>
  <c r="A52" i="6" s="1"/>
  <c r="A53" i="6" s="1"/>
  <c r="A54" i="6" s="1"/>
  <c r="A55" i="6" s="1"/>
  <c r="A56" i="6" s="1"/>
  <c r="A57" i="6" s="1"/>
  <c r="A58" i="6" s="1"/>
  <c r="A59" i="6" s="1"/>
  <c r="A60" i="6" s="1"/>
  <c r="A61" i="6" s="1"/>
  <c r="A62" i="6" s="1"/>
  <c r="A63" i="6" s="1"/>
  <c r="A64" i="6" s="1"/>
  <c r="A65" i="6" s="1"/>
  <c r="A66" i="6" s="1"/>
  <c r="A67" i="6" s="1"/>
  <c r="A69" i="6" s="1"/>
  <c r="A70" i="6" s="1"/>
  <c r="A71" i="6" s="1"/>
  <c r="A72" i="6" s="1"/>
  <c r="A73" i="6" s="1"/>
  <c r="A74" i="6" s="1"/>
  <c r="A75" i="6" s="1"/>
  <c r="A76" i="6" s="1"/>
  <c r="A78" i="6" s="1"/>
  <c r="A79" i="6" s="1"/>
  <c r="A80" i="6" s="1"/>
  <c r="A81" i="6" s="1"/>
  <c r="A82" i="6" s="1"/>
  <c r="P123" i="7" l="1"/>
  <c r="K45" i="6"/>
  <c r="M90" i="7"/>
  <c r="P90" i="7" s="1"/>
  <c r="M57" i="6"/>
  <c r="M126" i="7"/>
  <c r="L83" i="6"/>
  <c r="P82" i="6"/>
  <c r="M125" i="7"/>
  <c r="P125" i="7" s="1"/>
  <c r="P37" i="6"/>
  <c r="P38" i="6"/>
  <c r="P27" i="7"/>
  <c r="P99" i="7"/>
  <c r="P111" i="7"/>
  <c r="P52" i="6"/>
  <c r="P55" i="6"/>
  <c r="M91" i="7"/>
  <c r="P91" i="7" s="1"/>
  <c r="P67" i="6"/>
  <c r="P52" i="7"/>
  <c r="M82" i="7"/>
  <c r="P82" i="7" s="1"/>
  <c r="K88" i="7"/>
  <c r="P129" i="7"/>
  <c r="P18" i="8"/>
  <c r="K20" i="8"/>
  <c r="P134" i="7"/>
  <c r="P114" i="7"/>
  <c r="P22" i="7"/>
  <c r="P140" i="7"/>
  <c r="P137" i="7"/>
  <c r="P61" i="7"/>
  <c r="M139" i="7"/>
  <c r="P139" i="7" s="1"/>
  <c r="K129" i="7"/>
  <c r="K120" i="7"/>
  <c r="K61" i="7"/>
  <c r="K108" i="7"/>
  <c r="M101" i="7"/>
  <c r="K46" i="7"/>
  <c r="M28" i="7"/>
  <c r="P28" i="7" s="1"/>
  <c r="K26" i="7"/>
  <c r="M19" i="7"/>
  <c r="P19" i="7" s="1"/>
  <c r="P79" i="6"/>
  <c r="P59" i="6"/>
  <c r="P56" i="6"/>
  <c r="P41" i="6"/>
  <c r="P75" i="6"/>
  <c r="P31" i="6"/>
  <c r="P24" i="6"/>
  <c r="M43" i="6"/>
  <c r="P43" i="6" s="1"/>
  <c r="M25" i="6"/>
  <c r="P25" i="6" s="1"/>
  <c r="M80" i="6"/>
  <c r="P80" i="6" s="1"/>
  <c r="M39" i="6"/>
  <c r="M35" i="6"/>
  <c r="P35" i="6" s="1"/>
  <c r="K29" i="6"/>
  <c r="K17" i="6"/>
  <c r="P101" i="7"/>
  <c r="P126" i="7"/>
  <c r="M20" i="6"/>
  <c r="P20" i="6" s="1"/>
  <c r="P29" i="6"/>
  <c r="P45" i="6"/>
  <c r="K59" i="6"/>
  <c r="K17" i="7"/>
  <c r="K22" i="7"/>
  <c r="M23" i="7"/>
  <c r="P23" i="7" s="1"/>
  <c r="P26" i="7"/>
  <c r="K49" i="7"/>
  <c r="K50" i="7"/>
  <c r="M72" i="7"/>
  <c r="P72" i="7" s="1"/>
  <c r="M81" i="7"/>
  <c r="P81" i="7" s="1"/>
  <c r="P88" i="7"/>
  <c r="M96" i="7"/>
  <c r="P96" i="7" s="1"/>
  <c r="K99" i="7"/>
  <c r="P115" i="7"/>
  <c r="K75" i="6"/>
  <c r="P22" i="6"/>
  <c r="M30" i="6"/>
  <c r="P30" i="6" s="1"/>
  <c r="P40" i="6"/>
  <c r="P58" i="6"/>
  <c r="P65" i="6"/>
  <c r="M66" i="6"/>
  <c r="P78" i="6"/>
  <c r="P25" i="7"/>
  <c r="M31" i="7"/>
  <c r="P31" i="7" s="1"/>
  <c r="M51" i="7"/>
  <c r="P51" i="7" s="1"/>
  <c r="M60" i="7"/>
  <c r="P60" i="7" s="1"/>
  <c r="M71" i="7"/>
  <c r="P71" i="7" s="1"/>
  <c r="P78" i="7"/>
  <c r="M85" i="7"/>
  <c r="P85" i="7" s="1"/>
  <c r="P136" i="7"/>
  <c r="P17" i="8"/>
  <c r="K21" i="8"/>
  <c r="P26" i="6"/>
  <c r="P32" i="6"/>
  <c r="P44" i="6"/>
  <c r="M49" i="6"/>
  <c r="P49" i="6" s="1"/>
  <c r="M62" i="6"/>
  <c r="P62" i="6" s="1"/>
  <c r="P69" i="6"/>
  <c r="M70" i="6"/>
  <c r="P70" i="6" s="1"/>
  <c r="P81" i="6"/>
  <c r="K25" i="7"/>
  <c r="P29" i="7"/>
  <c r="P38" i="7"/>
  <c r="P69" i="7"/>
  <c r="M75" i="7"/>
  <c r="P75" i="7" s="1"/>
  <c r="K78" i="7"/>
  <c r="M110" i="7"/>
  <c r="P110" i="7" s="1"/>
  <c r="P142" i="7"/>
  <c r="K32" i="6"/>
  <c r="M48" i="6"/>
  <c r="P48" i="6" s="1"/>
  <c r="P53" i="6"/>
  <c r="M54" i="6"/>
  <c r="P54" i="6" s="1"/>
  <c r="P64" i="6"/>
  <c r="P72" i="6"/>
  <c r="P20" i="7"/>
  <c r="P24" i="7"/>
  <c r="K29" i="7"/>
  <c r="P47" i="7"/>
  <c r="P49" i="7"/>
  <c r="M54" i="7"/>
  <c r="P54" i="7" s="1"/>
  <c r="K57" i="7"/>
  <c r="M64" i="7"/>
  <c r="P64" i="7" s="1"/>
  <c r="K69" i="7"/>
  <c r="M102" i="7"/>
  <c r="P102" i="7" s="1"/>
  <c r="P105" i="7"/>
  <c r="P108" i="7"/>
  <c r="P120" i="7"/>
  <c r="P130" i="7"/>
  <c r="P131" i="7"/>
  <c r="K138" i="7"/>
  <c r="N32" i="8"/>
  <c r="P19" i="8"/>
  <c r="P24" i="8"/>
  <c r="P29" i="8"/>
  <c r="O32" i="8"/>
  <c r="K25" i="8"/>
  <c r="K28" i="8"/>
  <c r="M32" i="8"/>
  <c r="L32" i="8"/>
  <c r="P41" i="7"/>
  <c r="P36" i="7"/>
  <c r="P57" i="7"/>
  <c r="N143" i="7"/>
  <c r="P50" i="7"/>
  <c r="P46" i="7"/>
  <c r="P40" i="7"/>
  <c r="M33" i="7"/>
  <c r="P33" i="7" s="1"/>
  <c r="P35" i="7"/>
  <c r="N83" i="6"/>
  <c r="P39" i="6"/>
  <c r="P66" i="6"/>
  <c r="K24" i="6"/>
  <c r="K38" i="6"/>
  <c r="K53" i="6"/>
  <c r="P57" i="6"/>
  <c r="K65" i="6"/>
  <c r="K79" i="6"/>
  <c r="O83" i="6"/>
  <c r="M18" i="6"/>
  <c r="P18" i="6" s="1"/>
  <c r="M33" i="6"/>
  <c r="P33" i="6" s="1"/>
  <c r="M46" i="6"/>
  <c r="P46" i="6" s="1"/>
  <c r="M60" i="6"/>
  <c r="P60" i="6" s="1"/>
  <c r="P71" i="6"/>
  <c r="M73" i="6"/>
  <c r="P73" i="6" s="1"/>
  <c r="K41" i="6"/>
  <c r="K56" i="6"/>
  <c r="K69" i="6"/>
  <c r="K82" i="6"/>
  <c r="P19" i="6"/>
  <c r="M21" i="6"/>
  <c r="P21" i="6" s="1"/>
  <c r="P34" i="6"/>
  <c r="M36" i="6"/>
  <c r="P36" i="6" s="1"/>
  <c r="P47" i="6"/>
  <c r="P61" i="6"/>
  <c r="M63" i="6"/>
  <c r="P63" i="6" s="1"/>
  <c r="P74" i="6"/>
  <c r="M76" i="6"/>
  <c r="P76" i="6" s="1"/>
  <c r="K142" i="7"/>
  <c r="P18" i="7"/>
  <c r="K20" i="7"/>
  <c r="P55" i="7"/>
  <c r="P65" i="7"/>
  <c r="P76" i="7"/>
  <c r="P86" i="7"/>
  <c r="P97" i="7"/>
  <c r="P106" i="7"/>
  <c r="M132" i="7"/>
  <c r="P132" i="7" s="1"/>
  <c r="K38" i="7"/>
  <c r="P34" i="7"/>
  <c r="M44" i="7"/>
  <c r="P44" i="7" s="1"/>
  <c r="M117" i="7"/>
  <c r="P117" i="7" s="1"/>
  <c r="M53" i="7"/>
  <c r="P53" i="7" s="1"/>
  <c r="M63" i="7"/>
  <c r="P63" i="7" s="1"/>
  <c r="M74" i="7"/>
  <c r="P74" i="7" s="1"/>
  <c r="M84" i="7"/>
  <c r="P84" i="7" s="1"/>
  <c r="M95" i="7"/>
  <c r="P95" i="7" s="1"/>
  <c r="M104" i="7"/>
  <c r="P104" i="7" s="1"/>
  <c r="K111" i="7"/>
  <c r="M113" i="7"/>
  <c r="P113" i="7" s="1"/>
  <c r="M135" i="7"/>
  <c r="P135" i="7" s="1"/>
  <c r="P138" i="7"/>
  <c r="M128" i="7"/>
  <c r="P128" i="7" s="1"/>
  <c r="P133" i="7"/>
  <c r="K41" i="7"/>
  <c r="P45" i="7"/>
  <c r="K47" i="7"/>
  <c r="P58" i="7"/>
  <c r="P70" i="7"/>
  <c r="P80" i="7"/>
  <c r="P89" i="7"/>
  <c r="P100" i="7"/>
  <c r="P109" i="7"/>
  <c r="M121" i="7"/>
  <c r="P121" i="7" s="1"/>
  <c r="P21" i="7"/>
  <c r="P141" i="7"/>
  <c r="P37" i="7"/>
  <c r="M56" i="7"/>
  <c r="P56" i="7" s="1"/>
  <c r="M68" i="7"/>
  <c r="P68" i="7" s="1"/>
  <c r="M77" i="7"/>
  <c r="P77" i="7" s="1"/>
  <c r="M87" i="7"/>
  <c r="P87" i="7" s="1"/>
  <c r="M98" i="7"/>
  <c r="P98" i="7" s="1"/>
  <c r="K105" i="7"/>
  <c r="M107" i="7"/>
  <c r="P107" i="7" s="1"/>
  <c r="K114" i="7"/>
  <c r="P119" i="7"/>
  <c r="K141" i="7"/>
  <c r="O143" i="7"/>
  <c r="L143" i="7"/>
  <c r="P30" i="7"/>
  <c r="P39" i="7"/>
  <c r="P62" i="7"/>
  <c r="P73" i="7"/>
  <c r="P83" i="7"/>
  <c r="P94" i="7"/>
  <c r="P103" i="7"/>
  <c r="P112" i="7"/>
  <c r="M116" i="7"/>
  <c r="P116" i="7" s="1"/>
  <c r="P124" i="7"/>
  <c r="P48" i="7"/>
  <c r="P122" i="7"/>
  <c r="P127" i="7"/>
  <c r="P28" i="8"/>
  <c r="K17" i="8"/>
  <c r="P31" i="8"/>
  <c r="P20" i="8"/>
  <c r="P26" i="8"/>
  <c r="K31" i="8"/>
  <c r="K18" i="8"/>
  <c r="P27" i="8"/>
  <c r="P21" i="8"/>
  <c r="K27" i="8"/>
  <c r="P30" i="8"/>
  <c r="P25" i="8"/>
  <c r="P23" i="8"/>
  <c r="K19" i="8"/>
  <c r="K23" i="8"/>
  <c r="K26" i="8"/>
  <c r="K29" i="8"/>
  <c r="K133" i="7"/>
  <c r="K55" i="7"/>
  <c r="K58" i="7"/>
  <c r="K62" i="7"/>
  <c r="K65" i="7"/>
  <c r="K70" i="7"/>
  <c r="K73" i="7"/>
  <c r="K76" i="7"/>
  <c r="K80" i="7"/>
  <c r="K83" i="7"/>
  <c r="K86" i="7"/>
  <c r="K89" i="7"/>
  <c r="K94" i="7"/>
  <c r="K97" i="7"/>
  <c r="K100" i="7"/>
  <c r="K103" i="7"/>
  <c r="K106" i="7"/>
  <c r="K109" i="7"/>
  <c r="K112" i="7"/>
  <c r="K127" i="7"/>
  <c r="K130" i="7"/>
  <c r="P17" i="7"/>
  <c r="K18" i="7"/>
  <c r="K21" i="7"/>
  <c r="K24" i="7"/>
  <c r="K27" i="7"/>
  <c r="K30" i="7"/>
  <c r="K34" i="7"/>
  <c r="K37" i="7"/>
  <c r="K40" i="7"/>
  <c r="K45" i="7"/>
  <c r="K48" i="7"/>
  <c r="K123" i="7"/>
  <c r="K137" i="7"/>
  <c r="K140" i="7"/>
  <c r="K19" i="6"/>
  <c r="K22" i="6"/>
  <c r="K26" i="6"/>
  <c r="K31" i="6"/>
  <c r="K34" i="6"/>
  <c r="K37" i="6"/>
  <c r="K40" i="6"/>
  <c r="K44" i="6"/>
  <c r="K47" i="6"/>
  <c r="K52" i="6"/>
  <c r="K55" i="6"/>
  <c r="K58" i="6"/>
  <c r="K61" i="6"/>
  <c r="K64" i="6"/>
  <c r="K67" i="6"/>
  <c r="K71" i="6"/>
  <c r="K74" i="6"/>
  <c r="K78" i="6"/>
  <c r="K81" i="6"/>
  <c r="P17" i="6"/>
  <c r="P32" i="8" l="1"/>
  <c r="I11" i="8" s="1"/>
  <c r="M83" i="6"/>
  <c r="P83" i="6"/>
  <c r="M143" i="7"/>
  <c r="P143" i="7"/>
  <c r="H127" i="1"/>
  <c r="H126" i="1"/>
  <c r="K126" i="1" s="1"/>
  <c r="L126" i="1"/>
  <c r="I11" i="6" l="1"/>
  <c r="I11" i="7"/>
  <c r="M126" i="1"/>
  <c r="N126" i="1"/>
  <c r="O126" i="1"/>
  <c r="P126" i="1" l="1"/>
  <c r="O125" i="1"/>
  <c r="N125" i="1"/>
  <c r="H125" i="1"/>
  <c r="M125" i="1" s="1"/>
  <c r="L125" i="1"/>
  <c r="P125" i="1" l="1"/>
  <c r="K125" i="1"/>
  <c r="O91" i="5"/>
  <c r="N91" i="5"/>
  <c r="L91" i="5"/>
  <c r="H91" i="5"/>
  <c r="M91" i="5" s="1"/>
  <c r="N90" i="5"/>
  <c r="L90" i="5"/>
  <c r="H90" i="5"/>
  <c r="M90" i="5" s="1"/>
  <c r="O89" i="5"/>
  <c r="N89" i="5"/>
  <c r="L89" i="5"/>
  <c r="H89" i="5"/>
  <c r="K89" i="5" s="1"/>
  <c r="O88" i="5"/>
  <c r="N88" i="5"/>
  <c r="L88" i="5"/>
  <c r="H88" i="5"/>
  <c r="M88" i="5" s="1"/>
  <c r="O87" i="5"/>
  <c r="N87" i="5"/>
  <c r="L87" i="5"/>
  <c r="H87" i="5"/>
  <c r="M87" i="5" s="1"/>
  <c r="N86" i="5"/>
  <c r="L86" i="5"/>
  <c r="H86" i="5"/>
  <c r="M86" i="5" s="1"/>
  <c r="O85" i="5"/>
  <c r="N85" i="5"/>
  <c r="L85" i="5"/>
  <c r="H85" i="5"/>
  <c r="M85" i="5" s="1"/>
  <c r="L83" i="5"/>
  <c r="H83" i="5"/>
  <c r="O83" i="5" s="1"/>
  <c r="O82" i="5"/>
  <c r="N82" i="5"/>
  <c r="L82" i="5"/>
  <c r="H82" i="5"/>
  <c r="M82" i="5" s="1"/>
  <c r="N81" i="5"/>
  <c r="L81" i="5"/>
  <c r="H81" i="5"/>
  <c r="M81" i="5" s="1"/>
  <c r="O80" i="5"/>
  <c r="N80" i="5"/>
  <c r="L80" i="5"/>
  <c r="H80" i="5"/>
  <c r="K80" i="5" s="1"/>
  <c r="O79" i="5"/>
  <c r="N79" i="5"/>
  <c r="L79" i="5"/>
  <c r="H79" i="5"/>
  <c r="M79" i="5" s="1"/>
  <c r="O78" i="5"/>
  <c r="N78" i="5"/>
  <c r="L78" i="5"/>
  <c r="H78" i="5"/>
  <c r="M78" i="5" s="1"/>
  <c r="O77" i="5"/>
  <c r="N77" i="5"/>
  <c r="L77" i="5"/>
  <c r="H77" i="5"/>
  <c r="M77" i="5" s="1"/>
  <c r="N76" i="5"/>
  <c r="L76" i="5"/>
  <c r="H76" i="5"/>
  <c r="M76" i="5" s="1"/>
  <c r="O75" i="5"/>
  <c r="N75" i="5"/>
  <c r="L75" i="5"/>
  <c r="H75" i="5"/>
  <c r="K75" i="5" s="1"/>
  <c r="N74" i="5"/>
  <c r="L74" i="5"/>
  <c r="H74" i="5"/>
  <c r="M74" i="5" s="1"/>
  <c r="O73" i="5"/>
  <c r="N73" i="5"/>
  <c r="L73" i="5"/>
  <c r="H73" i="5"/>
  <c r="M73" i="5" s="1"/>
  <c r="O72" i="5"/>
  <c r="N72" i="5"/>
  <c r="L72" i="5"/>
  <c r="H72" i="5"/>
  <c r="K72" i="5" s="1"/>
  <c r="O71" i="5"/>
  <c r="N71" i="5"/>
  <c r="L71" i="5"/>
  <c r="H71" i="5"/>
  <c r="K71" i="5" s="1"/>
  <c r="O70" i="5"/>
  <c r="N70" i="5"/>
  <c r="L70" i="5"/>
  <c r="H70" i="5"/>
  <c r="K70" i="5" s="1"/>
  <c r="N69" i="5"/>
  <c r="L69" i="5"/>
  <c r="H69" i="5"/>
  <c r="M69" i="5" s="1"/>
  <c r="N68" i="5"/>
  <c r="L68" i="5"/>
  <c r="H68" i="5"/>
  <c r="M68" i="5" s="1"/>
  <c r="O66" i="5"/>
  <c r="N66" i="5"/>
  <c r="L66" i="5"/>
  <c r="H66" i="5"/>
  <c r="K66" i="5" s="1"/>
  <c r="N65" i="5"/>
  <c r="L65" i="5"/>
  <c r="H65" i="5"/>
  <c r="O65" i="5" s="1"/>
  <c r="O64" i="5"/>
  <c r="N64" i="5"/>
  <c r="L64" i="5"/>
  <c r="H64" i="5"/>
  <c r="M64" i="5" s="1"/>
  <c r="O63" i="5"/>
  <c r="N63" i="5"/>
  <c r="L63" i="5"/>
  <c r="H63" i="5"/>
  <c r="M63" i="5" s="1"/>
  <c r="O62" i="5"/>
  <c r="N62" i="5"/>
  <c r="L62" i="5"/>
  <c r="H62" i="5"/>
  <c r="K62" i="5" s="1"/>
  <c r="O61" i="5"/>
  <c r="N61" i="5"/>
  <c r="L61" i="5"/>
  <c r="H61" i="5"/>
  <c r="K61" i="5" s="1"/>
  <c r="N60" i="5"/>
  <c r="L60" i="5"/>
  <c r="H60" i="5"/>
  <c r="O60" i="5" s="1"/>
  <c r="O59" i="5"/>
  <c r="N59" i="5"/>
  <c r="L59" i="5"/>
  <c r="H59" i="5"/>
  <c r="M59" i="5" s="1"/>
  <c r="L57" i="5"/>
  <c r="H57" i="5"/>
  <c r="O57" i="5" s="1"/>
  <c r="O56" i="5"/>
  <c r="N56" i="5"/>
  <c r="L56" i="5"/>
  <c r="H56" i="5"/>
  <c r="M56" i="5" s="1"/>
  <c r="N55" i="5"/>
  <c r="L55" i="5"/>
  <c r="H55" i="5"/>
  <c r="M55" i="5" s="1"/>
  <c r="O54" i="5"/>
  <c r="N54" i="5"/>
  <c r="L54" i="5"/>
  <c r="H54" i="5"/>
  <c r="K54" i="5" s="1"/>
  <c r="O53" i="5"/>
  <c r="N53" i="5"/>
  <c r="L53" i="5"/>
  <c r="H53" i="5"/>
  <c r="K53" i="5" s="1"/>
  <c r="O52" i="5"/>
  <c r="N52" i="5"/>
  <c r="L52" i="5"/>
  <c r="H52" i="5"/>
  <c r="K52" i="5" s="1"/>
  <c r="O51" i="5"/>
  <c r="N51" i="5"/>
  <c r="L51" i="5"/>
  <c r="H51" i="5"/>
  <c r="M51" i="5" s="1"/>
  <c r="O50" i="5"/>
  <c r="N50" i="5"/>
  <c r="L50" i="5"/>
  <c r="H50" i="5"/>
  <c r="M50" i="5" s="1"/>
  <c r="O49" i="5"/>
  <c r="N49" i="5"/>
  <c r="L49" i="5"/>
  <c r="H49" i="5"/>
  <c r="M49" i="5" s="1"/>
  <c r="N48" i="5"/>
  <c r="L48" i="5"/>
  <c r="H48" i="5"/>
  <c r="M48" i="5" s="1"/>
  <c r="N47" i="5"/>
  <c r="L47" i="5"/>
  <c r="H47" i="5"/>
  <c r="M47" i="5" s="1"/>
  <c r="N46" i="5"/>
  <c r="L46" i="5"/>
  <c r="H46" i="5"/>
  <c r="M46" i="5" s="1"/>
  <c r="N45" i="5"/>
  <c r="L45" i="5"/>
  <c r="H45" i="5"/>
  <c r="M45" i="5" s="1"/>
  <c r="N44" i="5"/>
  <c r="L44" i="5"/>
  <c r="H44" i="5"/>
  <c r="M44" i="5" s="1"/>
  <c r="N43" i="5"/>
  <c r="L43" i="5"/>
  <c r="H43" i="5"/>
  <c r="K43" i="5" s="1"/>
  <c r="N42" i="5"/>
  <c r="L42" i="5"/>
  <c r="H42" i="5"/>
  <c r="M42" i="5" s="1"/>
  <c r="N41" i="5"/>
  <c r="L41" i="5"/>
  <c r="H41" i="5"/>
  <c r="M41" i="5" s="1"/>
  <c r="N40" i="5"/>
  <c r="L40" i="5"/>
  <c r="H40" i="5"/>
  <c r="M40" i="5" s="1"/>
  <c r="O39" i="5"/>
  <c r="N39" i="5"/>
  <c r="L39" i="5"/>
  <c r="H39" i="5"/>
  <c r="M39" i="5" s="1"/>
  <c r="N38" i="5"/>
  <c r="L38" i="5"/>
  <c r="H38" i="5"/>
  <c r="M38" i="5" s="1"/>
  <c r="N37" i="5"/>
  <c r="L37" i="5"/>
  <c r="H37" i="5"/>
  <c r="M37" i="5" s="1"/>
  <c r="O36" i="5"/>
  <c r="N36" i="5"/>
  <c r="L36" i="5"/>
  <c r="H36" i="5"/>
  <c r="K36" i="5" s="1"/>
  <c r="O35" i="5"/>
  <c r="N35" i="5"/>
  <c r="L35" i="5"/>
  <c r="H35" i="5"/>
  <c r="K35" i="5" s="1"/>
  <c r="O34" i="5"/>
  <c r="N34" i="5"/>
  <c r="L34" i="5"/>
  <c r="H34" i="5"/>
  <c r="M34" i="5" s="1"/>
  <c r="O33" i="5"/>
  <c r="N33" i="5"/>
  <c r="M33" i="5"/>
  <c r="L33" i="5"/>
  <c r="K33" i="5"/>
  <c r="O32" i="5"/>
  <c r="N32" i="5"/>
  <c r="L32" i="5"/>
  <c r="H32" i="5"/>
  <c r="K32" i="5" s="1"/>
  <c r="O31" i="5"/>
  <c r="N31" i="5"/>
  <c r="L31" i="5"/>
  <c r="H31" i="5"/>
  <c r="M31" i="5" s="1"/>
  <c r="O30" i="5"/>
  <c r="N30" i="5"/>
  <c r="L30" i="5"/>
  <c r="H30" i="5"/>
  <c r="M30" i="5" s="1"/>
  <c r="O29" i="5"/>
  <c r="N29" i="5"/>
  <c r="L29" i="5"/>
  <c r="H29" i="5"/>
  <c r="M29" i="5" s="1"/>
  <c r="N27" i="5"/>
  <c r="L27" i="5"/>
  <c r="H27" i="5"/>
  <c r="M27" i="5" s="1"/>
  <c r="O26" i="5"/>
  <c r="N26" i="5"/>
  <c r="L26" i="5"/>
  <c r="H26" i="5"/>
  <c r="M26" i="5" s="1"/>
  <c r="N25" i="5"/>
  <c r="L25" i="5"/>
  <c r="H25" i="5"/>
  <c r="M25" i="5" s="1"/>
  <c r="N24" i="5"/>
  <c r="L24" i="5"/>
  <c r="H24" i="5"/>
  <c r="M24" i="5" s="1"/>
  <c r="O23" i="5"/>
  <c r="N23" i="5"/>
  <c r="L23" i="5"/>
  <c r="H23" i="5"/>
  <c r="M23" i="5" s="1"/>
  <c r="O22" i="5"/>
  <c r="N22" i="5"/>
  <c r="L22" i="5"/>
  <c r="H22" i="5"/>
  <c r="K22" i="5" s="1"/>
  <c r="O21" i="5"/>
  <c r="N21" i="5"/>
  <c r="L21" i="5"/>
  <c r="H21" i="5"/>
  <c r="M21" i="5" s="1"/>
  <c r="O20" i="5"/>
  <c r="N20" i="5"/>
  <c r="L20" i="5"/>
  <c r="H20" i="5"/>
  <c r="K20" i="5" s="1"/>
  <c r="O19" i="5"/>
  <c r="N19" i="5"/>
  <c r="L19" i="5"/>
  <c r="H19" i="5"/>
  <c r="M19" i="5" s="1"/>
  <c r="O18" i="5"/>
  <c r="N18" i="5"/>
  <c r="L18" i="5"/>
  <c r="H18" i="5"/>
  <c r="M18" i="5" s="1"/>
  <c r="O17" i="5"/>
  <c r="N17" i="5"/>
  <c r="L17" i="5"/>
  <c r="H17" i="5"/>
  <c r="M17" i="5" s="1"/>
  <c r="O16" i="5"/>
  <c r="N16" i="5"/>
  <c r="L16" i="5"/>
  <c r="H16" i="5"/>
  <c r="M16" i="5" s="1"/>
  <c r="P82" i="5" l="1"/>
  <c r="K77" i="5"/>
  <c r="M57" i="5"/>
  <c r="M54" i="5"/>
  <c r="P54" i="5" s="1"/>
  <c r="M22" i="5"/>
  <c r="P22" i="5" s="1"/>
  <c r="M72" i="5"/>
  <c r="P72" i="5" s="1"/>
  <c r="P87" i="5"/>
  <c r="P64" i="5"/>
  <c r="O27" i="5"/>
  <c r="P27" i="5" s="1"/>
  <c r="K31" i="5"/>
  <c r="P63" i="5"/>
  <c r="P85" i="5"/>
  <c r="P78" i="5"/>
  <c r="O90" i="5"/>
  <c r="P90" i="5" s="1"/>
  <c r="M71" i="5"/>
  <c r="P71" i="5" s="1"/>
  <c r="P88" i="5"/>
  <c r="K63" i="5"/>
  <c r="M62" i="5"/>
  <c r="P62" i="5" s="1"/>
  <c r="O44" i="5"/>
  <c r="P44" i="5" s="1"/>
  <c r="O47" i="5"/>
  <c r="P47" i="5" s="1"/>
  <c r="P56" i="5"/>
  <c r="M53" i="5"/>
  <c r="P53" i="5" s="1"/>
  <c r="K39" i="5"/>
  <c r="M43" i="5"/>
  <c r="K46" i="5"/>
  <c r="H28" i="5"/>
  <c r="P29" i="5"/>
  <c r="P50" i="5"/>
  <c r="O40" i="5"/>
  <c r="P40" i="5" s="1"/>
  <c r="O81" i="5"/>
  <c r="P81" i="5" s="1"/>
  <c r="M32" i="5"/>
  <c r="P32" i="5" s="1"/>
  <c r="P30" i="5"/>
  <c r="P51" i="5"/>
  <c r="P73" i="5"/>
  <c r="O76" i="5"/>
  <c r="P76" i="5" s="1"/>
  <c r="K85" i="5"/>
  <c r="M35" i="5"/>
  <c r="P35" i="5" s="1"/>
  <c r="P79" i="5"/>
  <c r="O41" i="5"/>
  <c r="P41" i="5" s="1"/>
  <c r="P49" i="5"/>
  <c r="N83" i="5"/>
  <c r="K82" i="5"/>
  <c r="P91" i="5"/>
  <c r="P18" i="5"/>
  <c r="P21" i="5"/>
  <c r="P39" i="5"/>
  <c r="K49" i="5"/>
  <c r="P59" i="5"/>
  <c r="P77" i="5"/>
  <c r="K91" i="5"/>
  <c r="M36" i="5"/>
  <c r="P36" i="5" s="1"/>
  <c r="P23" i="5"/>
  <c r="K26" i="5"/>
  <c r="P19" i="5"/>
  <c r="P33" i="5"/>
  <c r="P17" i="5"/>
  <c r="P31" i="5"/>
  <c r="K17" i="5"/>
  <c r="P26" i="5"/>
  <c r="P34" i="5"/>
  <c r="P16" i="5"/>
  <c r="M20" i="5"/>
  <c r="P20" i="5" s="1"/>
  <c r="M52" i="5"/>
  <c r="P52" i="5" s="1"/>
  <c r="M61" i="5"/>
  <c r="P61" i="5" s="1"/>
  <c r="M66" i="5"/>
  <c r="P66" i="5" s="1"/>
  <c r="M70" i="5"/>
  <c r="P70" i="5" s="1"/>
  <c r="M75" i="5"/>
  <c r="P75" i="5" s="1"/>
  <c r="M80" i="5"/>
  <c r="P80" i="5" s="1"/>
  <c r="M83" i="5"/>
  <c r="M89" i="5"/>
  <c r="P89" i="5" s="1"/>
  <c r="K30" i="5"/>
  <c r="O74" i="5"/>
  <c r="P74" i="5" s="1"/>
  <c r="O24" i="5"/>
  <c r="P24" i="5" s="1"/>
  <c r="O37" i="5"/>
  <c r="P37" i="5" s="1"/>
  <c r="K19" i="5"/>
  <c r="K51" i="5"/>
  <c r="K56" i="5"/>
  <c r="K60" i="5"/>
  <c r="K65" i="5"/>
  <c r="K79" i="5"/>
  <c r="K88" i="5"/>
  <c r="K27" i="5"/>
  <c r="O69" i="5"/>
  <c r="P69" i="5" s="1"/>
  <c r="K16" i="5"/>
  <c r="K21" i="5"/>
  <c r="K34" i="5"/>
  <c r="M60" i="5"/>
  <c r="P60" i="5" s="1"/>
  <c r="M65" i="5"/>
  <c r="P65" i="5" s="1"/>
  <c r="O43" i="5"/>
  <c r="K23" i="5"/>
  <c r="K29" i="5"/>
  <c r="O55" i="5"/>
  <c r="P55" i="5" s="1"/>
  <c r="K59" i="5"/>
  <c r="K64" i="5"/>
  <c r="K73" i="5"/>
  <c r="K18" i="5"/>
  <c r="K50" i="5"/>
  <c r="K78" i="5"/>
  <c r="K87" i="5"/>
  <c r="O25" i="5"/>
  <c r="P25" i="5" s="1"/>
  <c r="N28" i="5"/>
  <c r="O38" i="5"/>
  <c r="P38" i="5" s="1"/>
  <c r="P43" i="5" l="1"/>
  <c r="K47" i="5"/>
  <c r="K44" i="5"/>
  <c r="K40" i="5"/>
  <c r="K81" i="5"/>
  <c r="P83" i="5"/>
  <c r="K83" i="5"/>
  <c r="K76" i="5"/>
  <c r="K90" i="5"/>
  <c r="K55" i="5"/>
  <c r="O46" i="5"/>
  <c r="P46" i="5" s="1"/>
  <c r="K69" i="5"/>
  <c r="L28" i="5"/>
  <c r="L93" i="5" s="1"/>
  <c r="O86" i="5"/>
  <c r="P86" i="5" s="1"/>
  <c r="K86" i="5"/>
  <c r="K41" i="5"/>
  <c r="N57" i="5"/>
  <c r="P57" i="5" s="1"/>
  <c r="K57" i="5"/>
  <c r="K24" i="5"/>
  <c r="O48" i="5"/>
  <c r="P48" i="5" s="1"/>
  <c r="K48" i="5"/>
  <c r="K25" i="5"/>
  <c r="O68" i="5"/>
  <c r="P68" i="5" s="1"/>
  <c r="K68" i="5"/>
  <c r="O45" i="5"/>
  <c r="P45" i="5" s="1"/>
  <c r="K45" i="5"/>
  <c r="K38" i="5"/>
  <c r="K37" i="5"/>
  <c r="O42" i="5"/>
  <c r="P42" i="5" s="1"/>
  <c r="K42" i="5"/>
  <c r="K74" i="5"/>
  <c r="O28" i="5"/>
  <c r="M28" i="5"/>
  <c r="N93" i="5" l="1"/>
  <c r="P28" i="5"/>
  <c r="P93" i="5" s="1"/>
  <c r="O93" i="5"/>
  <c r="M93" i="5"/>
  <c r="K28" i="5"/>
  <c r="H11" i="5" l="1"/>
  <c r="L127" i="1"/>
  <c r="K127" i="1"/>
  <c r="O124" i="1"/>
  <c r="N124" i="1"/>
  <c r="L124" i="1"/>
  <c r="H124" i="1"/>
  <c r="M124" i="1" s="1"/>
  <c r="O122" i="1"/>
  <c r="N122" i="1"/>
  <c r="L122" i="1"/>
  <c r="H122" i="1"/>
  <c r="M122" i="1" s="1"/>
  <c r="O121" i="1"/>
  <c r="N121" i="1"/>
  <c r="L121" i="1"/>
  <c r="H121" i="1"/>
  <c r="K121" i="1" s="1"/>
  <c r="O120" i="1"/>
  <c r="N120" i="1"/>
  <c r="L120" i="1"/>
  <c r="H120" i="1"/>
  <c r="M120" i="1" s="1"/>
  <c r="H117" i="1"/>
  <c r="H115" i="1"/>
  <c r="H114" i="1"/>
  <c r="H108" i="1"/>
  <c r="P124" i="1" l="1"/>
  <c r="M127" i="1"/>
  <c r="N127" i="1"/>
  <c r="O127" i="1"/>
  <c r="P122" i="1"/>
  <c r="P120" i="1"/>
  <c r="M121" i="1"/>
  <c r="P121" i="1" s="1"/>
  <c r="K120" i="1"/>
  <c r="K122" i="1"/>
  <c r="K124" i="1"/>
  <c r="P127" i="1" l="1"/>
  <c r="N75" i="1" l="1"/>
  <c r="H75" i="1"/>
  <c r="O77" i="1"/>
  <c r="N77" i="1"/>
  <c r="L77" i="1"/>
  <c r="H77" i="1"/>
  <c r="M77" i="1" s="1"/>
  <c r="H100" i="1"/>
  <c r="O100" i="1"/>
  <c r="P77" i="1" l="1"/>
  <c r="M75" i="1"/>
  <c r="L75" i="1"/>
  <c r="O75" i="1"/>
  <c r="K75" i="1"/>
  <c r="K77" i="1"/>
  <c r="M100" i="1"/>
  <c r="N100" i="1"/>
  <c r="L100" i="1"/>
  <c r="K100" i="1"/>
  <c r="N99" i="1"/>
  <c r="H99" i="1"/>
  <c r="H103" i="1"/>
  <c r="M103" i="1" s="1"/>
  <c r="H102" i="1"/>
  <c r="K102" i="1" s="1"/>
  <c r="O102" i="1"/>
  <c r="L101" i="1"/>
  <c r="L98" i="1"/>
  <c r="H97" i="1"/>
  <c r="M97" i="1" s="1"/>
  <c r="O96" i="1"/>
  <c r="H96" i="1"/>
  <c r="K96" i="1" s="1"/>
  <c r="N95" i="1"/>
  <c r="H95" i="1"/>
  <c r="L94" i="1"/>
  <c r="H94" i="1"/>
  <c r="K94" i="1" s="1"/>
  <c r="O93" i="1"/>
  <c r="H92" i="1"/>
  <c r="K92" i="1" s="1"/>
  <c r="O91" i="1"/>
  <c r="H91" i="1"/>
  <c r="K91" i="1" s="1"/>
  <c r="N90" i="1"/>
  <c r="H90" i="1"/>
  <c r="H89" i="1"/>
  <c r="K89" i="1" s="1"/>
  <c r="O105" i="1"/>
  <c r="N105" i="1"/>
  <c r="L105" i="1"/>
  <c r="H105" i="1"/>
  <c r="K105" i="1" s="1"/>
  <c r="O104" i="1"/>
  <c r="N104" i="1"/>
  <c r="L104" i="1"/>
  <c r="H104" i="1"/>
  <c r="M104" i="1" s="1"/>
  <c r="O103" i="1"/>
  <c r="N103" i="1"/>
  <c r="L103" i="1"/>
  <c r="H101" i="1"/>
  <c r="H98" i="1"/>
  <c r="K98" i="1" s="1"/>
  <c r="O97" i="1"/>
  <c r="N97" i="1"/>
  <c r="L97" i="1"/>
  <c r="H93" i="1"/>
  <c r="K93" i="1" s="1"/>
  <c r="O92" i="1"/>
  <c r="N92" i="1"/>
  <c r="L92" i="1"/>
  <c r="O89" i="1"/>
  <c r="N89" i="1"/>
  <c r="L89" i="1"/>
  <c r="O88" i="1"/>
  <c r="N88" i="1"/>
  <c r="L88" i="1"/>
  <c r="H88" i="1"/>
  <c r="K88" i="1" s="1"/>
  <c r="O114" i="1"/>
  <c r="N114" i="1"/>
  <c r="L114" i="1"/>
  <c r="K114" i="1"/>
  <c r="O113" i="1"/>
  <c r="N113" i="1"/>
  <c r="L113" i="1"/>
  <c r="H113" i="1"/>
  <c r="M113" i="1" s="1"/>
  <c r="O112" i="1"/>
  <c r="N112" i="1"/>
  <c r="L112" i="1"/>
  <c r="H112" i="1"/>
  <c r="M112" i="1" s="1"/>
  <c r="O111" i="1"/>
  <c r="N111" i="1"/>
  <c r="L111" i="1"/>
  <c r="H111" i="1"/>
  <c r="K111" i="1" s="1"/>
  <c r="O110" i="1"/>
  <c r="N110" i="1"/>
  <c r="L110" i="1"/>
  <c r="H110" i="1"/>
  <c r="K110" i="1" s="1"/>
  <c r="O109" i="1"/>
  <c r="N109" i="1"/>
  <c r="L109" i="1"/>
  <c r="H109" i="1"/>
  <c r="K109" i="1" s="1"/>
  <c r="O108" i="1"/>
  <c r="N108" i="1"/>
  <c r="L108" i="1"/>
  <c r="K108" i="1"/>
  <c r="O107" i="1"/>
  <c r="N107" i="1"/>
  <c r="L107" i="1"/>
  <c r="H107" i="1"/>
  <c r="K107" i="1" s="1"/>
  <c r="O118" i="1"/>
  <c r="N118" i="1"/>
  <c r="L118" i="1"/>
  <c r="H118" i="1"/>
  <c r="M118" i="1" s="1"/>
  <c r="O117" i="1"/>
  <c r="N117" i="1"/>
  <c r="L117" i="1"/>
  <c r="M117" i="1"/>
  <c r="O116" i="1"/>
  <c r="N116" i="1"/>
  <c r="L116" i="1"/>
  <c r="H116" i="1"/>
  <c r="K116" i="1" s="1"/>
  <c r="O115" i="1"/>
  <c r="N115" i="1"/>
  <c r="L115" i="1"/>
  <c r="K115" i="1"/>
  <c r="P100" i="1" l="1"/>
  <c r="P75" i="1"/>
  <c r="N98" i="1"/>
  <c r="O90" i="1"/>
  <c r="O99" i="1"/>
  <c r="M99" i="1"/>
  <c r="K99" i="1"/>
  <c r="M108" i="1"/>
  <c r="P108" i="1" s="1"/>
  <c r="L99" i="1"/>
  <c r="M105" i="1"/>
  <c r="P105" i="1" s="1"/>
  <c r="P118" i="1"/>
  <c r="K97" i="1"/>
  <c r="M90" i="1"/>
  <c r="M109" i="1"/>
  <c r="P109" i="1" s="1"/>
  <c r="O98" i="1"/>
  <c r="L90" i="1"/>
  <c r="K103" i="1"/>
  <c r="N102" i="1"/>
  <c r="L102" i="1"/>
  <c r="N101" i="1"/>
  <c r="O101" i="1"/>
  <c r="M101" i="1"/>
  <c r="M98" i="1"/>
  <c r="M107" i="1"/>
  <c r="P107" i="1" s="1"/>
  <c r="K101" i="1"/>
  <c r="L96" i="1"/>
  <c r="N93" i="1"/>
  <c r="P104" i="1"/>
  <c r="L93" i="1"/>
  <c r="P103" i="1"/>
  <c r="P97" i="1"/>
  <c r="N96" i="1"/>
  <c r="M95" i="1"/>
  <c r="O95" i="1"/>
  <c r="L95" i="1"/>
  <c r="M94" i="1"/>
  <c r="O94" i="1"/>
  <c r="N94" i="1"/>
  <c r="M93" i="1"/>
  <c r="P93" i="1" s="1"/>
  <c r="M92" i="1"/>
  <c r="P92" i="1" s="1"/>
  <c r="L91" i="1"/>
  <c r="M91" i="1"/>
  <c r="N91" i="1"/>
  <c r="M89" i="1"/>
  <c r="P89" i="1" s="1"/>
  <c r="P112" i="1"/>
  <c r="M96" i="1"/>
  <c r="K95" i="1"/>
  <c r="P113" i="1"/>
  <c r="M88" i="1"/>
  <c r="P88" i="1" s="1"/>
  <c r="K90" i="1"/>
  <c r="M102" i="1"/>
  <c r="K104" i="1"/>
  <c r="M114" i="1"/>
  <c r="P114" i="1" s="1"/>
  <c r="K118" i="1"/>
  <c r="M111" i="1"/>
  <c r="P111" i="1" s="1"/>
  <c r="K113" i="1"/>
  <c r="M116" i="1"/>
  <c r="P116" i="1" s="1"/>
  <c r="M110" i="1"/>
  <c r="P110" i="1" s="1"/>
  <c r="K112" i="1"/>
  <c r="P117" i="1"/>
  <c r="M115" i="1"/>
  <c r="P115" i="1" s="1"/>
  <c r="K117" i="1"/>
  <c r="P99" i="1" l="1"/>
  <c r="P90" i="1"/>
  <c r="P91" i="1"/>
  <c r="P95" i="1"/>
  <c r="P98" i="1"/>
  <c r="P102" i="1"/>
  <c r="P101" i="1"/>
  <c r="P96" i="1"/>
  <c r="P94" i="1"/>
  <c r="O84" i="1" l="1"/>
  <c r="H84" i="1"/>
  <c r="O83" i="1"/>
  <c r="H83" i="1"/>
  <c r="M84" i="1" l="1"/>
  <c r="K84" i="1"/>
  <c r="L84" i="1"/>
  <c r="N84" i="1"/>
  <c r="M83" i="1"/>
  <c r="K83" i="1"/>
  <c r="L83" i="1"/>
  <c r="N83" i="1"/>
  <c r="H82" i="1"/>
  <c r="K82" i="1" s="1"/>
  <c r="O82" i="1"/>
  <c r="O74" i="1"/>
  <c r="N74" i="1"/>
  <c r="L74" i="1"/>
  <c r="H74" i="1"/>
  <c r="K74" i="1" s="1"/>
  <c r="O81" i="1"/>
  <c r="H81" i="1"/>
  <c r="O80" i="1"/>
  <c r="H80" i="1"/>
  <c r="K80" i="1" s="1"/>
  <c r="O79" i="1"/>
  <c r="N79" i="1"/>
  <c r="L79" i="1"/>
  <c r="H79" i="1"/>
  <c r="M79" i="1" s="1"/>
  <c r="H65" i="1"/>
  <c r="K65" i="1" s="1"/>
  <c r="L65" i="1"/>
  <c r="H64" i="1"/>
  <c r="K64" i="1" s="1"/>
  <c r="N64" i="1"/>
  <c r="O63" i="1"/>
  <c r="O62" i="1"/>
  <c r="N61" i="1"/>
  <c r="H63" i="1"/>
  <c r="K63" i="1" s="1"/>
  <c r="H62" i="1"/>
  <c r="H61" i="1"/>
  <c r="K61" i="1" s="1"/>
  <c r="O87" i="1"/>
  <c r="O71" i="1"/>
  <c r="N69" i="1"/>
  <c r="N70" i="1"/>
  <c r="O68" i="1"/>
  <c r="O67" i="1"/>
  <c r="H68" i="1"/>
  <c r="N60" i="1"/>
  <c r="H56" i="1"/>
  <c r="M56" i="1" s="1"/>
  <c r="H55" i="1"/>
  <c r="M55" i="1" s="1"/>
  <c r="H54" i="1"/>
  <c r="K54" i="1" s="1"/>
  <c r="O52" i="1"/>
  <c r="N52" i="1"/>
  <c r="L52" i="1"/>
  <c r="H52" i="1"/>
  <c r="M52" i="1" s="1"/>
  <c r="H71" i="1"/>
  <c r="K71" i="1" s="1"/>
  <c r="H70" i="1"/>
  <c r="K70" i="1" s="1"/>
  <c r="H69" i="1"/>
  <c r="H67" i="1"/>
  <c r="K67" i="1" s="1"/>
  <c r="O66" i="1"/>
  <c r="N66" i="1"/>
  <c r="L66" i="1"/>
  <c r="H66" i="1"/>
  <c r="M66" i="1" s="1"/>
  <c r="O58" i="1"/>
  <c r="N58" i="1"/>
  <c r="L58" i="1"/>
  <c r="H58" i="1"/>
  <c r="M58" i="1" s="1"/>
  <c r="O57" i="1"/>
  <c r="N57" i="1"/>
  <c r="L57" i="1"/>
  <c r="H57" i="1"/>
  <c r="M57" i="1" s="1"/>
  <c r="H60" i="1"/>
  <c r="K60" i="1" s="1"/>
  <c r="O56" i="1"/>
  <c r="N56" i="1"/>
  <c r="L56" i="1"/>
  <c r="O55" i="1"/>
  <c r="N55" i="1"/>
  <c r="L55" i="1"/>
  <c r="O54" i="1"/>
  <c r="N54" i="1"/>
  <c r="L54" i="1"/>
  <c r="O53" i="1"/>
  <c r="N53" i="1"/>
  <c r="L53" i="1"/>
  <c r="H53" i="1"/>
  <c r="M53" i="1" s="1"/>
  <c r="O51" i="1"/>
  <c r="N51" i="1"/>
  <c r="L51" i="1"/>
  <c r="H51" i="1"/>
  <c r="M51" i="1" s="1"/>
  <c r="H87" i="1"/>
  <c r="O86" i="1"/>
  <c r="N86" i="1"/>
  <c r="L86" i="1"/>
  <c r="H86" i="1"/>
  <c r="M86" i="1" s="1"/>
  <c r="O85" i="1"/>
  <c r="N85" i="1"/>
  <c r="L85" i="1"/>
  <c r="H85" i="1"/>
  <c r="K85" i="1" s="1"/>
  <c r="O76" i="1"/>
  <c r="N76" i="1"/>
  <c r="L76" i="1"/>
  <c r="H76" i="1"/>
  <c r="M76" i="1" s="1"/>
  <c r="O73" i="1"/>
  <c r="N73" i="1"/>
  <c r="L73" i="1"/>
  <c r="H73" i="1"/>
  <c r="M73" i="1" s="1"/>
  <c r="O72" i="1"/>
  <c r="N72" i="1"/>
  <c r="L72" i="1"/>
  <c r="H72" i="1"/>
  <c r="M72" i="1" s="1"/>
  <c r="P84" i="1" l="1"/>
  <c r="P83" i="1"/>
  <c r="M74" i="1"/>
  <c r="P74" i="1" s="1"/>
  <c r="M81" i="1"/>
  <c r="L82" i="1"/>
  <c r="M82" i="1"/>
  <c r="N82" i="1"/>
  <c r="L63" i="1"/>
  <c r="K81" i="1"/>
  <c r="N63" i="1"/>
  <c r="L81" i="1"/>
  <c r="N81" i="1"/>
  <c r="N80" i="1"/>
  <c r="M80" i="1"/>
  <c r="M87" i="1"/>
  <c r="L64" i="1"/>
  <c r="L80" i="1"/>
  <c r="L87" i="1"/>
  <c r="P79" i="1"/>
  <c r="K79" i="1"/>
  <c r="M64" i="1"/>
  <c r="O65" i="1"/>
  <c r="N65" i="1"/>
  <c r="O64" i="1"/>
  <c r="M65" i="1"/>
  <c r="M62" i="1"/>
  <c r="M63" i="1"/>
  <c r="N87" i="1"/>
  <c r="K62" i="1"/>
  <c r="L62" i="1"/>
  <c r="N62" i="1"/>
  <c r="L61" i="1"/>
  <c r="M61" i="1"/>
  <c r="O61" i="1"/>
  <c r="L71" i="1"/>
  <c r="N71" i="1"/>
  <c r="O70" i="1"/>
  <c r="L70" i="1"/>
  <c r="M69" i="1"/>
  <c r="O69" i="1"/>
  <c r="L69" i="1"/>
  <c r="N68" i="1"/>
  <c r="M68" i="1"/>
  <c r="K55" i="1"/>
  <c r="K68" i="1"/>
  <c r="L68" i="1"/>
  <c r="L67" i="1"/>
  <c r="N67" i="1"/>
  <c r="M67" i="1"/>
  <c r="L60" i="1"/>
  <c r="O60" i="1"/>
  <c r="P66" i="1"/>
  <c r="P52" i="1"/>
  <c r="P55" i="1"/>
  <c r="P57" i="1"/>
  <c r="K52" i="1"/>
  <c r="P56" i="1"/>
  <c r="P58" i="1"/>
  <c r="P51" i="1"/>
  <c r="M71" i="1"/>
  <c r="K51" i="1"/>
  <c r="K86" i="1"/>
  <c r="K76" i="1"/>
  <c r="K57" i="1"/>
  <c r="K72" i="1"/>
  <c r="P53" i="1"/>
  <c r="K66" i="1"/>
  <c r="P73" i="1"/>
  <c r="K87" i="1"/>
  <c r="M54" i="1"/>
  <c r="P54" i="1" s="1"/>
  <c r="M60" i="1"/>
  <c r="M70" i="1"/>
  <c r="K53" i="1"/>
  <c r="K56" i="1"/>
  <c r="K58" i="1"/>
  <c r="K69" i="1"/>
  <c r="P76" i="1"/>
  <c r="P86" i="1"/>
  <c r="P72" i="1"/>
  <c r="K73" i="1"/>
  <c r="M85" i="1"/>
  <c r="P85" i="1" s="1"/>
  <c r="P63" i="1" l="1"/>
  <c r="P81" i="1"/>
  <c r="P82" i="1"/>
  <c r="P80" i="1"/>
  <c r="P65" i="1"/>
  <c r="P64" i="1"/>
  <c r="P87" i="1"/>
  <c r="P62" i="1"/>
  <c r="P61" i="1"/>
  <c r="P68" i="1"/>
  <c r="P71" i="1"/>
  <c r="P70" i="1"/>
  <c r="P69" i="1"/>
  <c r="P67" i="1"/>
  <c r="P60" i="1"/>
  <c r="O49" i="1" l="1"/>
  <c r="H49" i="1"/>
  <c r="K49" i="1" s="1"/>
  <c r="L43" i="1"/>
  <c r="N43" i="1"/>
  <c r="O43" i="1"/>
  <c r="H43" i="1"/>
  <c r="K43" i="1" s="1"/>
  <c r="L42" i="1"/>
  <c r="N42" i="1"/>
  <c r="O42" i="1"/>
  <c r="H42" i="1"/>
  <c r="K42" i="1" s="1"/>
  <c r="L49" i="1" l="1"/>
  <c r="N49" i="1"/>
  <c r="M49" i="1"/>
  <c r="M43" i="1"/>
  <c r="P43" i="1" s="1"/>
  <c r="M42" i="1"/>
  <c r="P42" i="1" s="1"/>
  <c r="P49" i="1" l="1"/>
  <c r="O37" i="1" l="1"/>
  <c r="O36" i="1"/>
  <c r="H46" i="1"/>
  <c r="M46" i="1" s="1"/>
  <c r="L46" i="1"/>
  <c r="O40" i="1"/>
  <c r="N40" i="1"/>
  <c r="L40" i="1"/>
  <c r="H40" i="1"/>
  <c r="M40" i="1" s="1"/>
  <c r="O39" i="1"/>
  <c r="N39" i="1"/>
  <c r="L39" i="1"/>
  <c r="H39" i="1"/>
  <c r="M39" i="1" s="1"/>
  <c r="O38" i="1"/>
  <c r="N38" i="1"/>
  <c r="L38" i="1"/>
  <c r="H38" i="1"/>
  <c r="M38" i="1" s="1"/>
  <c r="O41" i="1"/>
  <c r="N41" i="1"/>
  <c r="L41" i="1"/>
  <c r="H41" i="1"/>
  <c r="M41" i="1" s="1"/>
  <c r="O50" i="1"/>
  <c r="N50" i="1"/>
  <c r="L50" i="1"/>
  <c r="H50" i="1"/>
  <c r="M50" i="1" s="1"/>
  <c r="O48" i="1"/>
  <c r="N48" i="1"/>
  <c r="L48" i="1"/>
  <c r="H48" i="1"/>
  <c r="M48" i="1" s="1"/>
  <c r="O47" i="1"/>
  <c r="N47" i="1"/>
  <c r="L47" i="1"/>
  <c r="H47" i="1"/>
  <c r="M47" i="1" s="1"/>
  <c r="O46" i="1"/>
  <c r="N46" i="1"/>
  <c r="H44" i="1"/>
  <c r="H37" i="1"/>
  <c r="K37" i="1" s="1"/>
  <c r="H36" i="1"/>
  <c r="K36" i="1" s="1"/>
  <c r="O119" i="1"/>
  <c r="N119" i="1"/>
  <c r="L119" i="1"/>
  <c r="H119" i="1"/>
  <c r="M119" i="1" s="1"/>
  <c r="O59" i="1"/>
  <c r="N59" i="1"/>
  <c r="L59" i="1"/>
  <c r="H59" i="1"/>
  <c r="K59" i="1" s="1"/>
  <c r="M44" i="1" l="1"/>
  <c r="P40" i="1"/>
  <c r="P39" i="1"/>
  <c r="K40" i="1"/>
  <c r="K38" i="1"/>
  <c r="P47" i="1"/>
  <c r="K39" i="1"/>
  <c r="P48" i="1"/>
  <c r="P38" i="1"/>
  <c r="L37" i="1"/>
  <c r="N37" i="1"/>
  <c r="P41" i="1"/>
  <c r="L36" i="1"/>
  <c r="N36" i="1"/>
  <c r="M37" i="1"/>
  <c r="K48" i="1"/>
  <c r="K41" i="1"/>
  <c r="P46" i="1"/>
  <c r="P50" i="1"/>
  <c r="K47" i="1"/>
  <c r="M36" i="1"/>
  <c r="K44" i="1"/>
  <c r="M59" i="1"/>
  <c r="P59" i="1" s="1"/>
  <c r="K50" i="1"/>
  <c r="K46" i="1"/>
  <c r="P119" i="1"/>
  <c r="K119" i="1"/>
  <c r="O44" i="1" l="1"/>
  <c r="N44" i="1"/>
  <c r="L44" i="1"/>
  <c r="P37" i="1"/>
  <c r="P36" i="1"/>
  <c r="P44" i="1" l="1"/>
  <c r="N29" i="1"/>
  <c r="O28" i="1"/>
  <c r="N27" i="1"/>
  <c r="L25" i="1"/>
  <c r="O26" i="1"/>
  <c r="H29" i="1"/>
  <c r="K29" i="1" s="1"/>
  <c r="H28" i="1"/>
  <c r="K28" i="1" s="1"/>
  <c r="H27" i="1"/>
  <c r="L26" i="1"/>
  <c r="H26" i="1"/>
  <c r="M26" i="1" s="1"/>
  <c r="H25" i="1"/>
  <c r="O23" i="1"/>
  <c r="N23" i="1"/>
  <c r="L23" i="1"/>
  <c r="H23" i="1"/>
  <c r="K23" i="1" s="1"/>
  <c r="O22" i="1"/>
  <c r="N22" i="1"/>
  <c r="L22" i="1"/>
  <c r="H22" i="1"/>
  <c r="M22" i="1" s="1"/>
  <c r="O33" i="1"/>
  <c r="N33" i="1"/>
  <c r="L33" i="1"/>
  <c r="H33" i="1"/>
  <c r="K33" i="1" s="1"/>
  <c r="O32" i="1"/>
  <c r="N32" i="1"/>
  <c r="L32" i="1"/>
  <c r="H32" i="1"/>
  <c r="K32" i="1" s="1"/>
  <c r="O31" i="1"/>
  <c r="N31" i="1"/>
  <c r="L31" i="1"/>
  <c r="H31" i="1"/>
  <c r="M31" i="1" s="1"/>
  <c r="O30" i="1"/>
  <c r="N30" i="1"/>
  <c r="L30" i="1"/>
  <c r="H30" i="1"/>
  <c r="M30" i="1" s="1"/>
  <c r="O35" i="1"/>
  <c r="N35" i="1"/>
  <c r="L35" i="1"/>
  <c r="H35" i="1"/>
  <c r="M35" i="1" s="1"/>
  <c r="O34" i="1"/>
  <c r="N34" i="1"/>
  <c r="L34" i="1"/>
  <c r="H34" i="1"/>
  <c r="K34" i="1" s="1"/>
  <c r="H17" i="1"/>
  <c r="L17" i="1"/>
  <c r="N17" i="1"/>
  <c r="O17" i="1"/>
  <c r="H18" i="1"/>
  <c r="K18" i="1" s="1"/>
  <c r="L18" i="1"/>
  <c r="N18" i="1"/>
  <c r="O18" i="1"/>
  <c r="H19" i="1"/>
  <c r="M19" i="1" s="1"/>
  <c r="L19" i="1"/>
  <c r="N19" i="1"/>
  <c r="O19" i="1"/>
  <c r="H20" i="1"/>
  <c r="M20" i="1" s="1"/>
  <c r="L20" i="1"/>
  <c r="N20" i="1"/>
  <c r="O20" i="1"/>
  <c r="H21" i="1"/>
  <c r="K21" i="1" s="1"/>
  <c r="L21" i="1"/>
  <c r="N21" i="1"/>
  <c r="O21" i="1"/>
  <c r="M27" i="1" l="1"/>
  <c r="L27" i="1"/>
  <c r="O27" i="1"/>
  <c r="N26" i="1"/>
  <c r="P26" i="1" s="1"/>
  <c r="O29" i="1"/>
  <c r="M28" i="1"/>
  <c r="N25" i="1"/>
  <c r="O25" i="1"/>
  <c r="M23" i="1"/>
  <c r="P23" i="1" s="1"/>
  <c r="L28" i="1"/>
  <c r="K22" i="1"/>
  <c r="N28" i="1"/>
  <c r="M33" i="1"/>
  <c r="P33" i="1" s="1"/>
  <c r="M32" i="1"/>
  <c r="P32" i="1" s="1"/>
  <c r="P31" i="1"/>
  <c r="P30" i="1"/>
  <c r="L29" i="1"/>
  <c r="M29" i="1"/>
  <c r="K26" i="1"/>
  <c r="M25" i="1"/>
  <c r="P22" i="1"/>
  <c r="K25" i="1"/>
  <c r="K27" i="1"/>
  <c r="M34" i="1"/>
  <c r="P34" i="1" s="1"/>
  <c r="P35" i="1"/>
  <c r="K35" i="1"/>
  <c r="K31" i="1"/>
  <c r="K30" i="1"/>
  <c r="K20" i="1"/>
  <c r="K19" i="1"/>
  <c r="M18" i="1"/>
  <c r="P18" i="1" s="1"/>
  <c r="K17" i="1"/>
  <c r="M17" i="1"/>
  <c r="P17" i="1" s="1"/>
  <c r="P19" i="1"/>
  <c r="P20" i="1"/>
  <c r="M21" i="1"/>
  <c r="P21" i="1" s="1"/>
  <c r="P29" i="1" l="1"/>
  <c r="P27" i="1"/>
  <c r="P25" i="1"/>
  <c r="P28" i="1"/>
  <c r="O16" i="1"/>
  <c r="O128" i="1" s="1"/>
  <c r="N16" i="1"/>
  <c r="N128" i="1" s="1"/>
  <c r="L16" i="1"/>
  <c r="L128" i="1" s="1"/>
  <c r="H16" i="1"/>
  <c r="M16" i="1" s="1"/>
  <c r="M128" i="1" s="1"/>
  <c r="M63" i="2"/>
  <c r="A16" i="1"/>
  <c r="A17" i="1" s="1"/>
  <c r="A18" i="1" s="1"/>
  <c r="A19" i="1" s="1"/>
  <c r="A20" i="1" s="1"/>
  <c r="A21" i="1" s="1"/>
  <c r="A22" i="1" s="1"/>
  <c r="A23" i="1" s="1"/>
  <c r="A16" i="2"/>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3" i="2" s="1"/>
  <c r="A74" i="2" s="1"/>
  <c r="A75" i="2" s="1"/>
  <c r="A76" i="2" s="1"/>
  <c r="A77" i="2" s="1"/>
  <c r="A78" i="2" s="1"/>
  <c r="A79" i="2" s="1"/>
  <c r="A80"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4" i="2" s="1"/>
  <c r="A125" i="2" s="1"/>
  <c r="A126" i="2" s="1"/>
  <c r="A127" i="2" s="1"/>
  <c r="A128" i="2" s="1"/>
  <c r="A129" i="2" s="1"/>
  <c r="A130" i="2" s="1"/>
  <c r="A131" i="2" s="1"/>
  <c r="A133" i="2" s="1"/>
  <c r="A134" i="2" s="1"/>
  <c r="A135" i="2" s="1"/>
  <c r="A136" i="2" s="1"/>
  <c r="A137" i="2" s="1"/>
  <c r="A138" i="2" s="1"/>
  <c r="A139" i="2" s="1"/>
  <c r="P139" i="2"/>
  <c r="O139" i="2"/>
  <c r="M139" i="2"/>
  <c r="I139" i="2"/>
  <c r="N139" i="2" s="1"/>
  <c r="P138" i="2"/>
  <c r="O138" i="2"/>
  <c r="M138" i="2"/>
  <c r="I138" i="2"/>
  <c r="L138" i="2" s="1"/>
  <c r="P137" i="2"/>
  <c r="O137" i="2"/>
  <c r="M137" i="2"/>
  <c r="I137" i="2"/>
  <c r="N137" i="2" s="1"/>
  <c r="P136" i="2"/>
  <c r="O136" i="2"/>
  <c r="M136" i="2"/>
  <c r="I136" i="2"/>
  <c r="N136" i="2" s="1"/>
  <c r="P135" i="2"/>
  <c r="O135" i="2"/>
  <c r="M135" i="2"/>
  <c r="I135" i="2"/>
  <c r="L135" i="2" s="1"/>
  <c r="P134" i="2"/>
  <c r="O134" i="2"/>
  <c r="M134" i="2"/>
  <c r="I134" i="2"/>
  <c r="N134" i="2" s="1"/>
  <c r="P133" i="2"/>
  <c r="O133" i="2"/>
  <c r="M133" i="2"/>
  <c r="I133" i="2"/>
  <c r="L133" i="2" s="1"/>
  <c r="P131" i="2"/>
  <c r="O131" i="2"/>
  <c r="M131" i="2"/>
  <c r="I131" i="2"/>
  <c r="N131" i="2" s="1"/>
  <c r="P130" i="2"/>
  <c r="O130" i="2"/>
  <c r="M130" i="2"/>
  <c r="I130" i="2"/>
  <c r="N130" i="2" s="1"/>
  <c r="P129" i="2"/>
  <c r="O129" i="2"/>
  <c r="M129" i="2"/>
  <c r="I129" i="2"/>
  <c r="N129" i="2" s="1"/>
  <c r="P128" i="2"/>
  <c r="O128" i="2"/>
  <c r="M128" i="2"/>
  <c r="I128" i="2"/>
  <c r="N128" i="2" s="1"/>
  <c r="P127" i="2"/>
  <c r="O127" i="2"/>
  <c r="M127" i="2"/>
  <c r="I127" i="2"/>
  <c r="N127" i="2" s="1"/>
  <c r="P126" i="2"/>
  <c r="O126" i="2"/>
  <c r="M126" i="2"/>
  <c r="I126" i="2"/>
  <c r="N126" i="2" s="1"/>
  <c r="P125" i="2"/>
  <c r="O125" i="2"/>
  <c r="M125" i="2"/>
  <c r="I125" i="2"/>
  <c r="N125" i="2" s="1"/>
  <c r="P124" i="2"/>
  <c r="O124" i="2"/>
  <c r="M124" i="2"/>
  <c r="I124" i="2"/>
  <c r="N124" i="2" s="1"/>
  <c r="P122" i="2"/>
  <c r="O122" i="2"/>
  <c r="M122" i="2"/>
  <c r="I122" i="2"/>
  <c r="L122" i="2" s="1"/>
  <c r="P121" i="2"/>
  <c r="O121" i="2"/>
  <c r="M121" i="2"/>
  <c r="I121" i="2"/>
  <c r="N121" i="2" s="1"/>
  <c r="P120" i="2"/>
  <c r="O120" i="2"/>
  <c r="M120" i="2"/>
  <c r="I120" i="2"/>
  <c r="N120" i="2" s="1"/>
  <c r="P119" i="2"/>
  <c r="O119" i="2"/>
  <c r="M119" i="2"/>
  <c r="I119" i="2"/>
  <c r="L119" i="2" s="1"/>
  <c r="P118" i="2"/>
  <c r="O118" i="2"/>
  <c r="M118" i="2"/>
  <c r="I118" i="2"/>
  <c r="N118" i="2" s="1"/>
  <c r="P117" i="2"/>
  <c r="O117" i="2"/>
  <c r="M117" i="2"/>
  <c r="I117" i="2"/>
  <c r="N117" i="2" s="1"/>
  <c r="P116" i="2"/>
  <c r="O116" i="2"/>
  <c r="M116" i="2"/>
  <c r="I116" i="2"/>
  <c r="L116" i="2" s="1"/>
  <c r="P115" i="2"/>
  <c r="O115" i="2"/>
  <c r="M115" i="2"/>
  <c r="I115" i="2"/>
  <c r="N115" i="2" s="1"/>
  <c r="P114" i="2"/>
  <c r="O114" i="2"/>
  <c r="M114" i="2"/>
  <c r="I114" i="2"/>
  <c r="N114" i="2" s="1"/>
  <c r="P113" i="2"/>
  <c r="O113" i="2"/>
  <c r="M113" i="2"/>
  <c r="I113" i="2"/>
  <c r="L113" i="2" s="1"/>
  <c r="P112" i="2"/>
  <c r="O112" i="2"/>
  <c r="M112" i="2"/>
  <c r="I112" i="2"/>
  <c r="N112" i="2" s="1"/>
  <c r="P111" i="2"/>
  <c r="O111" i="2"/>
  <c r="M111" i="2"/>
  <c r="I111" i="2"/>
  <c r="N111" i="2" s="1"/>
  <c r="P110" i="2"/>
  <c r="O110" i="2"/>
  <c r="M110" i="2"/>
  <c r="I110" i="2"/>
  <c r="L110" i="2" s="1"/>
  <c r="P109" i="2"/>
  <c r="O109" i="2"/>
  <c r="M109" i="2"/>
  <c r="I109" i="2"/>
  <c r="N109" i="2" s="1"/>
  <c r="P108" i="2"/>
  <c r="O108" i="2"/>
  <c r="M108" i="2"/>
  <c r="I108" i="2"/>
  <c r="N108" i="2" s="1"/>
  <c r="P107" i="2"/>
  <c r="O107" i="2"/>
  <c r="M107" i="2"/>
  <c r="I107" i="2"/>
  <c r="L107" i="2" s="1"/>
  <c r="P106" i="2"/>
  <c r="O106" i="2"/>
  <c r="M106" i="2"/>
  <c r="I106" i="2"/>
  <c r="N106" i="2" s="1"/>
  <c r="P105" i="2"/>
  <c r="O105" i="2"/>
  <c r="M105" i="2"/>
  <c r="I105" i="2"/>
  <c r="N105" i="2" s="1"/>
  <c r="P104" i="2"/>
  <c r="O104" i="2"/>
  <c r="M104" i="2"/>
  <c r="I104" i="2"/>
  <c r="L104" i="2" s="1"/>
  <c r="P103" i="2"/>
  <c r="O103" i="2"/>
  <c r="M103" i="2"/>
  <c r="I103" i="2"/>
  <c r="N103" i="2" s="1"/>
  <c r="P102" i="2"/>
  <c r="O102" i="2"/>
  <c r="M102" i="2"/>
  <c r="I102" i="2"/>
  <c r="N102" i="2" s="1"/>
  <c r="P101" i="2"/>
  <c r="O101" i="2"/>
  <c r="M101" i="2"/>
  <c r="I101" i="2"/>
  <c r="L101" i="2" s="1"/>
  <c r="P100" i="2"/>
  <c r="O100" i="2"/>
  <c r="M100" i="2"/>
  <c r="I100" i="2"/>
  <c r="N100" i="2" s="1"/>
  <c r="P99" i="2"/>
  <c r="O99" i="2"/>
  <c r="M99" i="2"/>
  <c r="I99" i="2"/>
  <c r="N99" i="2" s="1"/>
  <c r="P98" i="2"/>
  <c r="O98" i="2"/>
  <c r="M98" i="2"/>
  <c r="I98" i="2"/>
  <c r="L98" i="2" s="1"/>
  <c r="P97" i="2"/>
  <c r="O97" i="2"/>
  <c r="M97" i="2"/>
  <c r="I97" i="2"/>
  <c r="N97" i="2" s="1"/>
  <c r="P96" i="2"/>
  <c r="O96" i="2"/>
  <c r="M96" i="2"/>
  <c r="I96" i="2"/>
  <c r="N96" i="2" s="1"/>
  <c r="P95" i="2"/>
  <c r="O95" i="2"/>
  <c r="M95" i="2"/>
  <c r="I95" i="2"/>
  <c r="L95" i="2" s="1"/>
  <c r="P94" i="2"/>
  <c r="O94" i="2"/>
  <c r="M94" i="2"/>
  <c r="I94" i="2"/>
  <c r="N94" i="2" s="1"/>
  <c r="P93" i="2"/>
  <c r="O93" i="2"/>
  <c r="M93" i="2"/>
  <c r="I93" i="2"/>
  <c r="N93" i="2" s="1"/>
  <c r="P92" i="2"/>
  <c r="O92" i="2"/>
  <c r="M92" i="2"/>
  <c r="I92" i="2"/>
  <c r="L92" i="2" s="1"/>
  <c r="P91" i="2"/>
  <c r="O91" i="2"/>
  <c r="M91" i="2"/>
  <c r="I91" i="2"/>
  <c r="N91" i="2" s="1"/>
  <c r="P90" i="2"/>
  <c r="O90" i="2"/>
  <c r="M90" i="2"/>
  <c r="I90" i="2"/>
  <c r="N90" i="2" s="1"/>
  <c r="P89" i="2"/>
  <c r="O89" i="2"/>
  <c r="M89" i="2"/>
  <c r="I89" i="2"/>
  <c r="L89" i="2" s="1"/>
  <c r="P88" i="2"/>
  <c r="O88" i="2"/>
  <c r="M88" i="2"/>
  <c r="I88" i="2"/>
  <c r="N88" i="2" s="1"/>
  <c r="P87" i="2"/>
  <c r="O87" i="2"/>
  <c r="M87" i="2"/>
  <c r="I87" i="2"/>
  <c r="N87" i="2" s="1"/>
  <c r="P86" i="2"/>
  <c r="O86" i="2"/>
  <c r="M86" i="2"/>
  <c r="I86" i="2"/>
  <c r="L86" i="2" s="1"/>
  <c r="P85" i="2"/>
  <c r="O85" i="2"/>
  <c r="M85" i="2"/>
  <c r="I85" i="2"/>
  <c r="N85" i="2" s="1"/>
  <c r="P84" i="2"/>
  <c r="O84" i="2"/>
  <c r="M84" i="2"/>
  <c r="I84" i="2"/>
  <c r="N84" i="2" s="1"/>
  <c r="P83" i="2"/>
  <c r="O83" i="2"/>
  <c r="M83" i="2"/>
  <c r="I83" i="2"/>
  <c r="L83" i="2" s="1"/>
  <c r="P82" i="2"/>
  <c r="O82" i="2"/>
  <c r="M82" i="2"/>
  <c r="I82" i="2"/>
  <c r="N82" i="2" s="1"/>
  <c r="P80" i="2"/>
  <c r="O80" i="2"/>
  <c r="M80" i="2"/>
  <c r="I80" i="2"/>
  <c r="L80" i="2" s="1"/>
  <c r="P79" i="2"/>
  <c r="O79" i="2"/>
  <c r="M79" i="2"/>
  <c r="I79" i="2"/>
  <c r="L79" i="2" s="1"/>
  <c r="P78" i="2"/>
  <c r="O78" i="2"/>
  <c r="M78" i="2"/>
  <c r="I78" i="2"/>
  <c r="L78" i="2" s="1"/>
  <c r="P77" i="2"/>
  <c r="O77" i="2"/>
  <c r="M77" i="2"/>
  <c r="I77" i="2"/>
  <c r="L77" i="2" s="1"/>
  <c r="P76" i="2"/>
  <c r="O76" i="2"/>
  <c r="M76" i="2"/>
  <c r="I76" i="2"/>
  <c r="L76" i="2" s="1"/>
  <c r="P75" i="2"/>
  <c r="O75" i="2"/>
  <c r="M75" i="2"/>
  <c r="I75" i="2"/>
  <c r="L75" i="2" s="1"/>
  <c r="P74" i="2"/>
  <c r="O74" i="2"/>
  <c r="M74" i="2"/>
  <c r="I74" i="2"/>
  <c r="L74" i="2" s="1"/>
  <c r="P73" i="2"/>
  <c r="O73" i="2"/>
  <c r="M73" i="2"/>
  <c r="I73" i="2"/>
  <c r="L73" i="2" s="1"/>
  <c r="P71" i="2"/>
  <c r="O71" i="2"/>
  <c r="M71" i="2"/>
  <c r="I71" i="2"/>
  <c r="N71" i="2" s="1"/>
  <c r="P70" i="2"/>
  <c r="O70" i="2"/>
  <c r="M70" i="2"/>
  <c r="I70" i="2"/>
  <c r="L70" i="2" s="1"/>
  <c r="P69" i="2"/>
  <c r="O69" i="2"/>
  <c r="M69" i="2"/>
  <c r="I69" i="2"/>
  <c r="N69" i="2" s="1"/>
  <c r="P68" i="2"/>
  <c r="O68" i="2"/>
  <c r="M68" i="2"/>
  <c r="I68" i="2"/>
  <c r="L68" i="2" s="1"/>
  <c r="P67" i="2"/>
  <c r="O67" i="2"/>
  <c r="M67" i="2"/>
  <c r="I67" i="2"/>
  <c r="L67" i="2" s="1"/>
  <c r="P66" i="2"/>
  <c r="O66" i="2"/>
  <c r="M66" i="2"/>
  <c r="I66" i="2"/>
  <c r="N66" i="2" s="1"/>
  <c r="P65" i="2"/>
  <c r="O65" i="2"/>
  <c r="M65" i="2"/>
  <c r="I65" i="2"/>
  <c r="N65" i="2" s="1"/>
  <c r="P64" i="2"/>
  <c r="O64" i="2"/>
  <c r="M64" i="2"/>
  <c r="I64" i="2"/>
  <c r="L64" i="2" s="1"/>
  <c r="P63" i="2"/>
  <c r="O63" i="2"/>
  <c r="I63" i="2"/>
  <c r="N63" i="2" s="1"/>
  <c r="P62" i="2"/>
  <c r="O62" i="2"/>
  <c r="M62" i="2"/>
  <c r="I62" i="2"/>
  <c r="N62" i="2" s="1"/>
  <c r="P61" i="2"/>
  <c r="O61" i="2"/>
  <c r="M61" i="2"/>
  <c r="I61" i="2"/>
  <c r="L61" i="2" s="1"/>
  <c r="P60" i="2"/>
  <c r="O60" i="2"/>
  <c r="M60" i="2"/>
  <c r="I60" i="2"/>
  <c r="N60" i="2" s="1"/>
  <c r="P59" i="2"/>
  <c r="O59" i="2"/>
  <c r="M59" i="2"/>
  <c r="I59" i="2"/>
  <c r="N59" i="2" s="1"/>
  <c r="P58" i="2"/>
  <c r="O58" i="2"/>
  <c r="M58" i="2"/>
  <c r="I58" i="2"/>
  <c r="L58" i="2" s="1"/>
  <c r="P57" i="2"/>
  <c r="O57" i="2"/>
  <c r="M57" i="2"/>
  <c r="I57" i="2"/>
  <c r="N57" i="2" s="1"/>
  <c r="P56" i="2"/>
  <c r="O56" i="2"/>
  <c r="M56" i="2"/>
  <c r="I56" i="2"/>
  <c r="N56" i="2" s="1"/>
  <c r="P55" i="2"/>
  <c r="O55" i="2"/>
  <c r="M55" i="2"/>
  <c r="I55" i="2"/>
  <c r="N55" i="2" s="1"/>
  <c r="P54" i="2"/>
  <c r="O54" i="2"/>
  <c r="M54" i="2"/>
  <c r="I54" i="2"/>
  <c r="N54" i="2" s="1"/>
  <c r="P53" i="2"/>
  <c r="O53" i="2"/>
  <c r="M53" i="2"/>
  <c r="I53" i="2"/>
  <c r="N53" i="2" s="1"/>
  <c r="P52" i="2"/>
  <c r="O52" i="2"/>
  <c r="M52" i="2"/>
  <c r="I52" i="2"/>
  <c r="L52" i="2" s="1"/>
  <c r="P51" i="2"/>
  <c r="O51" i="2"/>
  <c r="M51" i="2"/>
  <c r="I51" i="2"/>
  <c r="N51" i="2" s="1"/>
  <c r="P50" i="2"/>
  <c r="O50" i="2"/>
  <c r="M50" i="2"/>
  <c r="I50" i="2"/>
  <c r="N50" i="2" s="1"/>
  <c r="P49" i="2"/>
  <c r="O49" i="2"/>
  <c r="M49" i="2"/>
  <c r="I49" i="2"/>
  <c r="L49" i="2" s="1"/>
  <c r="P48" i="2"/>
  <c r="O48" i="2"/>
  <c r="M48" i="2"/>
  <c r="I48" i="2"/>
  <c r="N48" i="2" s="1"/>
  <c r="P47" i="2"/>
  <c r="O47" i="2"/>
  <c r="M47" i="2"/>
  <c r="I47" i="2"/>
  <c r="N47" i="2" s="1"/>
  <c r="P46" i="2"/>
  <c r="O46" i="2"/>
  <c r="M46" i="2"/>
  <c r="I46" i="2"/>
  <c r="L46" i="2" s="1"/>
  <c r="P45" i="2"/>
  <c r="O45" i="2"/>
  <c r="M45" i="2"/>
  <c r="I45" i="2"/>
  <c r="N45" i="2" s="1"/>
  <c r="P44" i="2"/>
  <c r="O44" i="2"/>
  <c r="M44" i="2"/>
  <c r="I44" i="2"/>
  <c r="N44" i="2" s="1"/>
  <c r="P43" i="2"/>
  <c r="O43" i="2"/>
  <c r="M43" i="2"/>
  <c r="I43" i="2"/>
  <c r="L43" i="2" s="1"/>
  <c r="P42" i="2"/>
  <c r="O42" i="2"/>
  <c r="M42" i="2"/>
  <c r="I42" i="2"/>
  <c r="N42" i="2" s="1"/>
  <c r="P41" i="2"/>
  <c r="O41" i="2"/>
  <c r="M41" i="2"/>
  <c r="I41" i="2"/>
  <c r="N41" i="2" s="1"/>
  <c r="P40" i="2"/>
  <c r="O40" i="2"/>
  <c r="M40" i="2"/>
  <c r="I40" i="2"/>
  <c r="L40" i="2" s="1"/>
  <c r="P39" i="2"/>
  <c r="O39" i="2"/>
  <c r="M39" i="2"/>
  <c r="I39" i="2"/>
  <c r="N39" i="2" s="1"/>
  <c r="P38" i="2"/>
  <c r="O38" i="2"/>
  <c r="M38" i="2"/>
  <c r="I38" i="2"/>
  <c r="N38" i="2" s="1"/>
  <c r="P37" i="2"/>
  <c r="O37" i="2"/>
  <c r="M37" i="2"/>
  <c r="I37" i="2"/>
  <c r="L37" i="2" s="1"/>
  <c r="P36" i="2"/>
  <c r="O36" i="2"/>
  <c r="M36" i="2"/>
  <c r="I36" i="2"/>
  <c r="N36" i="2" s="1"/>
  <c r="P35" i="2"/>
  <c r="O35" i="2"/>
  <c r="M35" i="2"/>
  <c r="I35" i="2"/>
  <c r="N35" i="2" s="1"/>
  <c r="P34" i="2"/>
  <c r="O34" i="2"/>
  <c r="M34" i="2"/>
  <c r="I34" i="2"/>
  <c r="L34" i="2" s="1"/>
  <c r="P33" i="2"/>
  <c r="O33" i="2"/>
  <c r="M33" i="2"/>
  <c r="I33" i="2"/>
  <c r="N33" i="2" s="1"/>
  <c r="P32" i="2"/>
  <c r="O32" i="2"/>
  <c r="M32" i="2"/>
  <c r="I32" i="2"/>
  <c r="N32" i="2" s="1"/>
  <c r="P31" i="2"/>
  <c r="O31" i="2"/>
  <c r="M31" i="2"/>
  <c r="I31" i="2"/>
  <c r="L31" i="2" s="1"/>
  <c r="P30" i="2"/>
  <c r="O30" i="2"/>
  <c r="M30" i="2"/>
  <c r="I30" i="2"/>
  <c r="N30" i="2" s="1"/>
  <c r="P29" i="2"/>
  <c r="O29" i="2"/>
  <c r="M29" i="2"/>
  <c r="I29" i="2"/>
  <c r="N29" i="2" s="1"/>
  <c r="P28" i="2"/>
  <c r="O28" i="2"/>
  <c r="M28" i="2"/>
  <c r="I28" i="2"/>
  <c r="L28" i="2" s="1"/>
  <c r="P27" i="2"/>
  <c r="O27" i="2"/>
  <c r="M27" i="2"/>
  <c r="I27" i="2"/>
  <c r="N27" i="2" s="1"/>
  <c r="P26" i="2"/>
  <c r="O26" i="2"/>
  <c r="M26" i="2"/>
  <c r="I26" i="2"/>
  <c r="N26" i="2" s="1"/>
  <c r="P25" i="2"/>
  <c r="O25" i="2"/>
  <c r="M25" i="2"/>
  <c r="I25" i="2"/>
  <c r="L25" i="2" s="1"/>
  <c r="P24" i="2"/>
  <c r="O24" i="2"/>
  <c r="M24" i="2"/>
  <c r="I24" i="2"/>
  <c r="N24" i="2" s="1"/>
  <c r="P23" i="2"/>
  <c r="O23" i="2"/>
  <c r="M23" i="2"/>
  <c r="I23" i="2"/>
  <c r="N23" i="2" s="1"/>
  <c r="P22" i="2"/>
  <c r="O22" i="2"/>
  <c r="M22" i="2"/>
  <c r="I22" i="2"/>
  <c r="L22" i="2" s="1"/>
  <c r="P21" i="2"/>
  <c r="O21" i="2"/>
  <c r="M21" i="2"/>
  <c r="I21" i="2"/>
  <c r="N21" i="2" s="1"/>
  <c r="P20" i="2"/>
  <c r="O20" i="2"/>
  <c r="M20" i="2"/>
  <c r="I20" i="2"/>
  <c r="N20" i="2" s="1"/>
  <c r="P19" i="2"/>
  <c r="O19" i="2"/>
  <c r="M19" i="2"/>
  <c r="I19" i="2"/>
  <c r="L19" i="2" s="1"/>
  <c r="P18" i="2"/>
  <c r="O18" i="2"/>
  <c r="M18" i="2"/>
  <c r="I18" i="2"/>
  <c r="N18" i="2" s="1"/>
  <c r="P17" i="2"/>
  <c r="O17" i="2"/>
  <c r="M17" i="2"/>
  <c r="I17" i="2"/>
  <c r="N17" i="2" s="1"/>
  <c r="P16" i="2"/>
  <c r="O16" i="2"/>
  <c r="M16" i="2"/>
  <c r="I16" i="2"/>
  <c r="L16" i="2" s="1"/>
  <c r="L26" i="2" l="1"/>
  <c r="Q65" i="2"/>
  <c r="Q130" i="2"/>
  <c r="Q118" i="2"/>
  <c r="Q115" i="2"/>
  <c r="Q106" i="2"/>
  <c r="Q100" i="2"/>
  <c r="Q87" i="2"/>
  <c r="Q84" i="2"/>
  <c r="Q57" i="2"/>
  <c r="N116" i="2"/>
  <c r="Q116" i="2" s="1"/>
  <c r="L44" i="2"/>
  <c r="L93" i="2"/>
  <c r="M141" i="2"/>
  <c r="Q56" i="2"/>
  <c r="Q62" i="2"/>
  <c r="L102" i="2"/>
  <c r="N133" i="2"/>
  <c r="Q133" i="2" s="1"/>
  <c r="O141" i="2"/>
  <c r="P141" i="2"/>
  <c r="L55" i="2"/>
  <c r="L129" i="2"/>
  <c r="Q66" i="2"/>
  <c r="L84" i="2"/>
  <c r="Q136" i="2"/>
  <c r="N122" i="2"/>
  <c r="Q122" i="2" s="1"/>
  <c r="L136" i="2"/>
  <c r="L23" i="2"/>
  <c r="L111" i="2"/>
  <c r="Q114" i="2"/>
  <c r="L71" i="2"/>
  <c r="Q29" i="2"/>
  <c r="Q35" i="2"/>
  <c r="Q38" i="2"/>
  <c r="Q91" i="2"/>
  <c r="Q131" i="2"/>
  <c r="Q20" i="2"/>
  <c r="Q88" i="2"/>
  <c r="Q105" i="2"/>
  <c r="N43" i="2"/>
  <c r="Q43" i="2" s="1"/>
  <c r="Q97" i="2"/>
  <c r="L108" i="2"/>
  <c r="N80" i="2"/>
  <c r="Q80" i="2" s="1"/>
  <c r="L41" i="2"/>
  <c r="L117" i="2"/>
  <c r="L125" i="2"/>
  <c r="Q47" i="2"/>
  <c r="Q53" i="2"/>
  <c r="N58" i="2"/>
  <c r="Q58" i="2" s="1"/>
  <c r="N64" i="2"/>
  <c r="Q64" i="2" s="1"/>
  <c r="N89" i="2"/>
  <c r="Q89" i="2" s="1"/>
  <c r="Q109" i="2"/>
  <c r="L120" i="2"/>
  <c r="Q33" i="2"/>
  <c r="Q39" i="2"/>
  <c r="N98" i="2"/>
  <c r="Q98" i="2" s="1"/>
  <c r="Q139" i="2"/>
  <c r="Q93" i="2"/>
  <c r="Q126" i="2"/>
  <c r="L131" i="2"/>
  <c r="L139" i="2"/>
  <c r="Q51" i="2"/>
  <c r="Q71" i="2"/>
  <c r="N76" i="2"/>
  <c r="Q76" i="2" s="1"/>
  <c r="Q96" i="2"/>
  <c r="N107" i="2"/>
  <c r="Q107" i="2" s="1"/>
  <c r="L126" i="2"/>
  <c r="N16" i="2"/>
  <c r="N25" i="2"/>
  <c r="Q25" i="2" s="1"/>
  <c r="N68" i="2"/>
  <c r="Q68" i="2" s="1"/>
  <c r="Q82" i="2"/>
  <c r="Q102" i="2"/>
  <c r="L17" i="2"/>
  <c r="N22" i="2"/>
  <c r="Q22" i="2" s="1"/>
  <c r="Q30" i="2"/>
  <c r="L35" i="2"/>
  <c r="N40" i="2"/>
  <c r="Q40" i="2" s="1"/>
  <c r="Q48" i="2"/>
  <c r="L53" i="2"/>
  <c r="L65" i="2"/>
  <c r="N67" i="2"/>
  <c r="Q67" i="2" s="1"/>
  <c r="N73" i="2"/>
  <c r="Q73" i="2" s="1"/>
  <c r="Q111" i="2"/>
  <c r="L20" i="2"/>
  <c r="L38" i="2"/>
  <c r="Q63" i="2"/>
  <c r="N78" i="2"/>
  <c r="Q78" i="2" s="1"/>
  <c r="Q124" i="2"/>
  <c r="Q23" i="2"/>
  <c r="Q41" i="2"/>
  <c r="L56" i="2"/>
  <c r="N61" i="2"/>
  <c r="Q61" i="2" s="1"/>
  <c r="N83" i="2"/>
  <c r="Q83" i="2" s="1"/>
  <c r="L96" i="2"/>
  <c r="N101" i="2"/>
  <c r="Q101" i="2" s="1"/>
  <c r="L114" i="2"/>
  <c r="N119" i="2"/>
  <c r="Q119" i="2" s="1"/>
  <c r="N138" i="2"/>
  <c r="Q138" i="2" s="1"/>
  <c r="Q18" i="2"/>
  <c r="N28" i="2"/>
  <c r="Q28" i="2" s="1"/>
  <c r="Q36" i="2"/>
  <c r="N46" i="2"/>
  <c r="Q46" i="2" s="1"/>
  <c r="Q54" i="2"/>
  <c r="Q59" i="2"/>
  <c r="Q99" i="2"/>
  <c r="Q117" i="2"/>
  <c r="Q26" i="2"/>
  <c r="Q44" i="2"/>
  <c r="L59" i="2"/>
  <c r="N70" i="2"/>
  <c r="Q70" i="2" s="1"/>
  <c r="N74" i="2"/>
  <c r="Q74" i="2" s="1"/>
  <c r="N86" i="2"/>
  <c r="Q86" i="2" s="1"/>
  <c r="Q94" i="2"/>
  <c r="L99" i="2"/>
  <c r="N104" i="2"/>
  <c r="Q104" i="2" s="1"/>
  <c r="Q112" i="2"/>
  <c r="Q127" i="2"/>
  <c r="Q129" i="2"/>
  <c r="Q134" i="2"/>
  <c r="Q21" i="2"/>
  <c r="N31" i="2"/>
  <c r="Q31" i="2" s="1"/>
  <c r="N49" i="2"/>
  <c r="Q49" i="2" s="1"/>
  <c r="Q120" i="2"/>
  <c r="Q125" i="2"/>
  <c r="Q24" i="2"/>
  <c r="L29" i="2"/>
  <c r="N34" i="2"/>
  <c r="Q34" i="2" s="1"/>
  <c r="Q42" i="2"/>
  <c r="L47" i="2"/>
  <c r="N52" i="2"/>
  <c r="Q52" i="2" s="1"/>
  <c r="L62" i="2"/>
  <c r="N79" i="2"/>
  <c r="Q79" i="2" s="1"/>
  <c r="Q32" i="2"/>
  <c r="Q50" i="2"/>
  <c r="Q60" i="2"/>
  <c r="N77" i="2"/>
  <c r="Q77" i="2" s="1"/>
  <c r="L87" i="2"/>
  <c r="N92" i="2"/>
  <c r="Q92" i="2" s="1"/>
  <c r="L105" i="2"/>
  <c r="N110" i="2"/>
  <c r="Q110" i="2" s="1"/>
  <c r="Q128" i="2"/>
  <c r="Q137" i="2"/>
  <c r="N19" i="2"/>
  <c r="Q19" i="2" s="1"/>
  <c r="Q27" i="2"/>
  <c r="L32" i="2"/>
  <c r="N37" i="2"/>
  <c r="Q37" i="2" s="1"/>
  <c r="Q45" i="2"/>
  <c r="L50" i="2"/>
  <c r="N75" i="2"/>
  <c r="Q75" i="2" s="1"/>
  <c r="Q90" i="2"/>
  <c r="Q108" i="2"/>
  <c r="L128" i="2"/>
  <c r="Q17" i="2"/>
  <c r="Q55" i="2"/>
  <c r="Q69" i="2"/>
  <c r="Q85" i="2"/>
  <c r="L90" i="2"/>
  <c r="N95" i="2"/>
  <c r="Q95" i="2" s="1"/>
  <c r="Q103" i="2"/>
  <c r="N113" i="2"/>
  <c r="Q113" i="2" s="1"/>
  <c r="Q121" i="2"/>
  <c r="N135" i="2"/>
  <c r="Q135" i="2" s="1"/>
  <c r="P16" i="1"/>
  <c r="P128" i="1" s="1"/>
  <c r="K16" i="1"/>
  <c r="L124" i="2"/>
  <c r="L127" i="2"/>
  <c r="L130" i="2"/>
  <c r="L82" i="2"/>
  <c r="L85" i="2"/>
  <c r="L88" i="2"/>
  <c r="L91" i="2"/>
  <c r="L94" i="2"/>
  <c r="L97" i="2"/>
  <c r="L100" i="2"/>
  <c r="L103" i="2"/>
  <c r="L106" i="2"/>
  <c r="L109" i="2"/>
  <c r="L112" i="2"/>
  <c r="L115" i="2"/>
  <c r="L118" i="2"/>
  <c r="L121" i="2"/>
  <c r="L18" i="2"/>
  <c r="L21" i="2"/>
  <c r="L24" i="2"/>
  <c r="L27" i="2"/>
  <c r="L30" i="2"/>
  <c r="L33" i="2"/>
  <c r="L36" i="2"/>
  <c r="L39" i="2"/>
  <c r="L42" i="2"/>
  <c r="L45" i="2"/>
  <c r="L48" i="2"/>
  <c r="L51" i="2"/>
  <c r="L54" i="2"/>
  <c r="L57" i="2"/>
  <c r="L60" i="2"/>
  <c r="L63" i="2"/>
  <c r="L66" i="2"/>
  <c r="L69" i="2"/>
  <c r="L134" i="2"/>
  <c r="L137" i="2"/>
  <c r="Q16" i="2" l="1"/>
  <c r="Q141" i="2" s="1"/>
  <c r="N141" i="2"/>
  <c r="I11" i="1"/>
  <c r="J11" i="2" l="1"/>
  <c r="A25" i="1"/>
  <c r="A26" i="1" s="1"/>
  <c r="A27" i="1" s="1"/>
  <c r="A28" i="1" s="1"/>
  <c r="A29" i="1" s="1"/>
  <c r="A30" i="1" s="1"/>
  <c r="A31" i="1" s="1"/>
  <c r="A32" i="1" s="1"/>
  <c r="A33" i="1" s="1"/>
  <c r="A34" i="1" s="1"/>
  <c r="A35" i="1" s="1"/>
  <c r="A36" i="1" s="1"/>
  <c r="A37" i="1" s="1"/>
  <c r="A38" i="1" s="1"/>
  <c r="A39" i="1" s="1"/>
  <c r="A40" i="1" s="1"/>
  <c r="A41" i="1" s="1"/>
  <c r="A42" i="1" s="1"/>
  <c r="A43" i="1" s="1"/>
  <c r="A44" i="1" s="1"/>
  <c r="A46" i="1" l="1"/>
  <c r="A47" i="1" s="1"/>
  <c r="A48" i="1" l="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9" i="1" s="1"/>
  <c r="A80" i="1" s="1"/>
  <c r="A81" i="1" l="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7" i="1" s="1"/>
  <c r="A108" i="1" s="1"/>
  <c r="A109" i="1" s="1"/>
  <c r="A110" i="1" s="1"/>
  <c r="A111" i="1" s="1"/>
  <c r="A112" i="1" s="1"/>
  <c r="A113" i="1" s="1"/>
  <c r="A114" i="1" s="1"/>
  <c r="A115" i="1" s="1"/>
  <c r="A116" i="1" s="1"/>
  <c r="A117" i="1" s="1"/>
  <c r="A118" i="1" s="1"/>
  <c r="A119" i="1" s="1"/>
  <c r="A120" i="1" s="1"/>
  <c r="A121" i="1" s="1"/>
  <c r="A122" i="1" s="1"/>
  <c r="A123" i="1" s="1"/>
  <c r="A124" i="1" s="1"/>
  <c r="A125" i="1" l="1"/>
  <c r="A126" i="1" s="1"/>
  <c r="A127" i="1" s="1"/>
</calcChain>
</file>

<file path=xl/sharedStrings.xml><?xml version="1.0" encoding="utf-8"?>
<sst xmlns="http://schemas.openxmlformats.org/spreadsheetml/2006/main" count="2051" uniqueCount="623">
  <si>
    <t>Nr. p. k.</t>
  </si>
  <si>
    <t>Daudzums</t>
  </si>
  <si>
    <t>Vienības izmaksas</t>
  </si>
  <si>
    <t>Kopā uz visu apjomu</t>
  </si>
  <si>
    <t>laika norma (c/h)</t>
  </si>
  <si>
    <t>darba alga</t>
  </si>
  <si>
    <t>kopā</t>
  </si>
  <si>
    <t>summa</t>
  </si>
  <si>
    <t>Sastādīja</t>
  </si>
  <si>
    <t>(paraksts un tā atšifrējums, datums)</t>
  </si>
  <si>
    <t>Pārbaudīja</t>
  </si>
  <si>
    <t>Būvdarbu nosaukums</t>
  </si>
  <si>
    <t>Sliežu ceļi</t>
  </si>
  <si>
    <t>Lokālā tāme Nr.1</t>
  </si>
  <si>
    <t>(Būvdarba veids vai konstruktīvā elementa nosaukums)</t>
  </si>
  <si>
    <t>Kods</t>
  </si>
  <si>
    <t>darb-ietilpība (c/h)</t>
  </si>
  <si>
    <t>būv-izstrādā-jumi</t>
  </si>
  <si>
    <t>Mēr-vienība</t>
  </si>
  <si>
    <r>
      <rPr>
        <b/>
        <sz val="12"/>
        <color theme="1"/>
        <rFont val="Times New Roman"/>
        <family val="1"/>
      </rPr>
      <t xml:space="preserve">Objekta adrese: </t>
    </r>
    <r>
      <rPr>
        <sz val="12"/>
        <color theme="1"/>
        <rFont val="Times New Roman"/>
        <family val="1"/>
      </rPr>
      <t>Rīga, Slokas iela posmā no krustojuma ar Jūrmalas gatvi līdz krustojumam ar Kalnciema ielu (ieskaitot krustojumu)</t>
    </r>
  </si>
  <si>
    <r>
      <rPr>
        <b/>
        <sz val="12"/>
        <color theme="1"/>
        <rFont val="Times New Roman"/>
        <family val="1"/>
      </rPr>
      <t>Pasūtījuma Nr.:</t>
    </r>
    <r>
      <rPr>
        <sz val="12"/>
        <color theme="1"/>
        <rFont val="Times New Roman"/>
        <family val="1"/>
      </rPr>
      <t xml:space="preserve"> LIG-IEP/2018/9</t>
    </r>
  </si>
  <si>
    <r>
      <rPr>
        <b/>
        <sz val="12"/>
        <color theme="1"/>
        <rFont val="Times New Roman"/>
        <family val="1"/>
      </rPr>
      <t>Būves nosaukums:</t>
    </r>
    <r>
      <rPr>
        <sz val="12"/>
        <color theme="1"/>
        <rFont val="Times New Roman"/>
        <family val="1"/>
      </rPr>
      <t xml:space="preserve"> Tramvaju sliežu ceļš
</t>
    </r>
  </si>
  <si>
    <t>Uzmērīšana un nospraušana</t>
  </si>
  <si>
    <t>m</t>
  </si>
  <si>
    <t>dienn.</t>
  </si>
  <si>
    <t xml:space="preserve">Ūdensvads Ū1 </t>
  </si>
  <si>
    <t>līg.c</t>
  </si>
  <si>
    <t xml:space="preserve">Ūdensapgādes caurule OD225 PE100-RC SDR 17 PN10 ar PP aizsargslāni un iebūvētu signālkabeli, PAS 1075 3.tips. Izbūve ar atklātu tranšējas metodi, dziļumā līdz 2.5 m </t>
  </si>
  <si>
    <t>DN200</t>
  </si>
  <si>
    <t xml:space="preserve">Ūdensapgādes caurule OD110 PE100-RC SDR 17 PN10 ar PP aizsargslāni un iebūvētu signālkabeli, PAS 1075 3.tips. Izbūve ar atklātu tranšējas metodi, dziļumā līdz 4.0 m </t>
  </si>
  <si>
    <t>DN100</t>
  </si>
  <si>
    <t xml:space="preserve">Ūdensapgādes caurule OD50 PE100-RC SDR 17 PN10. Izbūve ar atklātu tranšējas metodi, dziļumā līdz 2.0 m </t>
  </si>
  <si>
    <t>DN40</t>
  </si>
  <si>
    <t xml:space="preserve">Ūdensapgādes caurule OD40 PE100-RC SDR 17 PN10. Izbūve ar atklātu tranšējas metodi, dziļumā līdz 2.0 m </t>
  </si>
  <si>
    <t>DN32</t>
  </si>
  <si>
    <t xml:space="preserve">Apvalkcaurule PE DN/OD200 PN10, L=12 m, caurulei DN/OD110 dziļumā līdz 3.1 m, ar cauruļu distanceriem "Integra" (vai analogs)  un galu aizdari starp apvalkcauruli un cauruli </t>
  </si>
  <si>
    <t>OD200</t>
  </si>
  <si>
    <t>kompl.</t>
  </si>
  <si>
    <t xml:space="preserve">Apvalkcaurule PE DN/OD110 PN10, L=8 m, caurulei DN/OD50 dziļumā līdz 2.1 m, ar cauruļu distanceriem "Integra" (vai analogs)  un galu aizdari starp apvalkcauruli un cauruli </t>
  </si>
  <si>
    <t>OD110</t>
  </si>
  <si>
    <t xml:space="preserve">Apvalkcaurule PE DN/OD110 PN10, L=7 m, caurulei DN/OD40 dziļumā līdz 2.3 m, ar cauruļu distanceriem "Integra" (vai analogs)  un galu aizdari starp apvalkcauruli un cauruli </t>
  </si>
  <si>
    <t xml:space="preserve">Tas pats, PE DN/OD110 PN10, L=10 m </t>
  </si>
  <si>
    <t>Kaļama ķeta aizbīdnis ar PE galiem DN200, PN10 pēc EN 558-2 S14/DIN F4 dzeramājam ūdenim, ar teleskopisku pagarinātājkātu 1.7-2.9 m un peldoša tipa aizbīdņu kapi (slodzes klase D400) ar atbalsta plāksni zem kapes, ar minimālo iekšējo diametru 160 mm, izbūve asfaltbetonā, ar RŪ logo
skat. UKT-13 lapu</t>
  </si>
  <si>
    <t>Kaļama ķeta aizbīdnis ar atlokiem DN200, PN10 pēc EN 558-2 S14/DIN F4 dzeramājam ūdenim, ar teleskopisku pagarinātājkātu 1.7-2.9m un peldoša tipa aizbīdņu kapi (slodzes klase D400) ar atbalsta plāksni zem kapes ar minimālo iekšējo diametru 160 mm, izbūve asfaltbetonā, ar RŪ logo
(UM-5, UM-9) skat. UKT-13 lapu</t>
  </si>
  <si>
    <t>Kaļama ķeta aizbīdnis ar atlokiem DN100, PN10 pēc EN 558-2 S14/DIN F4 dzeramājam ūdenim, ar teleskopisku pagarinātājkātu 1.7-2.9m un peldoša tipa aizbīdņu kapi (slodzes klase D400) ar atbalsta plāksni zem kapes ar minimālo iekšējo diametru 160 mm, izbūve asfaltbetonā, ar RŪ logo
(UM-9, UM-10) skat. UKT-13 lapu</t>
  </si>
  <si>
    <t>Kaļama ķeta servisa aizbīdnis, ar iekšējo/ārējo vītni DN40, PN16 pēc EN 558-2 S14/DIN F4 dzeramājam ūdenim, ar teleskopisku pagarinātājkātu 1.7-2.9m un peldoša tipa aizbīdņu kapi (slodzes klase D400) ar atbalsta plāksni zem kapes ar minimālo iekšējo diametru 160 mm, izbūve asfaltbetonā, ar RŪ logo
(UM-7) skat. UKT-13 lapu</t>
  </si>
  <si>
    <t>Kaļama ķeta servisa aizbīdnis, bezvītņu, pieslēgumam tieši pie sedla (AVK 103/00-003 sērija, vai analogs) DN32, PN10 pēc EN 558-2 S14/DIN F4 dzeramājam ūdenim, ar teleskopisku pagarinātājkātu 1.7-2.9m un peldoša tipa aizbīdņu kapi (slodzes klase D400) ar atbalsta plāksni zem kapes ar minimālo iekšējo diametru 160 mm, izbūve zālājā, ar RŪ logo
(UM-8, UM-12, UM-14, UM-17, UM-20) skat. UKT-13 lapu</t>
  </si>
  <si>
    <t>Sedls pieslēgumam PE/PVC cauruļvadam D225 un vītņu atzars servisa aizbīdņa pieslēgšanai 1 1/2"
(UM-7)</t>
  </si>
  <si>
    <t>gab.</t>
  </si>
  <si>
    <t>Sedls pieslēgumam PE/PVC cauruļvadam un bezvītņu atzars servisa aizbīdņa pieslēgšanai DN200/225mm x DN32 (AVK 100/00-003 sērija, vai analogs)
(UM-8, UM-12, UM-14, UM-17, UM-20)</t>
  </si>
  <si>
    <t>Veidgabals PE caurules pievienošanai pie servisa vītņu aizbīdņa DN40/ 1 1/2"
(UM-7)</t>
  </si>
  <si>
    <t>Veidgabals PE caurules pievienošanai pie Servisa aizbīdņa DN32/32 mm (AVK 107/21-003 sērija, vai analogs)
(UM-8, UM-12, UM-14, UM-17, UM-20)</t>
  </si>
  <si>
    <t xml:space="preserve">Aizbīdņa norāžu zīme, t.sk. stabi, stiprinājumi, betonējums </t>
  </si>
  <si>
    <t>Teleskopiskais pazemes hidrants DN100 PN16 komplektā ar:
- īscaurule DN100 ar atlokiem h=0.2-1.00m hidranta iebūves augstuma regulēšanai (1.gab.);
- skalotu oļu drenāža fr.8-16mm ģeotekstila ieslēgumā Vmin=0.25m3 hidranta drenāžas caurulei;
- betona pamatne, izmēri ne mazāk kā: h=0.08m, s=0.2m2 
- kaļamā ķeta lūka D500 (slodzes klase D400) ar PEH teleskopiska cauruli, ar iestrādatu SIA "Rīgas ūdens" logo
- PP D630 gofrēta caurule L=700m ar betona pamatni h=150mm, gumijas manžeti
- hidranta norāžu zīme, t.sk. stabi, stiprinājumi, betonējums
(UH-1, UH-2) skat. UKT-11 lapu</t>
  </si>
  <si>
    <t>Sērija 633 SuperMaxi atloku adapteris, stiepes noturīgs, ar ankurojošiem savienojumiem, pielietojams dažādiem cauruļu materiāliem, pievienošanai PE ūdenavada caurulei DN/OD225
(UM-1.1, UM-1, UM-5,  UH-1, UM-9, UM-10, UH-2 )</t>
  </si>
  <si>
    <t>Sērija 633 SuperMaxi atloku adapteris, stiepes noturīgs, ar ankurojošiem savienojumiem, pielietojams dažādiem cauruļu materiāliem, pievienošanai esošai ūdenavada caurulei d200
(UM-1.2)</t>
  </si>
  <si>
    <t>Sērija 633 SuperMaxi atloku adapteris, stiepes noturīgs, ar ankurojošiem savienojumiem, pielietojams dažādiem cauruļu materiāliem, pievienošanai PE ūdenavada caurulei DN/OD110
(UM-9, UM-10)</t>
  </si>
  <si>
    <t>Sērija 631 SuperMaxi uzmava, stiepes noturīga, ar ankurojošiem savienojumiem, pielietojama dažādiem cauruļu materiāliem, pievienošanai starp esošo un projektējamo cauruli d200/OD225
(UM-5.2, UM-21)</t>
  </si>
  <si>
    <t>Sērija 631 SuperMaxi uzmava, stiepes noturīga, ar ankurojošiem savienojumiem pielietojama dažādiem cauruļu materiāliem, pievienošanai starp esošo un projektējamo cauruli d100/OD110
(UM-9.4, UM-10.1)</t>
  </si>
  <si>
    <t>Universāla savienošanas apsaides uzmava DN15-DN50 PE/PE vai PE/metāls caurules pievienošanai (GEBO vai analogs)
(UM-7.1, UM-8.1, UM-12.2, UM-17.1, UM-20.1)</t>
  </si>
  <si>
    <t>Kaļamā ķeta atloku trejgabals DN200x200 PN10
(UM-1, UM-5)</t>
  </si>
  <si>
    <t>DN200x200</t>
  </si>
  <si>
    <t>Kaļamā ķeta atloku trejgabals DN200x100 PN10
(UH-1, UH-2, UM-9, UM-10)</t>
  </si>
  <si>
    <t>DN200x100</t>
  </si>
  <si>
    <t>Kaļamā ķeta atloku līkums 90o DN200 PN10
(UM-1.1)</t>
  </si>
  <si>
    <t>Kontaktmetināmais līkums 5o-30o PE100 SDR17 DN/OD225 PN10
(UM-4, UM-5.1, UM-8, UM-11, UM-13, UM-15, UM-11)</t>
  </si>
  <si>
    <t>DN/OD225</t>
  </si>
  <si>
    <t>Kontaktmetināmais līkums 31o-60o PE100 SDR17 DN/OD110 PN10
(UM-9.2)</t>
  </si>
  <si>
    <t>DN/OD110</t>
  </si>
  <si>
    <t>Kontaktmetināmais līkums 61o-90o PE100 SDR17 DN/OD110 PN10
(UM-9.3)</t>
  </si>
  <si>
    <t>Elektrotmetināmais līkums 45o PE100 SDR17 DN/OD110 PN10
(UM-9)</t>
  </si>
  <si>
    <t>Elektrotmetināmais līkums 45o PE100 SDR17 DN/OD40 PN10
(UM-14.1, UM-14.2, UM-12, UM-17 )</t>
  </si>
  <si>
    <t>DN/OD40</t>
  </si>
  <si>
    <t>Elektrotmetināma pāreja PE100 SDR17 DN32x25 PN10
(UM-12.2)</t>
  </si>
  <si>
    <t>DN32x25</t>
  </si>
  <si>
    <t>Elektrotmetināma pāreja PE100 SDR17 DN32x20 PN10
(UM-8.1, UM-20.1)</t>
  </si>
  <si>
    <t>DN32x20</t>
  </si>
  <si>
    <t>Kaļamā ķeta noslēgatloks DN200 PN10
(UM-1)</t>
  </si>
  <si>
    <t>Kaļamā ķeta noslēgatloks DN32 PN10
(UM-14.3)</t>
  </si>
  <si>
    <t xml:space="preserve">Kaļamā ķeta neuzskaitītie veidgabali  </t>
  </si>
  <si>
    <t xml:space="preserve">PE neuzskaitītie veidgabali  </t>
  </si>
  <si>
    <t xml:space="preserve">Kapes ieregulēšana, pielāgošana jaunajam segumam, atjaunošana, ja nepieciešams </t>
  </si>
  <si>
    <t xml:space="preserve">Betons caurules balstu izbūvei C20/25 </t>
  </si>
  <si>
    <t>m3</t>
  </si>
  <si>
    <t xml:space="preserve">Marķējuma lentes ieklāšana ūdensvadam </t>
  </si>
  <si>
    <t xml:space="preserve">Pieslēgums pie esošā ūdensvada d200 </t>
  </si>
  <si>
    <t>vieta</t>
  </si>
  <si>
    <t xml:space="preserve">Pieslēgums pie esošā ūdensvada d100 </t>
  </si>
  <si>
    <t xml:space="preserve">Pieslēgums pie esošā ūdensvada d38, d32, d25, d20 </t>
  </si>
  <si>
    <t xml:space="preserve">Šķērsojumi ar jaunprojektējamo kabeli </t>
  </si>
  <si>
    <t>Šķērsojumi ar esošo kabeli ar to aizsardzību (ŪK tīklu izbūves zonā uz būvniecības laiku):                                      - esošo kabeļu atrakšana un to dziļuma un stāvokļa precizēšana projektētājās šķērsojuma vietās;                          -esošo kabeļu nostiprināšana, šķērsošanas vietā iemontējot apvalkcaurlē vai koka dēļu apvalkā un nostiprinot  pār tranšeju pārliktu siju</t>
  </si>
  <si>
    <t>Šķērsojumi ar esošo gāzesvādu ar to aizsardzību</t>
  </si>
  <si>
    <t xml:space="preserve">Šķērsojumi ar jaunprojektējamo cauruli </t>
  </si>
  <si>
    <t xml:space="preserve">Šķērsojums ar esošu cauruļvadu un to aizsardzība </t>
  </si>
  <si>
    <t xml:space="preserve">Ūdensvada apvadlīnija no 50 m līdz 150 m ar nepieciešamo armatūras apsaisti būvniecības laikā </t>
  </si>
  <si>
    <t xml:space="preserve">Nodošanas-pieņemšanas dokumentācijas noformēšana </t>
  </si>
  <si>
    <t>Satiksmes organizācija</t>
  </si>
  <si>
    <t xml:space="preserve">Citi neuzskaitītie materiāli </t>
  </si>
  <si>
    <t xml:space="preserve">Zemes darbi (Ū1) </t>
  </si>
  <si>
    <t xml:space="preserve">Tranšejas rakšana, grunts izstrāde ar ekskavatoru, vidējais dziļums h=2.15 m </t>
  </si>
  <si>
    <t xml:space="preserve">Grunts izstrāde ar rokām </t>
  </si>
  <si>
    <t>Izlīdzinošā smilts slāņa 0.15 izbūve zem caurules blietētais tilpums</t>
  </si>
  <si>
    <t>Cauruļvada aizbēršana ar smilti 0.3m virs caurules blietētais tilpums</t>
  </si>
  <si>
    <t xml:space="preserve">Liekās grunts izvešana  </t>
  </si>
  <si>
    <t xml:space="preserve">Hidraulisko vairogu uzstādīšana būvbedru sienu nostiprināšanai (izmantojami pie tranšeju dziļuma &gt; 2,0m) </t>
  </si>
  <si>
    <t xml:space="preserve">Gruntsūdens līmeņa pazemināšana ar adatfiltriem rakšanas zonā. Izmantošanas apjomu (metrus, komplektu skaitu) precizē būvnieks saskaņā ar plānoto pielietojamo rakšanas darbu tehnoloģiju </t>
  </si>
  <si>
    <t xml:space="preserve">Sadzīves kanalizācijas sistēma K1 (pašteces) </t>
  </si>
  <si>
    <t xml:space="preserve">Sadzīves kanalizācijas PP uzmavu caurule DN/OD250, SN8, aploces elastīgums RF30, triecienizturība veikta pie -10oC,  EN 13476-2.  Izbūve ar atklātas tranšējas metodi, dziļumā līdz 3.5 m.  </t>
  </si>
  <si>
    <t>DN/OD315</t>
  </si>
  <si>
    <t xml:space="preserve">Sadzīves kanalizācijas PP uzmavu caurule DN/OD250, SN8, aploces elastīgums RF30, triecienizturība veikta pie -10oC,  EN 13476-2.  Izbūve ar atklātas tranšējas metodi, dziļumā līdz 2.5 m.  </t>
  </si>
  <si>
    <t>DN/OD250</t>
  </si>
  <si>
    <t xml:space="preserve">Sadzīves kanalizācijas PP uzmavu caurule DN/OD200, SN8, aploces elastīgums RF30, triecienizturība veikta pie -10oC,  EN 13476-2.  Izbūve ar atklātas tranšējas metodi, dziļumā līdz 3.0 m.  </t>
  </si>
  <si>
    <t>DN/OD200</t>
  </si>
  <si>
    <t xml:space="preserve">Kanalizācijas DN 1000 mm kolektora Slokas ielā oderēšanas darbus no skatakas līdz skatakai </t>
  </si>
  <si>
    <t>DN1000</t>
  </si>
  <si>
    <t>Apvalkcaurule PE DN/OD355 PN10, L=9.1 un L=12 m, caurulei DN/OD250 dziļumā līdz 5 m, ar cauruļu distanceriem "Integra" (vai ekvivalents)  un galu aizdari starp apvalkcauruli un cauruli</t>
  </si>
  <si>
    <t>OD355</t>
  </si>
  <si>
    <t>Apvalkcaurule PE DN/OD450 PN10, L=11 m, caurulei DN/OD300 dziļumā līdz 5 m, ar cauruļu distanceriem "Integra" (vai ekvivalents)  un galu aizdari starp apvalkcauruli un cauruli</t>
  </si>
  <si>
    <t>OD450</t>
  </si>
  <si>
    <t>Dzelzsbetona grodu aka no saliekamiem dzelzsbetona grodiem (Eiro grodi ar pamatni) PP caurulēm DN/OD250,  ar dibenu un iestrādātiem gumijas blīvgredzeniem un gropi blīvējuma iestrādei, ar stacioāra tipa ķeta lūku, ķeta slēdzamu vāku (slodzes klase D400) un "RŪ" simboliku, fiksējošām atsperēm, kāpšļiem un hidroizolāciju (akas sienām, pamatnei, pārsedzei, šuvēm no abām pusēm), apbetonējumu ap lūku 0.2m3. Montāža līdz 2.0 m dziļumā. Uzstādīšana asfaltbetonā.
(K1-4.2,  K1-16) skat. UKT-13 lapu</t>
  </si>
  <si>
    <t>Tas pats. PP caurulēm DN/OD250. Montāža līdz 2.5m dziļumā. Uzstādīšana asfaltbetonā.
(K1-1, K1-2, K1-3, K1-4, K1-4.1, K1-17, K1-18) skat. UKT-13 lapu</t>
  </si>
  <si>
    <t>Tas pats. PP caurulēm DN/OD250. Montāža līdz 3m dziļumā. Uzstādīšana asfaltbetonā.
(K1-5, K1-6, K1-7, K1-14, K1-15) skat. UKT-13 lapu</t>
  </si>
  <si>
    <t>Tas pats. PP caurulēm DN/OD250, DN/OD315. Montāža līdz 3.5m dziļumā. Uzstādīšana asfaltbetonā.
(K1-8, K1-9, K1-10, K1-11, K1-12, K1-13. K1-10.1) skat. UKT-13 lapu</t>
  </si>
  <si>
    <t xml:space="preserve">Kanalizācijas akas iekšēja hidroizolācija Penetron vai analogs </t>
  </si>
  <si>
    <t>kg</t>
  </si>
  <si>
    <t xml:space="preserve">Termonosēdošās uzmavas savienojums starp PP DN315 un keramikas cauruļvadiem d300 </t>
  </si>
  <si>
    <t xml:space="preserve">Termonosēdošās uzmavas savienojums starp PP DN250 un keramikas cauruļvadiem d250 </t>
  </si>
  <si>
    <t xml:space="preserve">Termonosēdošās uzmavas savienojums starp PP DN200 un keramikas cauruļvadiem d200 </t>
  </si>
  <si>
    <t xml:space="preserve">PP noslēgtapa DN250 SN8 </t>
  </si>
  <si>
    <t xml:space="preserve">PP trejgabals DN250 </t>
  </si>
  <si>
    <t xml:space="preserve">PP trejgabals DN200 </t>
  </si>
  <si>
    <t xml:space="preserve">PP 45° līkums DN250 </t>
  </si>
  <si>
    <t xml:space="preserve">PP 45° līkums DN200 </t>
  </si>
  <si>
    <t xml:space="preserve">Aizbāznis DN250 </t>
  </si>
  <si>
    <t xml:space="preserve">Aizbāznis DN200 </t>
  </si>
  <si>
    <t xml:space="preserve">Betons un darbi akas tekņu betonēšanai C25/30 betons, W10, F200 </t>
  </si>
  <si>
    <t xml:space="preserve">Aizsargčaula akas sienā PP DN/OD315 caurulei </t>
  </si>
  <si>
    <t xml:space="preserve">Aizsargčaula akas sienā PP DN/OD250 caurulei </t>
  </si>
  <si>
    <t xml:space="preserve">Aizsargčaula akas sienā PP DN/OD200 caurulei </t>
  </si>
  <si>
    <t xml:space="preserve">Akas vāka ieregulēšana, pielāgošana jaunajam segumam, atjaunošana, ja nepieciešams </t>
  </si>
  <si>
    <t xml:space="preserve">Blietēts šķembu slānis h=150 mm zem akām </t>
  </si>
  <si>
    <t xml:space="preserve">Pieslēgums esošai sadzīves kanalizācijai ar jauno aku uzstadīšānu </t>
  </si>
  <si>
    <t xml:space="preserve">Pieslēgums esošai sadzīves kanalizācijai </t>
  </si>
  <si>
    <t xml:space="preserve">Šķērsojumi ar esošo gāzesvādu ar to aizsardzību </t>
  </si>
  <si>
    <t xml:space="preserve">Šķērsojumi ar esošo kabeli ar to aizsardzību </t>
  </si>
  <si>
    <t xml:space="preserve">Marķējuma lentes ieklāšana kanalizācijai </t>
  </si>
  <si>
    <t xml:space="preserve">Kanalizācijas sūkņu stacijas noma, maksimālā ražība Q=550 l/s, maksimālais celšanas augstums H=7m.  Spiedkanalizācijas caurule DN630mm L=100m. </t>
  </si>
  <si>
    <t xml:space="preserve">Kanalizācijas sūkņu stacijas noma, maksimālā ražība Q=83 l/s, maksimālais celšanas augstums H=7m.  Spiedkanalizācijas caurule DN250mm L=120m.  </t>
  </si>
  <si>
    <t xml:space="preserve">Zemes darbi (K1) </t>
  </si>
  <si>
    <t xml:space="preserve">Tranšejas rakšana, grunts izstrāde ar ekskavatoru, vidējais dziļums h=3 m </t>
  </si>
  <si>
    <t>Jauno smilti atpakaļ aizbēršana blietējot (esošās grunts nomaiņa), nesatur būvgružus, akmeņus un citus elementus, granulometriskais sastāvs pieļauj blīvējuma pakāpi ≥98 saskaņā ar Proktora parasto pārbaudi</t>
  </si>
  <si>
    <t xml:space="preserve">Demontāžas darbi </t>
  </si>
  <si>
    <t xml:space="preserve">Ūdensvads d200 ar izrakšanu </t>
  </si>
  <si>
    <t xml:space="preserve">Ūdensvads d100 ar izrakšanu </t>
  </si>
  <si>
    <t xml:space="preserve">Ūdensvads d19, d20, d32, d38 ar izrakšanu </t>
  </si>
  <si>
    <t xml:space="preserve">Ūdensvada kamēra, hidrants, aizbīdnis ar izrakšanu </t>
  </si>
  <si>
    <t xml:space="preserve">Kanalizācija d300 ar izrakšanu </t>
  </si>
  <si>
    <t xml:space="preserve">Kanalizācija d225, d200 ar izrakšanu </t>
  </si>
  <si>
    <t xml:space="preserve">Kanalizācijas aka, gūlija ar izrakšanu </t>
  </si>
  <si>
    <t>euro</t>
  </si>
  <si>
    <t>Lokālā tāme Nr.3</t>
  </si>
  <si>
    <t>Ārējie UKT tīkli</t>
  </si>
  <si>
    <t>Mobilizācija un būvlaukuma iekārtošana</t>
  </si>
  <si>
    <t>Sagatavošanās darbi un tramvaju kustības novirzīšana uz blakus sliežu ceļu</t>
  </si>
  <si>
    <t>Pagaidu pieturvietas ierīkošana pirms esošas pieturvietas slēgšanas un pārbūves (saskaņā ar DOP), ieskaitot ceļa zīmju izvietošanu un informācijas nodrošināšanu esošā pieturvietā</t>
  </si>
  <si>
    <t>Demontāžas darbi</t>
  </si>
  <si>
    <t>Asfaltbetona seguma zāģēšana</t>
  </si>
  <si>
    <t>Asfaltbetona seguma izlīdzinošā frēzēšana un savienojumu frēzēšana</t>
  </si>
  <si>
    <t>Asfaltbetona seguma nojaukšana ietvēm un transports uz atbērtni attālumā līdz 500m</t>
  </si>
  <si>
    <t>Zāliena noņemšana vid.0,2m biezumā un transports uz atbērtni attālumā līdz 200m</t>
  </si>
  <si>
    <t>Esošā šķembu balasta un minerālmateriāla pamata demontāža, aizvešana un nodošana izgāztuvē</t>
  </si>
  <si>
    <t>Brauktuves un pieturvietu apmaļu demontāža (ieskaitot betona nostiprinājumu) un transports uz atbērtni attālumā līdz 200m</t>
  </si>
  <si>
    <t>Ietves apmaļu demontāža (ieskaitot betona nostiprinājumu) un transports uz atbērtni attālumā līdz 200m</t>
  </si>
  <si>
    <t>Betona konstrukciju (atbalstsienas, pakāpieni, pandusi u.c.) demontāža un transports uz atbērtni attālumā līdz 200m</t>
  </si>
  <si>
    <t>Būvgružu iekraušana transportā, aizvešana un nodošana izgāztuvē</t>
  </si>
  <si>
    <t>Metāla barjeru demontāža un transports uz noliktavu</t>
  </si>
  <si>
    <t>Pieturvietu nojumes demontāža un nodošana SIA "JCDecaux" noliktavā</t>
  </si>
  <si>
    <t>Ceļa zīmju un stabu demontāža un transports uz noliktavu</t>
  </si>
  <si>
    <t>Luksoforu demontāža un transports uz noliktavu</t>
  </si>
  <si>
    <t>Asfaltbetona seguma nofrēzēšana līdz minerālmateriāla kārtai vid.0,2m biezumā</t>
  </si>
  <si>
    <t>Atkritumu urnu nojaukšana un transports uz noliktavu</t>
  </si>
  <si>
    <t>Pasažieru solu nojaukšana un transports uz noliktavu</t>
  </si>
  <si>
    <t>Zemes klātnes ierakuma būvniecība, liekās grunts aizvešana un nodošana izgāztuvē</t>
  </si>
  <si>
    <t>Esošo apakšzemes komunikāciju atrašanās vietu precizēšana un nostiprināšana, t.sk. Kontroltranšeju rakšana vai šurfēšana</t>
  </si>
  <si>
    <t>Tramvaja sliežu ceļu izbūve</t>
  </si>
  <si>
    <t>Salizturīgās kārtas būvniecība Ev2≥80MPa</t>
  </si>
  <si>
    <t>Nesaistītu minerālmateriālu 0/45 pamata nesošās virskārtas būvniecība (h=15cm, Ev2≥180MPa, N-I klase)</t>
  </si>
  <si>
    <t>Nesaistītu minerālmateriālu 0/56 pamata nesošās apakškārtas būvniecība (h=15cm, Ev2≥150MPa, N-II klase)</t>
  </si>
  <si>
    <t>Frakcionētu granīta šķembu fr.4/8 izlīdzinošās kārtas būvniecība, hvid=5cm</t>
  </si>
  <si>
    <t>Monolītbetons C30/37starp pamatu gropjplātnēm</t>
  </si>
  <si>
    <r>
      <t>darba samaksas likme (</t>
    </r>
    <r>
      <rPr>
        <b/>
        <i/>
        <sz val="9"/>
        <color theme="0"/>
        <rFont val="Arial Narrow"/>
        <family val="2"/>
      </rPr>
      <t>euro</t>
    </r>
    <r>
      <rPr>
        <b/>
        <sz val="9"/>
        <color theme="0"/>
        <rFont val="Arial Narrow"/>
        <family val="2"/>
      </rPr>
      <t>/h)</t>
    </r>
  </si>
  <si>
    <r>
      <t>m</t>
    </r>
    <r>
      <rPr>
        <vertAlign val="superscript"/>
        <sz val="9"/>
        <rFont val="Arial Narrow"/>
        <family val="2"/>
      </rPr>
      <t>2</t>
    </r>
  </si>
  <si>
    <r>
      <t>m</t>
    </r>
    <r>
      <rPr>
        <vertAlign val="superscript"/>
        <sz val="9"/>
        <rFont val="Arial Narrow"/>
        <family val="2"/>
      </rPr>
      <t>3</t>
    </r>
  </si>
  <si>
    <t>Pamatu gropjplātņu (Nr.1) izbūve</t>
  </si>
  <si>
    <t>Pamatu gropjplātņu (Nr.2) izbūve</t>
  </si>
  <si>
    <t>Pamatu gropjplātņu ar stiklašķiedras stiegrojumu (Nr.1A) izbūve</t>
  </si>
  <si>
    <t>Pamatu gropjplātņu ar stiklašķiedras stiegrojumu (Nr.2A) izbūve</t>
  </si>
  <si>
    <t>Pamatu gropjplātņu (Nr.3) izbūve</t>
  </si>
  <si>
    <t>Pamatu gropjplātņu (Nr.3A) izbūve</t>
  </si>
  <si>
    <t xml:space="preserve">Seguma plātņu SP20/4 izbūve </t>
  </si>
  <si>
    <t xml:space="preserve">Seguma plātņu SP40/4 izbūve </t>
  </si>
  <si>
    <t>Plātņu sānu apstrāde ar aukstā bitumena hidroizolācijas mastiku</t>
  </si>
  <si>
    <t>Lietās hidroizolācijas- bitumena mastikas slāņa izbūve uz pamatu gropjplātnēm (hmin=1cm)</t>
  </si>
  <si>
    <t>Sliežu savilču 10x70mm montāža ar soli 2,5m gropjplātņu zonā, ieskaitot aizsarggumiju</t>
  </si>
  <si>
    <t>Sliežu savilču 10x70mm montāža ar soli 1,5m gropjplātņu zonā, ieskaitot aizsarggumiju</t>
  </si>
  <si>
    <t>Sliedes 60R1 pildelementu (iekšējais un ārējais) pielīmēšana ar divkomponentu PUR līmi</t>
  </si>
  <si>
    <t>Sliedes 62R1 pildelementu (iekšējais un ārējais) pielīmēšana ar divkomponentu PUR līmi</t>
  </si>
  <si>
    <t>Divkomponentu poliuretāna zemsliežu palējuma iestrāde gropjplātņu zonā</t>
  </si>
  <si>
    <t>tn.</t>
  </si>
  <si>
    <t>Sliežu stiprināšana uz pamatu gropjplātnēm (stiprinājuma komplekts "Mezgls M1")</t>
  </si>
  <si>
    <t>Sliežu iestrāde seguma plātnes rievā (stiprinājuma komplekts "Mezgls M2")</t>
  </si>
  <si>
    <t>Sliežu metināšana un metinājuma vietas slīpēšana</t>
  </si>
  <si>
    <t>Sliedes 60R1, R260 izbūve</t>
  </si>
  <si>
    <t>Sliedes 62R1, R340GHT (rūdīta) izbūve</t>
  </si>
  <si>
    <t>Sliedes 60R1, R340GHT (rūdīta) izbūve</t>
  </si>
  <si>
    <t>Ūdens uztvērēja ACO Drain S200K ar čuguna resti vai analogs ierīkošana sliežu ceļa zemākajās vietās (ieskaitot vietas sagatavošanu, veidņošanu, betonēšanu un pieslēgšanu LK sistēmai)</t>
  </si>
  <si>
    <t>Notekas caurumu izveide sliežu rievā 100x10mm, un palāseņa izveide atbilstoši ūdens uztvērēja izgatavotāja specifikācijai</t>
  </si>
  <si>
    <t>Ceļu daļa</t>
  </si>
  <si>
    <t>Salizturīgās kārtas būvniecība ietvēm Ev2≥60MPa</t>
  </si>
  <si>
    <t>Salizturīgās kārtas būvniecība brauktuvei Ev2≥80MPa</t>
  </si>
  <si>
    <t>Sliežu ceļa pārejas posma izbūve</t>
  </si>
  <si>
    <t>Nesaistītu minerālmateriālu 0/56 pamata nesošās apakškārtas būvniecība (h=15cm, Ev2≥150MPa, N-III klase)</t>
  </si>
  <si>
    <t>Nesaistītu minerālmateriālu 0/45 pamata nesošās virskārtas būvniecība (h=10cm, Ev2≥180MPa, N-II klase)</t>
  </si>
  <si>
    <t>Nesaistītu minerālmateriālu 0/45 pamata nesošās virskārtas būvniecība (h=15cm, Ev2≥80MPa, N-IV klase)</t>
  </si>
  <si>
    <t>Autobusu un tramvaju pieturvietu individuāli izgatavojamu apmaļu (augsto) izbūve</t>
  </si>
  <si>
    <t>Autobusu un tramvaju pieturvietu individuāli izgatavojamu apmaļu (slīpo) izbūve</t>
  </si>
  <si>
    <t>Betona apmales 100x30x15cm uzstādīšana</t>
  </si>
  <si>
    <t>Granīta apmales 100x30x15cm uzstādīšana</t>
  </si>
  <si>
    <t>Betona apmales 100x30/22x15cm uzstādīšana</t>
  </si>
  <si>
    <t>Betona apmales 100x22x15cm uzstādīšana</t>
  </si>
  <si>
    <t>Betona apmales 100x20x8cm uzstādīšana</t>
  </si>
  <si>
    <t>Betona apmales 50x30x26cm uzstādīšana</t>
  </si>
  <si>
    <t>Karstā asfalta apakškārtas AC 32 base būvniecība 8cm biezumā, S-III klase</t>
  </si>
  <si>
    <t>Karstā asfalta saistes kārtas AC 22 bin būvniecība 6cm biezumā, S-III klase</t>
  </si>
  <si>
    <t>Karstā asfalta diluma kārtas AC 11 surf būvniecība 4cm biezumā, S-II klase</t>
  </si>
  <si>
    <t>Karstā asfalta diluma kārtas AC 6 surf būvniecība 4cm biezumā, S-III klase</t>
  </si>
  <si>
    <t>Betona bruģa seguma būvniecība 8 cm biezumā uz sīkšķembu izlīdzinošās starpkārtas (bruģis 15x15cm bezfāzu, pelēks)</t>
  </si>
  <si>
    <t xml:space="preserve">Dabīgā (kaltā) akmens bruģa seguma būvniecība 10cm biezumā uz smilts izlīdzinošās starpkārtas </t>
  </si>
  <si>
    <t>Atgūta dabīgā akmens bruģa seguma būvniecība 15cm biezumā uz smilts izlīdzinošās kārtas</t>
  </si>
  <si>
    <t>Betona bruģa seguma būvniecība 8 cm biezumā uz sīkšķembu izlīdzinošās starpkārtas (bruģis 30x30cm ar taktilajām pumpām, dzeltens)- brīdinošās joslas</t>
  </si>
  <si>
    <t>Betona bruģa seguma būvniecība 8 cm biezumā uz sīkšķembu izlīdzinošās starpkārtas (bruģis 30x30cm ar vadlīnijām, gaiši pelēks)- vadlīnija, platums 30cm</t>
  </si>
  <si>
    <t>Satiksmes organizācija un aprīkojums</t>
  </si>
  <si>
    <t>Atgūta dabīgā (kaltā, vēsturiskā) akmens bruģa šuvju aizpildīšana ar šuvotāju Inducret-VK2000 vai analogu</t>
  </si>
  <si>
    <t>Betona konstrukciju šuvju aizpildīšana ar bitumena mastiku</t>
  </si>
  <si>
    <t>Šuves aizpildīšana starp sliedes galviņu un bruģa segumu virs sliežu pildelementiem ar Inducret-VK-Fug sistēmu vai analogu</t>
  </si>
  <si>
    <t>Šuves aizpildīšana starp sliedes galviņu un asfaltbetona segumu virs sliežu pildelementiem ar bitumena mastiku</t>
  </si>
  <si>
    <t>Ceļa horizontālo apzīmējumu uzklāšana ar termoplastiskiem vai aukstplastiskiem materiāliem, uzklājot ar mehānismiem</t>
  </si>
  <si>
    <t>Ceļa horizontālo apzīmējumu uzklāšana ar termoplastiskiem vai aukstplastiskiem materiāliem, uzklājot ar rokām</t>
  </si>
  <si>
    <t>Uzstādīt atstarojošās ceļa kniedes uz ceļa horizontālajiem apzīmējumiem</t>
  </si>
  <si>
    <t>Ceļa zīmes metāla staba ar konsoli uzstādīšana, konsoles garums līdz 1,5m</t>
  </si>
  <si>
    <t>Ceļa zīmes metāla konsoles uzstrādīšana uz betona pamata, konsoles garums līdz 6,0m</t>
  </si>
  <si>
    <t>Priekšrocības zīmju uzstādīšana</t>
  </si>
  <si>
    <t>Aizlieguma zīmju uzstādīšana</t>
  </si>
  <si>
    <t>Rīkojuma zīmju uzstādīšana</t>
  </si>
  <si>
    <t>Norādījuma zīmju uzstādīšana</t>
  </si>
  <si>
    <t>Papildzīmes uzstādīšana</t>
  </si>
  <si>
    <t>Esošu ceļa zīmju pārvietošana</t>
  </si>
  <si>
    <t>Elektroniskā informācijas displeja pamata ar noseg-vāku izbūve</t>
  </si>
  <si>
    <t>Pieturvietu nojumes uzstādīšana</t>
  </si>
  <si>
    <t>Atkritumu urnas uzstādīšana</t>
  </si>
  <si>
    <t>Pasažieru vai atpūtas sola uzstādīšana</t>
  </si>
  <si>
    <t>Esošo komunikāciju aku lūku un kapju augstuma regulēšana atbilstoši projektētā seguma atzīmēm</t>
  </si>
  <si>
    <t>Teritoriju apzaļumošana ar augu zemi NN-3</t>
  </si>
  <si>
    <t>Lokālā tāme Nr.2</t>
  </si>
  <si>
    <t>Lietus kanalizācijas sistēma K2 (pašteces)</t>
  </si>
  <si>
    <t>Lietus kanalizācijas PP uzmavu caurule DN/ID600, SN8, aploces elastīgums RF30, triecienizturība veikta pie -10oC,  EN 13476-3.  Izbūve ar atklātas tranšējas metodi, dziļumā līdz 3.2 m. DN/ID600</t>
  </si>
  <si>
    <t>Lietus kanalizācijas PP uzmavu caurule DN/ID500, SN8, aploces elastīgums RF30, triecienizturība veikta pie -10oC,  EN 13476-3.  Izbūve ar atklātas tranšējas metodi, dziļumā līdz 2.6 m. DN/ID500</t>
  </si>
  <si>
    <t>Lietus kanalizācijas PP uzmavu caurule DN/OD250, SN8, aploces elastīgums RF30, triecienizturība veikta pie -10oC,  EN 13476-2.  Izbūve ar atklātas tranšējas metodi, dziļumā līdz 2 m. DN/OD250</t>
  </si>
  <si>
    <t>Lietus kanalizācijas PP uzmavu caurule DN/OD200, SN8, aploces elastīgums RF30, triecienizturība veikta pie -10oC,  EN 13476-2.  Izbūve ar atklātas tranšējas metodi, dziļumā līdz 2 m. DN/OD200</t>
  </si>
  <si>
    <t>Lietus kanalizācijas PP uzmavu caurule DN/OD160, SN8, aploces elastīgums RF30, triecienizturība veikta pie -10oC,  EN 13476-2.  Izbūve ar atklātas tranšējas metodi, dziļumā līdz 3.2 m. DN/OD160</t>
  </si>
  <si>
    <t>Lietus kanalizācijas PP uzmavu caurule DN/OD160, SN8, aploces elastīgums RF30, triecienizturība veikta pie -10oC,  EN 13476-2.  Izbūve ar atklātas tranšējas metodi, dziļumā līdz 1.4 m. DN/OD160</t>
  </si>
  <si>
    <t>Kanalizācijas d1000 mm kolektora Slokas ielā oderēšanas darbus no esošas skatakas līdz skatakai</t>
  </si>
  <si>
    <t>Individuālā risinājuma polimērmateriālu drenāžas aka CSL ID600.OD400.315.D400priekš DN/ID600 R2 tipa UP  veida (neperforētājiem) maģistrālājiem kolektora vadiem, kas ir paredzēta izmantošanai treilervadu (kombinētajā) sistēmā, L=13.5m DN/ID600</t>
  </si>
  <si>
    <t>PP līkums DN/ID600 9o DN/ID600</t>
  </si>
  <si>
    <t>PP līkums 45o DN/OD160, SN8 DN/OD160</t>
  </si>
  <si>
    <t>Aizsargcaurule OD355 PE100 SDR 17 PN10, L=10.4 m (2.gab.), L=10 m (1.gab.), L=9 m (2.gab.), L=7.5 m (1.gab.) caurulei DN/OD200 dziļumā līdz 2.3m, ar cauruļu distanceriem "Integra" (vai ekvivalents) un galu aizdari starp apvalkcauruli un cauruli</t>
  </si>
  <si>
    <t>PP cauruļu neuzskaitītie veidgabali</t>
  </si>
  <si>
    <t>Dzelzsbetona grodu aka no saliekamiem dzelzsbetona grodiem (Eiro grodi ar pamatni) PP caurulēm DN/ID500, DN/ID600 ar dibenu un iestrādātiem gumijas blīvgredzeniem un gropi blīvējuma iestrādei, ar peldoša tipa ķeta lūku, ķeta slēdzamu vāku (slodzes klase D400), fiksējošām atsperēm, kāpšļiem un hidroizolāciju (akas sienām, pamatnei, pārsedzei, šuvēm no abām pusēm). Montāža līdz 3.5 m dziļumā. Uzstādīšana asfaltbetonā.DN1000</t>
  </si>
  <si>
    <t>Dzelzsbetona grodu aka no saliekamiem dzelzsbetona grodiem (Eiro grodi ar pamatni) PP caurulēm DN/ID500, DN/ID600 ar dibenu un iestrādātiem gumijas blīvgredzeniem un gropi blīvējuma iestrādei, ar peldoša tipa ķeta lūku, ķeta slēdzamu vāku (slodzes klase D400), fiksējošām atsperēm, kāpšļiem un hidroizolāciju (akas sienām, pamatnei, pārsedzei, šuvēm no abām pusēm). Montāža līdz 3 m dziļumā. Uzstādīšana asfaltbetonā.DN1000</t>
  </si>
  <si>
    <t>Tas pats. Montāža līdz 2.5 m dziļumā. Uzstādīšana asfaltbetonā.DN1000</t>
  </si>
  <si>
    <t>Tas pats. Montāža līdz 2 m dziļumā. Uzstādīšana asfaltbetonā.DN1000</t>
  </si>
  <si>
    <t>Uz vietas izlejamā skataka - d1000 esošam kolektoram, savienojumam ar PP cauruli DN/ID600, ar rūpnieciski ražotiem groda elementiem EIRO grodi DN1500, ar pārsedzi, ar izlīdzināšanas gredzeniem, peldoša tipa ķeta lūku, ķeta slēdzamu vāku (slodzes klase D400), fiksējošām atsperēm, kāpšļiem un hidroizolāciju (akas sienām, pamatnei, pārsedzei, šuvēm no abām pusēm). Montāža līdz 4.8 m dziļumā. Uzstādīšana asfaltbetonā. Uz vietas izlejamās skatakas elementa materiālu specifikāciju, ka arī izbūvēs risinājumus skat. LKT-11 lapā.</t>
  </si>
  <si>
    <t>Gūlija DN/ID 600 bez sifona, nosēddaļa h=0.6m, no dubultsienu caurules šahtas (slodzes klase SN8, riņķa elastība – RF30, triecienizturība IMP -10oC - atbilstoši LVS EN 13476-3), ar PP DN/OD200 pievienojumiem šahtā. Montāža līdz 2.5 m dziļumā.
Ķeta rāmis ar resti 500x500mm, h=140mm, svars ≥70kg, restes spraugu atvērums ≥30mm, ieplūdes šķērsgriezuma laukums ≥900cm2, D400 slodzes klase, sertificēta atbilstoši LVS EN 124-2 un RAL-GZ 692 ar marķējumu uz izstrādājuma.
Dzelzsbetona pārseguma balsts 1000/360mm, h=120mm
Dzelzsbetona atbalsta gredzens 1000/700mm, h=160mm.
Uzstādīšana asfaltbetonā.DN/ID600</t>
  </si>
  <si>
    <t>Gūlija DN/ID 600 bez sifona, nosēddaļa h=0.6m, no dubultsienu caurules šahtas (slodzes klase SN8, riņķa elastība – RF30, triecienizturība IMP -10oC - atbilstoši LVS EN 13476-3), ar PP DN/OD200 pievienojumiem šahtā. Montāža līdz 2 m dziļumā.
Ķeta rāmis ar resti 500x500mm, h=140mm, svars ≥70kg, restes spraugu atvērums ≥30mm, ieplūdes šķērsgriezuma laukums ≥900cm2, D400 slodzes klase, sertificēta atbilstoši LVS EN 124-2 un RAL-GZ 692 ar marķējumu uz izstrādājuma.
Dzelzsbetona pārseguma balsts 1000/360mm, h=120mm
Dzelzsbetona atbalsta gredzens 1000/700mm, h=160mm.
Uzstādīšana asfaltbetonā.</t>
  </si>
  <si>
    <t>Gūlija DN/ID 600 bez sifona, nosēddaļa h=0.6m, no dubultsienu caurules šahtas (slodzes klase SN8, riņķa elastība – RF30, triecienizturība IMP -10oC - atbilstoši LVS EN 13476-3), ar PP DN/OD200 pievienojumiem šahtā. Montāža līdz 1.5 m dziļumā.
Ķeta rāmis ar resti 500x500mm, h=140mm, svars ≥70kg, restes spraugu atvērums ≥30mm, ieplūdes šķērsgriezuma laukums ≥900cm2, D400 slodzes klase, sertificēta atbilstoši LVS EN 124-2 un RAL-GZ 692 ar marķējumu uz izstrādājuma.
Dzelzsbetona pārseguma balsts 1000/360mm, h=120mm
Dzelzsbetona atbalsta gredzens 1000/700mm, h=160mm.
Uzstādīšana asfaltbetonā.DN/ID600</t>
  </si>
  <si>
    <t>Betons un darbi akas tekņu, pamatnes betonēšanai C25/30 betons, W10, F200</t>
  </si>
  <si>
    <r>
      <t>m</t>
    </r>
    <r>
      <rPr>
        <vertAlign val="superscript"/>
        <sz val="10"/>
        <rFont val="Arial"/>
        <family val="2"/>
      </rPr>
      <t>3</t>
    </r>
  </si>
  <si>
    <t>Blietēts šķembu slānis zem akām un gūlijam h=200mm</t>
  </si>
  <si>
    <t>Aizsargčaula akas sienā PP ID600 caurulei, EN 13476</t>
  </si>
  <si>
    <t>Aizsargčaula akas sienā PP ID500 caurulei, EN 13476</t>
  </si>
  <si>
    <t>Aizsargčaula akas sienā PP OD250 caurulei, EN 13476</t>
  </si>
  <si>
    <t>Aizsargčaula akas sienā PP OD200 caurulei, EN 13476</t>
  </si>
  <si>
    <t>Aizsargčaula akas sienā PP OD160 caurulei, EN 13476</t>
  </si>
  <si>
    <t xml:space="preserve">Termonosēdošās uzmavas savienojums starp jauno PP DN/OD160 un esošo d150 cauruļvadiem </t>
  </si>
  <si>
    <t>Akas vāka, restes ieregulēšana, pielāgošana jaunajam segumam, atjaunošana, ja nepieciešams</t>
  </si>
  <si>
    <t>Marķējuma lentes ieklāšana kanalizācijai</t>
  </si>
  <si>
    <t>Šķērsojumi ar esošo gāzesvādu un to aizsardzība</t>
  </si>
  <si>
    <t>Šķērsojumi ar esošo cauruli</t>
  </si>
  <si>
    <t>Šķērsojumi ar jaunprojektējamo cauruli</t>
  </si>
  <si>
    <t xml:space="preserve">Kanalizācijas sūkņu stacijas noma, maksimālā ražība Q=550 l/s, maksimālais celšanas augstums H=7m.  Spiedkanalizācijas caurule DN630mm L=90m. </t>
  </si>
  <si>
    <t>Nodošanas-pieņemšanas dokumentācijas noformēšana</t>
  </si>
  <si>
    <t>Citi neuzskaitītie materiāli</t>
  </si>
  <si>
    <t>Zemes darbi (K2)</t>
  </si>
  <si>
    <t>Tranšejas rakšana, grunts izstrāde ar ekskavatoru, vidējais dziļums h=2.8 m</t>
  </si>
  <si>
    <t>Grunts izstrāde ar rokām</t>
  </si>
  <si>
    <t>Izlīdzinošā smilts slāņa 0.15 izbūve zem caurules</t>
  </si>
  <si>
    <t>Cauruļvada aizbēršana ar smilti 0.3m virs caurules</t>
  </si>
  <si>
    <t xml:space="preserve">Liekās grunts izvešana </t>
  </si>
  <si>
    <t>Hidraulisko vairogu uzstādīšana būvbedru sienu nostiprināšanai (izmantojami pie tranšeju dziļuma &gt; 2,0m)</t>
  </si>
  <si>
    <t>Gruntsūdens līmeņa pazemināšana ar adatfiltriem rakšanas zonā. Izmantošanas apjomu (metrus, komplektu skaitu) precizē būvnieks saskaņā ar plānoto pielietojamo rakšanas darbu tehnoloģiju</t>
  </si>
  <si>
    <t>Drenāžas sistēma (DR1)</t>
  </si>
  <si>
    <t>HDPE gofrēta dubultsienu drenāžas caurule OD160 SN8 ar gofrētu ārējo sieniņas virsmu un ar gludo iekšējo sieniņas virsmu (atbilstoši DIN 4262-1:2009) ar uzmavu, ar perforāciju 360, ar A tipa adīta tekstila filtra materiāla parklājumu, ūdenscaurlaidību ne mazāk kā 50cm2/m
Tekstilmateriāla fitlra īpašības:
Raksturīgais atvēruma izmērs O90 (maksimālais),
pēc LVS EN ISO 12956, µm300
Ūdens caurlaidība VIH50, pēc LVS EN ISO 11058, m/s ≥0.180
Ūdens noteces modulis q, pēc LVS EN ISO 11058, l/ m2 s ≥180</t>
  </si>
  <si>
    <t>HDPE gofrēta dubultsienu drenāžas caurule OD110 SN8 ar gofrētu ārējo sieniņas virsmu un ar gludo iekšējo sieniņas virsmu (atbilstoši DIN 4262-1:2009) ar uzmavu, ar perforāciju 360, ar A tipa adīta tekstila filtra materiāla parklājumu, ūdenscaurlaidību ne mazāk kā 50cm2/m
Tekstilmateriāla fitlra īpašības:
Raksturīgais atvēruma izmērs O90 (maksimālais),
pēc LVS EN ISO 12956, µm	300
Ūdens caurlaidība VIH50, pēc LVS EN ISO 11058, m/s ≥0.180
Ūdens noteces modulis q, pēc LVS EN ISO 11058, l/ m2 s ≥180</t>
  </si>
  <si>
    <t xml:space="preserve">Lietus kanalizācijas PP uzmavu caurule DN/OD200, SN8, aploces elastīgums RF30, triecienizturība veikta pie -10oC,  EN 13476-2.  Izbūve ar atklātas tranšējas metodi, dziļumā līdz 2 m. </t>
  </si>
  <si>
    <t>Drenāžas kontrolaka DN/ID600, H līdz 2.5 m, no dubultsienu PP DN/ID600 caurules šahtas (slodzes klase SN8, riņķa elastība – RF30, triecienizturība IMP -10oC - atbilstoši LVS EN 13476-3), ar piemetinātu PP  pamatni un DN/OD160 pievienojumiem šahtā.
Dzelzsbetona atbalsta gredzens DN1060/700                                                                    
Peldošā tipa ķeta rāmis ar vāku DN600, h=150mm, svars ≥87kg, D400 slodzes klase, sertificēta atbilstoši LVS EN 124-2 un RAL-GZ 692 ar marķējumu uz izstrādājuma.
Ķeta vāka atvērumam jābūt ≥605mm.
Dziļumu precizēt buvniecības laikā.
Uzstādīšana asfalta segumā un brūģa seguma.</t>
  </si>
  <si>
    <t xml:space="preserve">Tas pats, DN/ID600, H līdz 2 m </t>
  </si>
  <si>
    <t xml:space="preserve">Tas pats, DN/ID600, H līdz 1.5 m </t>
  </si>
  <si>
    <t>Neaustais ģeotekstils &gt;150g/m²</t>
  </si>
  <si>
    <t>m2</t>
  </si>
  <si>
    <t>Skalotie oļi apkārt drenāžas caurulei, fr. 5-20 mm</t>
  </si>
  <si>
    <t>Akas vāka, pielāgošana jaunajam segumam, atjaunošana, ja nepieciešams</t>
  </si>
  <si>
    <t>Šķērsojumi ar esošo cauruli un to aizsardzība</t>
  </si>
  <si>
    <t>Zemes darbi (DR1)</t>
  </si>
  <si>
    <t>Tranšejas rakšana, grunts izstrāde ar ekskavatoru, vidējais dziļums h=2.2 m</t>
  </si>
  <si>
    <t>Izlīdzinošā smilts slāņa 15 cm izbūve zem caurules</t>
  </si>
  <si>
    <t>Cauruļvada aizbēršana ar jauno smilti līdz tramvaj sliedes piragam (esošās grunts nomaiņa), nesatur būvgružus, akmeņus un citus elementus, granulometriskais sastāvs pieļauj blīvējuma pakāpi ≥98 saskaņā ar Proktora parasto pārbaudi</t>
  </si>
  <si>
    <t>Lietus kanalizācijas tīkli LKT</t>
  </si>
  <si>
    <t>Šķērsojumi ar esošo kabeli ar to aizsardzību (ŪK tīklu izbūves zonā uz būvniecības laiku):
- esošo kabeļu atrakšana un to dziļuma un stāvokļa precizēšana projektētājās šķērsojuma vietās;
-esošo kabeļu nostiprināšana, šķērsošanas vietā iemontējot apvalkcaurlē vai koka dēļu apvalkā un nostiprinot  pār tranšeju pārliktu siju</t>
  </si>
  <si>
    <t>Veikt esošo ģeodēzisko punktu pārnešanu</t>
  </si>
  <si>
    <t>Jauna ģeodēziskā punkta ierīkošana un vietējā tīkla segmenta pilnveidošana</t>
  </si>
  <si>
    <t>Lokālā tāme Nr.4</t>
  </si>
  <si>
    <t>Elektroapgāde (ārējie tīkli) ST RPR tīkli</t>
  </si>
  <si>
    <t>10kV  un 0.4kV kabeļu līnijas</t>
  </si>
  <si>
    <t>Darbu izmaksas</t>
  </si>
  <si>
    <t>Tranšeja - bedre kabeļa vai citu apakšzemes komunikāciju apsekošanai (šurfēšana)</t>
  </si>
  <si>
    <t>Tranšejas rakšana un aizbēršana trīs līdz četru kabeļu (caurules) gūldīšanai 1m dziļumā</t>
  </si>
  <si>
    <t>Tranšejas rakšana un aizbēršana viena līdz divu kabeļu (caurules) gūldīšanai 0.7m dziļumā (esoša kabeļa)</t>
  </si>
  <si>
    <t>Tranšejas rakšana un aizbēršana trīs līdz četru kabeļu (caurules) gūldīšanai 0.7m dziļumā (esoša kabeļa)</t>
  </si>
  <si>
    <t>Tranšejas rakšana un aizbēršana trīs līdz četru kabeļu (caurules) gūldīšanai 1m dziļumā (esoša kabeļa)</t>
  </si>
  <si>
    <t>Kabeļu aizsargcaurules d=125 līdz 160 mm ieguldīšana gatavā tranšejā</t>
  </si>
  <si>
    <t xml:space="preserve">Materiālu izmaksas  </t>
  </si>
  <si>
    <t>Gala vāks, caurulei</t>
  </si>
  <si>
    <t>Caurule, gofrēta 1250N, d=125</t>
  </si>
  <si>
    <t>Signāllenta kabeļlīnijai, platums 125 mm</t>
  </si>
  <si>
    <t>10kV kabeļu līnijas</t>
  </si>
  <si>
    <t>Tranšeja - bedre VS kapēm</t>
  </si>
  <si>
    <t>Tranšejas rakšana un aizbēršana viena līdz divu kabeļu (caurules) gūldīšanai 0.7m dziļumā ar rokām</t>
  </si>
  <si>
    <t>Tranšejas rakšana un aizbēršana trīs līdz četru kabeļu (caurules) gūldīšanai 0.7m dziļumā ar rokām</t>
  </si>
  <si>
    <t>Tranšejas rakšana un aizbēršana trīs līdz četru kabeļu (caurules) gūldīšanai 1m dziļumā ar rokām</t>
  </si>
  <si>
    <t>Tranšejas rakšana un aizbēršana viena līdz divu kabeļu (caurules) gūldīšanai 1m dziļumā (esoša kabeļa)</t>
  </si>
  <si>
    <t>Kabeļa mehāniskā aizsarzība ar lentveida vai rievzobu profiliem</t>
  </si>
  <si>
    <t>Visu spriegumu  plastm. vai papīra izolācijas kabeļu gala uzgaļu montāža</t>
  </si>
  <si>
    <t>VS 3 dzīslu kabeļa demontāža</t>
  </si>
  <si>
    <t>Visu spriegumu  esošo kabeļu mehāniskā aizsardzība ar dalīto cauruli</t>
  </si>
  <si>
    <t>Kape kabeļgalu hermetizēšanai</t>
  </si>
  <si>
    <t>Aizsargprofils kabelim, plastmasas</t>
  </si>
  <si>
    <t>Caurule, gofrēta 1250N, d=160</t>
  </si>
  <si>
    <t>Caurule, dalāma 750N, d=160</t>
  </si>
  <si>
    <t>Savienojums, dalāmai caurulei 750N, d=160</t>
  </si>
  <si>
    <t>0.4kV kabeļu līnijas</t>
  </si>
  <si>
    <t>Tranšeja - bedre ZS uzmavām</t>
  </si>
  <si>
    <t>Tranšeja - bedre ZS kapēm</t>
  </si>
  <si>
    <t>Tranšejas rakšana un aizbēršana viena līdz divu kabeļu (caurules) gūldīšanai 0.7m dziļumā</t>
  </si>
  <si>
    <t>ZS kabeļa 185 mm2 un lielāka ieguldīšana gatavā tranšejā</t>
  </si>
  <si>
    <t>ZS kabeļa 185 mm2 un lielāka ievēršana caurulē</t>
  </si>
  <si>
    <t>ZS kabeļa demontāža</t>
  </si>
  <si>
    <t xml:space="preserve">ZS plastmasas izolācijas kabeļa 185 mm2  un lielāka savienošanas uzmavas montāža </t>
  </si>
  <si>
    <t>Kabelis 1kV, četrdzīslu 4x240 Al</t>
  </si>
  <si>
    <t>Savienošanas uzmava 1kV četrdzīslu kabelim</t>
  </si>
  <si>
    <t>Caurule, dalāma 750N, d=110</t>
  </si>
  <si>
    <t>Citi darbi</t>
  </si>
  <si>
    <t>EPL vai sarkanās līnijas nospraušana</t>
  </si>
  <si>
    <t>km</t>
  </si>
  <si>
    <t>EPL digitālā uzmērīšana</t>
  </si>
  <si>
    <t>Transporta un gājēju kustības organizēšana</t>
  </si>
  <si>
    <t>obj.</t>
  </si>
  <si>
    <t>Rakšanas atļaujas saņemšana</t>
  </si>
  <si>
    <t>Tehniskās dokumentācijas izgatavošana</t>
  </si>
  <si>
    <t>Lokālā tāme Nr.5</t>
  </si>
  <si>
    <t>Elektroapgāde (ārējie tīkli) abonentu un apgaismojuma tīkli</t>
  </si>
  <si>
    <t>Rīgas Satiksmes vilces kabeļu rekonstrukcijas darbi</t>
  </si>
  <si>
    <t>Kabeļu tranšejas rakšana</t>
  </si>
  <si>
    <t>Kabeļu tranšejas aizbēršana</t>
  </si>
  <si>
    <t>Kabeļu aizsargcaurules  līdz d125 mm ieguldīšana gatavā tranšejā</t>
  </si>
  <si>
    <t>Sadalnes montāža ar pamatu</t>
  </si>
  <si>
    <t>Kabeļu ieguldīšana caurulēs</t>
  </si>
  <si>
    <t>Kabeļu montāža gar balstu</t>
  </si>
  <si>
    <t>Kabeļu montāža pa trosēm</t>
  </si>
  <si>
    <t>Sliežu kārbas montāža pie sliedes</t>
  </si>
  <si>
    <t>Trases nospraušana un Elektropārvades līnijas ģeodēziskā kontrolkartēsana</t>
  </si>
  <si>
    <t>Kabeļu dzīslu galu apdare un pievienošana</t>
  </si>
  <si>
    <t>Objekta digitālais uzmērījums</t>
  </si>
  <si>
    <t>Esošu būvgružu, atkritumu savākšana un transports uz būvuzņēmēja atbērtni</t>
  </si>
  <si>
    <t xml:space="preserve">Sadalne plastikāta 4 atdalītājiem 600V 1000mm2 kab. pievienošanai.Plastmasas korpuss 1130x960x400mm IP44 IK10 II. klase </t>
  </si>
  <si>
    <t>Sliežu kārba ar augstu nestspēju</t>
  </si>
  <si>
    <t>Kabelis NSGAFÖU 1x240mm 1,8/3 kV</t>
  </si>
  <si>
    <t>Caurule, gofrēta 750N, d=125</t>
  </si>
  <si>
    <t>Caurule, gofrēta 450N, d=75</t>
  </si>
  <si>
    <t>Cauruļu gala vāki</t>
  </si>
  <si>
    <t>Montāžas palīgmateriāli  (skrūves, saites, kabeļi, gala apdares)</t>
  </si>
  <si>
    <t>Apgaismojuma izbūve</t>
  </si>
  <si>
    <t>Kabeļu brīdinājuma lentas noguldīšana</t>
  </si>
  <si>
    <t>Kabeļu aizsargcaurules d=līdz 110 mm ieguldīšana gatavā tranšejā</t>
  </si>
  <si>
    <t>Kabeļu aizsargcaurules d=līdz 110 mm ieguldīšana gatavā tranšejā uz esoša kabeļa</t>
  </si>
  <si>
    <t>Kabeļu gala kapes montāža</t>
  </si>
  <si>
    <t>Kabeļa demontāža</t>
  </si>
  <si>
    <t>Digitālo izpilduzmērījumu izstrāde un izpilddokumentācijas sagatavošana</t>
  </si>
  <si>
    <t>RPA "Rīgas gaisma" maksas pakalpojums par ielu apgaismojuma komunikāciju tīkla uzraudzību būvniecības laikā</t>
  </si>
  <si>
    <t>Plastmasas caurule d110mm 1250N</t>
  </si>
  <si>
    <t>Plastmasas caurule d110mm 750N dalīta</t>
  </si>
  <si>
    <t>Kabeļu gala kape</t>
  </si>
  <si>
    <t>Brīdinājuma lenta 80mm</t>
  </si>
  <si>
    <t>Smilts</t>
  </si>
  <si>
    <t>Pieturvietu elektroapgādes tīkli</t>
  </si>
  <si>
    <t>Automātslēdža montāža sadalnē</t>
  </si>
  <si>
    <t>Elektroenerģijas skaitītāja montāža</t>
  </si>
  <si>
    <t>Sadalnes kārbas montāža balstos</t>
  </si>
  <si>
    <t>Plastikas cauruļu noguldīšana tranšejā</t>
  </si>
  <si>
    <t>Kabeļu akas montāža tranšejā</t>
  </si>
  <si>
    <t>ZS kabeļa ievēršana caurulē</t>
  </si>
  <si>
    <t>Kabelis NYY-1-3x4</t>
  </si>
  <si>
    <t>Kabelis NYY-1-5x4</t>
  </si>
  <si>
    <t>Gala apdare (g/a) līdz 1kV, kabelim 4 mm2</t>
  </si>
  <si>
    <t>Automātslēdzis 1P, C, 6A</t>
  </si>
  <si>
    <t>Automātslēdzis 1P, B, 16A</t>
  </si>
  <si>
    <t>Elektroenerģijas skaitītājs 230V, DIN sliedes</t>
  </si>
  <si>
    <t>Sadalnes kārbas balstos</t>
  </si>
  <si>
    <t>Kabeļa aka, zemseguma. Evopipes EVO TC900/700/450 vai analoga</t>
  </si>
  <si>
    <t>Plastikāta aizsargcaurule D=50mm, FLEX 450N</t>
  </si>
  <si>
    <t>Plastikāta aizsargcaurule D=110mm, FLEX 750N</t>
  </si>
  <si>
    <t>Kabeļa brīdinājuma lenta platums 80 mm. EVOPIPES vai analoga</t>
  </si>
  <si>
    <t>Smiltis</t>
  </si>
  <si>
    <t>Luksoforu elektroapgādes tīkli</t>
  </si>
  <si>
    <t>Sakaru moduļa uzstādīšana</t>
  </si>
  <si>
    <t>Luksofora statnes pamata uzstādīšana</t>
  </si>
  <si>
    <t>Luksofora statnes uzstādīšana</t>
  </si>
  <si>
    <t>Luksofora balsteņa montāža</t>
  </si>
  <si>
    <t>Ceļa zīmju balsteņa montāža</t>
  </si>
  <si>
    <t>Luksofora iznesumu traverzas montāža</t>
  </si>
  <si>
    <t>Luksoforu montāža un uzstādīšana uz balsteņa</t>
  </si>
  <si>
    <t>Luksoforu montāža un uzstādīšana uz traverzas</t>
  </si>
  <si>
    <t>Transporta detektēšananas kameras uzstādīšana</t>
  </si>
  <si>
    <t>Gājēju detektēšananas kameras uzstādīšana</t>
  </si>
  <si>
    <t>Videokameras uzstādīšana</t>
  </si>
  <si>
    <t>Videokameru moduļa uzstādīšana</t>
  </si>
  <si>
    <t>Akustiskā signāla bloka uzstādīšana</t>
  </si>
  <si>
    <t>Kontroliera programmēšana un darbības pārbaude objektā</t>
  </si>
  <si>
    <t>Luksoforu demontāža</t>
  </si>
  <si>
    <t>Luksofora statnes un balsteņa demontāža</t>
  </si>
  <si>
    <t>Luksoforu objekta digitālais uzmērījums</t>
  </si>
  <si>
    <t>Sakaru iekārta</t>
  </si>
  <si>
    <t>Luksofora statnes pamats</t>
  </si>
  <si>
    <t>Luksofora statne ar kontaktspaili</t>
  </si>
  <si>
    <t>Luksofora balstenis</t>
  </si>
  <si>
    <t>Ceļa zīmju balstenis</t>
  </si>
  <si>
    <t>Ceļa zīmju balstenis 2m</t>
  </si>
  <si>
    <t>Luksofora iznesuma traverza. Dažāda garuma</t>
  </si>
  <si>
    <t>3 sekciju luksofors (GED), d=200mm, ar kronšteinu</t>
  </si>
  <si>
    <t>Gājēju luksofors (GED), d=200mm, ar kronšteinu</t>
  </si>
  <si>
    <t>Kabelis NYY 3x1,5</t>
  </si>
  <si>
    <t>Kabelis NYY 7x1,5</t>
  </si>
  <si>
    <t>Kabelis NYY 12x1,5</t>
  </si>
  <si>
    <t>Kabelis NYY 19x1,5</t>
  </si>
  <si>
    <t>Kabelis CAT5e  Outdoor</t>
  </si>
  <si>
    <t>Akustiskā signāla bloks</t>
  </si>
  <si>
    <t>TrafiCam X-streamvideo detektors vai analogs</t>
  </si>
  <si>
    <t>Gājēju, velosipēdistu un transportlīdzekļu detekcijas kombinētā termo un video kamera. Detekcijas attālums 3-25m</t>
  </si>
  <si>
    <t>PT3 Mini PanoVu vai analoga 180' kamera</t>
  </si>
  <si>
    <t>Interfeisa karte videodetektoram</t>
  </si>
  <si>
    <t>Instalācijas palīgmateriāli (skrūves, kabeļi, gala apdares)</t>
  </si>
  <si>
    <t>Plastikāta aizsargcaurule D=110mm, FLEX 450N</t>
  </si>
  <si>
    <t>Plastikāta aizsargcaurule D=110mm, HARD 750N</t>
  </si>
  <si>
    <t>Kabeļa brīdinājuma lenta L125</t>
  </si>
  <si>
    <t>Lokālā tāme Nr.6</t>
  </si>
  <si>
    <t>Elektroapgāde (ārējā) ST RPR elektroenerģijas pieslēgums</t>
  </si>
  <si>
    <t xml:space="preserve">0,4kV kabeļu līnijas. Pieslēgums pēc tehniskajiem noteikumiem nr.111574195 </t>
  </si>
  <si>
    <t>Uzskaites sadalnes vairākiem elektroenerģijas skaitītājiem un kabeļu komutācijas sekciju montāža (piem., KKM+USM tipa)</t>
  </si>
  <si>
    <t>Uzskaites sadalnes vairākiem elektroenerģijas skaitītājiem un kabeļu komutācijas sekciju demontāža (piem., KKM+USM tipa)</t>
  </si>
  <si>
    <t>Drošinātāju uzstādīšana</t>
  </si>
  <si>
    <t>Automātslēdža demontāža sadalnē</t>
  </si>
  <si>
    <t>Automātslēdzis 3P, C, 20A</t>
  </si>
  <si>
    <t>Drošinātājs NH00, gL/gG, 50A</t>
  </si>
  <si>
    <t>Drošinātājs NH2, gL/gG, 160A</t>
  </si>
  <si>
    <t>Drošinātāja nazis NH2,  400A</t>
  </si>
  <si>
    <t xml:space="preserve">Sadalne uzskaites/kabeļu, gabarīts 4, UK4-2/63-23-002                                                                                                </t>
  </si>
  <si>
    <t>Pamatne sadalnēm ar gabarītu 4, P4</t>
  </si>
  <si>
    <t>Profilpuscilindra slēdzene „Pusmēness”</t>
  </si>
  <si>
    <t>Keramzīts (50l maiss)</t>
  </si>
  <si>
    <t>Palīgmateriāli</t>
  </si>
  <si>
    <t>Būvniecības koptāme</t>
  </si>
  <si>
    <t>Nr.p.k.</t>
  </si>
  <si>
    <t>Objekta nosaukums</t>
  </si>
  <si>
    <t>Kopā</t>
  </si>
  <si>
    <t>PVN (21%)</t>
  </si>
  <si>
    <t>Pavisam kopā būvniecības izmaksas</t>
  </si>
  <si>
    <t>mehānismi</t>
  </si>
  <si>
    <t>Karstā asfalta izlīdzinošās kārtas AC 22 bin būvniecība 6-8cm biezumā, S-III klase</t>
  </si>
  <si>
    <t>Izbūvēt ēkas pamatu hidroizolāciju Secudrain WD (vai analogu)</t>
  </si>
  <si>
    <t>Darbs.</t>
  </si>
  <si>
    <t>Montāža FE</t>
  </si>
  <si>
    <t>Hermētiskās pārbaudes</t>
  </si>
  <si>
    <t>Gāzes vada izpūšana</t>
  </si>
  <si>
    <t>Pievienošanās vietas montāža</t>
  </si>
  <si>
    <t>Gultnes veidošana un piebēršana</t>
  </si>
  <si>
    <t>Esošā gāzesvada demontāža</t>
  </si>
  <si>
    <t>Izolācijas uzklāšana</t>
  </si>
  <si>
    <t>Rakšana</t>
  </si>
  <si>
    <t>Materiāli</t>
  </si>
  <si>
    <t>Tērauda caurule D 114</t>
  </si>
  <si>
    <t>Tērauda caurule D 133</t>
  </si>
  <si>
    <t>Gala noslēgs D 133</t>
  </si>
  <si>
    <t>Gala noslēgs D 114</t>
  </si>
  <si>
    <t>Tērauda līkumi D 114</t>
  </si>
  <si>
    <t>Tērauda līkumi D 133</t>
  </si>
  <si>
    <t>Izolācija kebu kaučuka</t>
  </si>
  <si>
    <t>Pāreja D114/133</t>
  </si>
  <si>
    <t>Piefrēzēšanās atloki</t>
  </si>
  <si>
    <t>Kape ar betona riņķi</t>
  </si>
  <si>
    <t>Gāzes pārtraucēji D 114</t>
  </si>
  <si>
    <t>Pakalpojumi.</t>
  </si>
  <si>
    <t>Ģeodēzija</t>
  </si>
  <si>
    <t>Transports un mehānismi</t>
  </si>
  <si>
    <t>Šuvju starošana</t>
  </si>
  <si>
    <t>Trases nospraužšna dabā</t>
  </si>
  <si>
    <t>Tehniskā uzraudzība</t>
  </si>
  <si>
    <t>Civiltiesiskā apdrošināšana</t>
  </si>
  <si>
    <t>Dokumentu sagatavošana</t>
  </si>
  <si>
    <t>Lokālā tāme Nr.7</t>
  </si>
  <si>
    <t>Gāzes vada pārlikšana</t>
  </si>
  <si>
    <t>Šķērsojumi ar esošo kabeli ar to aizsardzību (ŪK tīklu izbūves zonā uz būvniecības laiku):- esošo kabeļu atrakšana un to dziļuma un stāvokļa precizēšana projektētājās šķērsojuma vietās;                          -esošo kabeļu nostiprināšana, šķērsošanas vietā iemontējot apvalkcaurlē vai koka dēļu apvalkā un nostiprinot  pār tranšeju pārliktu siju</t>
  </si>
  <si>
    <t>Apvalkcauruļu montāža</t>
  </si>
  <si>
    <t>Centrējošo gredzenu uzstādīšana</t>
  </si>
  <si>
    <t>Izolācijas uzstādīšana</t>
  </si>
  <si>
    <t>Kontrol cauruļu uzstādīšana</t>
  </si>
  <si>
    <t>Elektro pārvadu montāža</t>
  </si>
  <si>
    <t>Gala aizdares montāža</t>
  </si>
  <si>
    <t>Tērauda apvalkcaurule D 108</t>
  </si>
  <si>
    <t>Apvalkcaurule D 219</t>
  </si>
  <si>
    <t>Apvalkcaurules gala aizdares</t>
  </si>
  <si>
    <t>Elektro pārvadi</t>
  </si>
  <si>
    <t>Dielektriskie centrātori</t>
  </si>
  <si>
    <t>Kontrolcaurules</t>
  </si>
  <si>
    <t>Lokālā tāme Nr.8</t>
  </si>
  <si>
    <t>Sadalošais gāzes vads</t>
  </si>
  <si>
    <t xml:space="preserve">Tāme sastādīta 2020.gada </t>
  </si>
  <si>
    <t>Tiešās izmaksas kopā, t. sk. darba devēja sociālais nodoklis (23.59%)</t>
  </si>
  <si>
    <t>Tāme sastādīta 2021.gada cenās, pamatojoties uz TS-CD daļas rasējumiem. Tāmes izmaksas</t>
  </si>
  <si>
    <t>Tāme sastādīta 2021.gada cenās, pamatojoties uz LKT daļas rasējumiem. Tāmes izmaksas</t>
  </si>
  <si>
    <t>Tiešās izmaksas kopā, t. sk. darba devēja sociālais nodoklis (23,59%)</t>
  </si>
  <si>
    <t xml:space="preserve">Tāme sastādīta 20__.gada </t>
  </si>
  <si>
    <t>Indikācijas kabeļu izvada mezgls uz aizbīdņa kapi, bez aizbīdņa:
- stacionāra tipa aizbīdņu kape (slodzes klase D400) ar atbalsta plāksni zem kapes ar minimālo iekšējo diametru 160 mm, ar RŪ logo, izbūve zālājā un asfaltbetonā;
- PE caurule OD90 PE100-RC SDR 17, PN10, L=1.5m;
- Betona balsts C25/30
(UM-1, UM-5.2, UM-9.4, UM-21) skat. UKT-12 lapu, skat. UKT-13 lapu</t>
  </si>
  <si>
    <t>Tāme sastādīta 2021.gada cenās, pamatojoties uz UKT daļas rasējumiem.             Tāmes izmaksas</t>
  </si>
  <si>
    <t>Tiešās izmaksas kopā, t. sk. darba devēja sociālais nodoklis (23.59%):</t>
  </si>
  <si>
    <t>Tāme sastādīta 2021.gada cenās, pamatojoties uz GAT daļas rasējumiem. Tāmes izmaksas</t>
  </si>
  <si>
    <t>Tāme sastādīta 2021.gada cenās, pamatojoties uz ELT-3 daļas rasējumiem. Tāmes izmaksas</t>
  </si>
  <si>
    <t>Tāme sastādīta 2021.gada cenās, pamatojoties uz ELT-2 daļas rasējumiem. Tāmes izmaksas</t>
  </si>
  <si>
    <t>Metāla aizsargprofils (montējams pie kontakttīkla balsta)</t>
  </si>
  <si>
    <t>Tāme sastādīta 2021.gada cenās, pamatojoties uz ELT-1 daļas rasējumiem. Tāmes izmaksas</t>
  </si>
  <si>
    <t>Hermētiskuma pārbaude ar gaisu vai ūdeni (saskaņā ar LVS EN 1610:2016), trases nospraušana, uzmērīšana, skalošana, CCTV inspekcija un citi saistītie darbi</t>
  </si>
  <si>
    <t>Ūdensvada hidrauliskā pārbaude un dezinfekcija, trases nospraušana, uzmērīšana un citi saistītie darbi.</t>
  </si>
  <si>
    <t xml:space="preserve">Hermētiskuma pārbaude ar gaisu vai ūdeni (saskņā ar LVS EN 1610:2016), trases nospraušana, uzmērīšana, skalošana, CCTV inspekcija un citi saistītie darbi. CCTV inspekcija veicama SIA „Rīgas ūdens” darbinieka klātbūtnē. </t>
  </si>
  <si>
    <t>* darbus Pasūtītājs veiks pats, līdz ar to būvuzņēmējam tie nav jāveic un par tiem cena nav jānorāda</t>
  </si>
  <si>
    <t>Uzstādīt plastikāta stabiņus ar atstarotājiem, krāsa pelēka, h=75cm</t>
  </si>
  <si>
    <r>
      <rPr>
        <b/>
        <sz val="12"/>
        <rFont val="Times New Roman"/>
        <family val="1"/>
      </rPr>
      <t>Objekta nosaukums:</t>
    </r>
    <r>
      <rPr>
        <sz val="12"/>
        <rFont val="Times New Roman"/>
        <family val="1"/>
      </rPr>
      <t xml:space="preserve"> Tramvaju sliežu ceļu pārbūve, veidojot sabiedriskā transporta joslu Slokas ielā posmā no krustojuma ar Jūrmalas gatvi līdz krustojumam
ar Kalnciema ielu (ieskaitot krustojumu) zemās grīdas tramvaja projekta ietvaros. 1.kārta sliežu ceļu pārbūve posmā no Jūrmalas gatves līdz Baldones ielai</t>
    </r>
  </si>
  <si>
    <t>Uzliekamo pārvedu iebūve*</t>
  </si>
  <si>
    <t>Uzliekamo pārvedu nojaukšana*</t>
  </si>
  <si>
    <t>Uzliekamo pārvedu uzraudzība*</t>
  </si>
  <si>
    <t>Uzliekamo pārvedu noma un nolietojums*</t>
  </si>
  <si>
    <t xml:space="preserve">Satiksmes organizēšana būvdarbu laikā (tai skaitā arī norobežojumi tramvaja kustības viensliežu (divvirzienu) posmam un sliežu pārvedu zonai) </t>
  </si>
  <si>
    <t>Bruģakmens seguma nojaukšana (betona un granīta). Veikt vēsturiskā akmens bruģa inventarizāciju par tā veidiem un apjomu. Objektā iegūtais kaltais un apaļakmens granīta bruģakmens, kuru objektā nav paredzēts izmantot atkārtoti, jāsašķiro, jāattīra no liekās grunts un jānogādā Rīgas domes Satiksmes departamenta granīta izstrādājumu glabātavā*</t>
  </si>
  <si>
    <t>Tramvaja sliežu demontāža un transports uz RP SIA "Rīgas satiksme" noliktavu*</t>
  </si>
  <si>
    <t>Esošo gulšņu demontāža, šķirošana un transports uz atbērtni attālumā līdz 200m vai RP SIA "Rīgas satiksme" noliktavu attālumā līdz 5km*</t>
  </si>
  <si>
    <t>Atgūta dabīgā (kaltā, vēsturiskā) akmens bruģa seguma būvniecība 18cm biezumā uz augstas stiprības minerāl-bāzes izlīdzinošās līmes kārtas Inducret-VK1000 (2-9 cm biezumā) vai analogs</t>
  </si>
  <si>
    <t xml:space="preserve">Kopsavilkuma aprēķins </t>
  </si>
  <si>
    <t xml:space="preserve">Objekta nosaukums :   </t>
  </si>
  <si>
    <t xml:space="preserve">Būves nosaukums :      </t>
  </si>
  <si>
    <t>Objekta adrese:</t>
  </si>
  <si>
    <t>Pasūtījuma Nr.:</t>
  </si>
  <si>
    <t>Par kopējo summu, euro</t>
  </si>
  <si>
    <t>Kopējā darbietilpība, c/st.</t>
  </si>
  <si>
    <t xml:space="preserve"> Būvdarbu veids vai konstruktīvā elementa nosaukums</t>
  </si>
  <si>
    <t>Tāmes izmaksas (euro)</t>
  </si>
  <si>
    <t>Tai skaitā</t>
  </si>
  <si>
    <t>Darbietilpība (c/h)</t>
  </si>
  <si>
    <t>darba alga (euro)</t>
  </si>
  <si>
    <t>būvizstrādājumi (euro)</t>
  </si>
  <si>
    <t>mehānismi (euro)</t>
  </si>
  <si>
    <t>3.</t>
  </si>
  <si>
    <t>4.</t>
  </si>
  <si>
    <t>5.</t>
  </si>
  <si>
    <t>6.</t>
  </si>
  <si>
    <t>7.</t>
  </si>
  <si>
    <t>8.</t>
  </si>
  <si>
    <t>Virsizdevumi (%)</t>
  </si>
  <si>
    <t xml:space="preserve">t.sk. darba aizsardzība% </t>
  </si>
  <si>
    <t>Peļņa (%)</t>
  </si>
  <si>
    <t>Pavisam kopā</t>
  </si>
  <si>
    <t>Sertifikāta Nr.______________</t>
  </si>
  <si>
    <t xml:space="preserve"> Tramvaju sliežu ceļš</t>
  </si>
  <si>
    <t>Rīga, Slokas iela posmā no krustojuma ar Jūrmalas gatvi līdz krustojumam ar Kalnciema ielu (ieskaitot krustojumu)</t>
  </si>
  <si>
    <t>LIG-IEP/2018/9</t>
  </si>
  <si>
    <r>
      <rPr>
        <b/>
        <sz val="10"/>
        <color theme="1"/>
        <rFont val="Arail Narrow"/>
        <charset val="186"/>
      </rPr>
      <t>Būves nosaukums:</t>
    </r>
    <r>
      <rPr>
        <sz val="10"/>
        <color theme="1"/>
        <rFont val="Arail Narrow"/>
        <charset val="186"/>
      </rPr>
      <t xml:space="preserve"> Tramvaju sliežu ceļš
</t>
    </r>
  </si>
  <si>
    <r>
      <rPr>
        <b/>
        <sz val="10"/>
        <color theme="1"/>
        <rFont val="Arail Narrow"/>
        <charset val="186"/>
      </rPr>
      <t xml:space="preserve">Objekta adrese: </t>
    </r>
    <r>
      <rPr>
        <sz val="10"/>
        <color theme="1"/>
        <rFont val="Arail Narrow"/>
        <charset val="186"/>
      </rPr>
      <t>Rīga, Slokas iela posmā no krustojuma ar Jūrmalas gatvi līdz krustojumam ar Kalnciema ielu (ieskaitot krustojumu)</t>
    </r>
  </si>
  <si>
    <r>
      <rPr>
        <b/>
        <sz val="10"/>
        <color theme="1"/>
        <rFont val="Arail Narrow"/>
        <charset val="186"/>
      </rPr>
      <t>Pasūtījuma Nr.:</t>
    </r>
    <r>
      <rPr>
        <sz val="10"/>
        <color theme="1"/>
        <rFont val="Arail Narrow"/>
        <charset val="186"/>
      </rPr>
      <t xml:space="preserve"> LIG-IEP/2018/9</t>
    </r>
  </si>
  <si>
    <r>
      <t>Objekta izmaksas (</t>
    </r>
    <r>
      <rPr>
        <b/>
        <i/>
        <sz val="10"/>
        <color theme="0"/>
        <rFont val="Arail Narrow"/>
        <charset val="186"/>
      </rPr>
      <t>euro</t>
    </r>
    <r>
      <rPr>
        <b/>
        <sz val="10"/>
        <color theme="0"/>
        <rFont val="Arail Narrow"/>
        <charset val="186"/>
      </rPr>
      <t>)</t>
    </r>
  </si>
  <si>
    <t xml:space="preserve">Tāme sastādīta 2021.gada </t>
  </si>
  <si>
    <t>Objekta nosaukums: Tramvaju sliežu ceļu pārbūve, veidojot sabiedriskā transporta joslu Slokas ielā posmā no krustojuma ar Jūrmalas gatvi līdz krustojumam ar Kalnciema ielu (ieskaitot krustojumu) zemās grīdas tramvaja projekta ietvaros. 1.kārta sliežu ceļu pārbūve posmā no Jūrmalas gatves līdz Baldones ielai</t>
  </si>
  <si>
    <t>Tāmes Nr</t>
  </si>
  <si>
    <t>Tramvaju sliežu ceļu pārbūve, veidojot sabiedriskā transporta joslu, zemās grīdas tramvaja projekta ietvaros. 1.kārta posmā no Jūrmalas gatves līdz Baldones ielai</t>
  </si>
  <si>
    <t>1.SC</t>
  </si>
  <si>
    <t>2.LKT</t>
  </si>
  <si>
    <t>3.UKT</t>
  </si>
  <si>
    <t>4. ELT-1</t>
  </si>
  <si>
    <t>6. ELT-3</t>
  </si>
  <si>
    <t>5. ELT-2</t>
  </si>
  <si>
    <t>7. GAT-1</t>
  </si>
  <si>
    <t>8. GAT-2</t>
  </si>
  <si>
    <t>Sastādīja: ________________________________________________________</t>
  </si>
  <si>
    <t>Pārbaudīja: ________________________________________________________</t>
  </si>
  <si>
    <t>Tāme sastādīta 2021.gada __.__________</t>
  </si>
  <si>
    <t>ACO Multiline V200  (ar iekšējo slīpumu 0.5%) līnijveida drenāžās sistēmas pieslēgums pie lietus kanalizācijas sistēmas</t>
  </si>
  <si>
    <t>ACO Multiline V200 līnijveida drenāžās sistēmas pieslēgums pie lietus kanalizācijas sistēmas</t>
  </si>
  <si>
    <t>Tramvaju sliežu ceļu pārbūve, veidojot sabiedriskā transporta joslu Slokas ielā posmā no krustojuma ar Jūrmalas gatvi līdz krustojumam ar Kalnciema ielu (ieskaitot krustojumu) zemās grīdas tramvaja projekta ietvaros. 1.kārta sliežu ceļu pārbūve posmā no Jūrmalas gatves līdz Baldones ielai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</si>
</sst>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 dd"/>
  </numFmts>
  <fonts count="50">
    <font>
      <sz val="11"/>
      <color theme="1"/>
      <name val="Calibri"/>
      <family val="2"/>
      <charset val="186"/>
      <scheme val="minor"/>
    </font>
    <font>
      <i/>
      <sz val="12"/>
      <color theme="1"/>
      <name val="Times New Roman"/>
      <family val="1"/>
    </font>
    <font>
      <b/>
      <sz val="12"/>
      <color rgb="FF414142"/>
      <name val="Times New Roman"/>
      <family val="1"/>
    </font>
    <font>
      <sz val="12"/>
      <color theme="1"/>
      <name val="Times New Roman"/>
      <family val="1"/>
    </font>
    <font>
      <b/>
      <sz val="12"/>
      <color theme="1"/>
      <name val="Times New Roman"/>
      <family val="1"/>
    </font>
    <font>
      <sz val="12"/>
      <color rgb="FF414142"/>
      <name val="Times New Roman"/>
      <family val="1"/>
    </font>
    <font>
      <sz val="10"/>
      <name val="Arial"/>
      <family val="2"/>
      <charset val="186"/>
    </font>
    <font>
      <sz val="10"/>
      <name val="Arial"/>
      <family val="2"/>
    </font>
    <font>
      <sz val="10"/>
      <color indexed="8"/>
      <name val="Arial"/>
      <family val="2"/>
      <charset val="186"/>
    </font>
    <font>
      <sz val="10"/>
      <color indexed="64"/>
      <name val="Arial"/>
      <family val="2"/>
      <charset val="186"/>
    </font>
    <font>
      <sz val="10"/>
      <name val="Times New Roman"/>
      <family val="1"/>
    </font>
    <font>
      <sz val="8"/>
      <name val="Times New Roman"/>
      <family val="1"/>
    </font>
    <font>
      <sz val="10"/>
      <color theme="1"/>
      <name val="Times New Roman"/>
      <family val="1"/>
    </font>
    <font>
      <b/>
      <sz val="9"/>
      <color theme="0"/>
      <name val="Arial Narrow"/>
      <family val="2"/>
    </font>
    <font>
      <b/>
      <i/>
      <sz val="9"/>
      <color theme="0"/>
      <name val="Arial Narrow"/>
      <family val="2"/>
    </font>
    <font>
      <sz val="9"/>
      <color rgb="FF414142"/>
      <name val="Arial Narrow"/>
      <family val="2"/>
    </font>
    <font>
      <b/>
      <sz val="9"/>
      <name val="Arial Narrow"/>
      <family val="2"/>
    </font>
    <font>
      <sz val="9"/>
      <name val="Arial Narrow"/>
      <family val="2"/>
    </font>
    <font>
      <sz val="9"/>
      <color theme="1"/>
      <name val="Arial Narrow"/>
      <family val="2"/>
    </font>
    <font>
      <vertAlign val="superscript"/>
      <sz val="9"/>
      <name val="Arial Narrow"/>
      <family val="2"/>
    </font>
    <font>
      <b/>
      <sz val="9"/>
      <color rgb="FF414142"/>
      <name val="Arial Narrow"/>
      <family val="2"/>
    </font>
    <font>
      <vertAlign val="superscript"/>
      <sz val="10"/>
      <name val="Arial"/>
      <family val="2"/>
    </font>
    <font>
      <b/>
      <sz val="10"/>
      <name val="Arial"/>
      <family val="2"/>
      <charset val="186"/>
    </font>
    <font>
      <b/>
      <sz val="10"/>
      <name val="Arial"/>
      <family val="2"/>
    </font>
    <font>
      <sz val="9"/>
      <name val="Arial Narrow"/>
      <family val="2"/>
      <charset val="186"/>
    </font>
    <font>
      <b/>
      <sz val="9"/>
      <name val="Arial Narrow"/>
      <family val="2"/>
      <charset val="186"/>
    </font>
    <font>
      <sz val="12"/>
      <name val="Times New Roman"/>
      <family val="1"/>
      <charset val="186"/>
    </font>
    <font>
      <sz val="10"/>
      <color theme="1"/>
      <name val="Arial Narrow"/>
      <family val="2"/>
    </font>
    <font>
      <sz val="10"/>
      <name val="Helv"/>
    </font>
    <font>
      <sz val="9"/>
      <color indexed="8"/>
      <name val="Arial Narrow"/>
      <family val="2"/>
    </font>
    <font>
      <b/>
      <sz val="9"/>
      <color rgb="FFFF0000"/>
      <name val="Arial Narrow"/>
      <family val="2"/>
    </font>
    <font>
      <sz val="12"/>
      <name val="Times New Roman"/>
      <family val="1"/>
    </font>
    <font>
      <b/>
      <sz val="12"/>
      <name val="Times New Roman"/>
      <family val="1"/>
    </font>
    <font>
      <b/>
      <i/>
      <sz val="12"/>
      <name val="Times New Roman"/>
      <family val="1"/>
      <charset val="186"/>
    </font>
    <font>
      <i/>
      <sz val="11"/>
      <color theme="1"/>
      <name val="Times New Roman"/>
      <family val="1"/>
      <charset val="186"/>
    </font>
    <font>
      <sz val="11"/>
      <color theme="1"/>
      <name val="Times New Roman"/>
      <family val="1"/>
      <charset val="186"/>
    </font>
    <font>
      <b/>
      <i/>
      <sz val="11"/>
      <name val="Times New Roman"/>
      <family val="1"/>
      <charset val="186"/>
    </font>
    <font>
      <i/>
      <sz val="10"/>
      <name val="Times New Roman"/>
      <family val="1"/>
      <charset val="186"/>
    </font>
    <font>
      <b/>
      <i/>
      <sz val="10"/>
      <name val="Times New Roman"/>
      <family val="1"/>
      <charset val="186"/>
    </font>
    <font>
      <i/>
      <sz val="11"/>
      <name val="Times New Roman"/>
      <family val="1"/>
      <charset val="186"/>
    </font>
    <font>
      <i/>
      <sz val="9"/>
      <name val="Times New Roman"/>
      <family val="1"/>
      <charset val="186"/>
    </font>
    <font>
      <sz val="10"/>
      <name val="BaltHelvetica"/>
      <charset val="204"/>
    </font>
    <font>
      <b/>
      <sz val="10"/>
      <color rgb="FF414142"/>
      <name val="Arail Narrow"/>
      <charset val="186"/>
    </font>
    <font>
      <sz val="10"/>
      <color theme="1"/>
      <name val="Arail Narrow"/>
      <charset val="186"/>
    </font>
    <font>
      <b/>
      <sz val="10"/>
      <color theme="1"/>
      <name val="Arail Narrow"/>
      <charset val="186"/>
    </font>
    <font>
      <b/>
      <sz val="10"/>
      <color theme="0"/>
      <name val="Arail Narrow"/>
      <charset val="186"/>
    </font>
    <font>
      <b/>
      <i/>
      <sz val="10"/>
      <color theme="0"/>
      <name val="Arail Narrow"/>
      <charset val="186"/>
    </font>
    <font>
      <sz val="10"/>
      <color rgb="FF00B050"/>
      <name val="Arail Narrow"/>
      <charset val="186"/>
    </font>
    <font>
      <sz val="10"/>
      <color rgb="FF414142"/>
      <name val="Arail Narrow"/>
      <charset val="186"/>
    </font>
    <font>
      <sz val="9"/>
      <color rgb="FFFF0000"/>
      <name val="Arial Narrow"/>
      <family val="2"/>
    </font>
  </fonts>
  <fills count="11">
    <fill>
      <patternFill patternType="none"/>
    </fill>
    <fill>
      <patternFill patternType="gray125"/>
    </fill>
    <fill>
      <patternFill patternType="solid">
        <fgColor rgb="FFFFFFFF"/>
        <bgColor indexed="64"/>
      </patternFill>
    </fill>
    <fill>
      <patternFill patternType="solid">
        <fgColor theme="1" tint="0.34998626667073579"/>
        <bgColor indexed="64"/>
      </patternFill>
    </fill>
    <fill>
      <patternFill patternType="solid">
        <fgColor indexed="9"/>
        <bgColor indexed="26"/>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s>
  <borders count="40">
    <border>
      <left/>
      <right/>
      <top/>
      <bottom/>
      <diagonal/>
    </border>
    <border>
      <left/>
      <right/>
      <top style="thin">
        <color rgb="FF414142"/>
      </top>
      <bottom/>
      <diagonal/>
    </border>
    <border>
      <left style="thin">
        <color rgb="FF414142"/>
      </left>
      <right style="thin">
        <color rgb="FF414142"/>
      </right>
      <top style="thin">
        <color rgb="FF414142"/>
      </top>
      <bottom style="thin">
        <color rgb="FF414142"/>
      </bottom>
      <diagonal/>
    </border>
    <border>
      <left style="thin">
        <color rgb="FF414142"/>
      </left>
      <right style="thin">
        <color rgb="FF414142"/>
      </right>
      <top style="thin">
        <color rgb="FF414142"/>
      </top>
      <bottom/>
      <diagonal/>
    </border>
    <border>
      <left style="thin">
        <color rgb="FF414142"/>
      </left>
      <right style="thin">
        <color rgb="FF414142"/>
      </right>
      <top/>
      <bottom style="thin">
        <color rgb="FF414142"/>
      </bottom>
      <diagonal/>
    </border>
    <border>
      <left style="thin">
        <color rgb="FF414142"/>
      </left>
      <right/>
      <top style="thin">
        <color rgb="FF414142"/>
      </top>
      <bottom/>
      <diagonal/>
    </border>
    <border>
      <left/>
      <right style="thin">
        <color rgb="FF414142"/>
      </right>
      <top style="thin">
        <color rgb="FF414142"/>
      </top>
      <bottom/>
      <diagonal/>
    </border>
    <border>
      <left style="thin">
        <color rgb="FF414142"/>
      </left>
      <right/>
      <top style="thin">
        <color rgb="FF414142"/>
      </top>
      <bottom style="thin">
        <color rgb="FF414142"/>
      </bottom>
      <diagonal/>
    </border>
    <border>
      <left/>
      <right/>
      <top style="thin">
        <color rgb="FF414142"/>
      </top>
      <bottom style="thin">
        <color rgb="FF414142"/>
      </bottom>
      <diagonal/>
    </border>
    <border>
      <left/>
      <right style="thin">
        <color rgb="FF414142"/>
      </right>
      <top style="thin">
        <color rgb="FF414142"/>
      </top>
      <bottom style="thin">
        <color rgb="FF414142"/>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bottom style="hair">
        <color indexed="64"/>
      </bottom>
      <diagonal/>
    </border>
    <border>
      <left style="thin">
        <color rgb="FF414142"/>
      </left>
      <right/>
      <top/>
      <bottom style="thin">
        <color indexed="64"/>
      </bottom>
      <diagonal/>
    </border>
    <border>
      <left/>
      <right style="thin">
        <color rgb="FF414142"/>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rgb="FF414142"/>
      </left>
      <right/>
      <top/>
      <bottom style="thin">
        <color rgb="FF414142"/>
      </bottom>
      <diagonal/>
    </border>
    <border>
      <left/>
      <right/>
      <top/>
      <bottom style="thin">
        <color rgb="FF414142"/>
      </bottom>
      <diagonal/>
    </border>
    <border>
      <left/>
      <right style="thin">
        <color rgb="FF414142"/>
      </right>
      <top/>
      <bottom style="thin">
        <color rgb="FF41414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414142"/>
      </left>
      <right style="thin">
        <color indexed="64"/>
      </right>
      <top style="thin">
        <color rgb="FF414142"/>
      </top>
      <bottom style="thin">
        <color rgb="FF414142"/>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0" fontId="6" fillId="0" borderId="0"/>
    <xf numFmtId="0" fontId="7" fillId="0" borderId="0"/>
    <xf numFmtId="0" fontId="6" fillId="0" borderId="0"/>
    <xf numFmtId="0" fontId="7" fillId="0" borderId="0"/>
    <xf numFmtId="0" fontId="8" fillId="0" borderId="0"/>
    <xf numFmtId="0" fontId="7" fillId="0" borderId="0"/>
    <xf numFmtId="0" fontId="9" fillId="0" borderId="0"/>
    <xf numFmtId="0" fontId="7" fillId="0" borderId="0"/>
    <xf numFmtId="0" fontId="28" fillId="0" borderId="0"/>
    <xf numFmtId="0" fontId="41" fillId="0" borderId="0"/>
  </cellStyleXfs>
  <cellXfs count="242">
    <xf numFmtId="0" fontId="0" fillId="0" borderId="0" xfId="0"/>
    <xf numFmtId="0" fontId="3" fillId="0" borderId="0" xfId="0" applyFont="1"/>
    <xf numFmtId="0" fontId="3" fillId="0" borderId="0" xfId="0" applyFont="1" applyAlignment="1">
      <alignment horizontal="center" vertical="center"/>
    </xf>
    <xf numFmtId="0" fontId="3" fillId="2" borderId="0" xfId="0" applyFont="1" applyFill="1" applyAlignment="1">
      <alignment horizontal="left" vertical="center" wrapText="1" indent="1"/>
    </xf>
    <xf numFmtId="0" fontId="5" fillId="0" borderId="0" xfId="0" applyFont="1" applyAlignment="1">
      <alignment vertical="top" wrapText="1"/>
    </xf>
    <xf numFmtId="0" fontId="3" fillId="0" borderId="0" xfId="0" applyFont="1" applyAlignment="1"/>
    <xf numFmtId="0" fontId="5" fillId="0" borderId="0" xfId="0" applyFont="1" applyAlignment="1">
      <alignment vertical="top"/>
    </xf>
    <xf numFmtId="0" fontId="3" fillId="0" borderId="0" xfId="0" applyFont="1" applyAlignment="1">
      <alignment vertical="center"/>
    </xf>
    <xf numFmtId="0" fontId="5" fillId="0" borderId="0" xfId="0" applyFont="1" applyBorder="1" applyAlignment="1">
      <alignment horizontal="center" vertical="center"/>
    </xf>
    <xf numFmtId="0" fontId="5" fillId="0" borderId="0" xfId="0" applyFont="1" applyBorder="1" applyAlignment="1">
      <alignment vertical="top" wrapText="1"/>
    </xf>
    <xf numFmtId="0" fontId="2" fillId="0" borderId="0" xfId="0" applyFont="1" applyBorder="1" applyAlignment="1">
      <alignment horizontal="right" vertical="center" wrapText="1"/>
    </xf>
    <xf numFmtId="0" fontId="5" fillId="0" borderId="0" xfId="0" applyFont="1" applyBorder="1" applyAlignment="1">
      <alignment vertical="center"/>
    </xf>
    <xf numFmtId="0" fontId="3" fillId="0" borderId="0" xfId="0" applyNumberFormat="1" applyFont="1"/>
    <xf numFmtId="0" fontId="1" fillId="0" borderId="0" xfId="0" applyFont="1"/>
    <xf numFmtId="4" fontId="10" fillId="0" borderId="0" xfId="2" applyNumberFormat="1" applyFont="1" applyAlignment="1">
      <alignment vertical="center"/>
    </xf>
    <xf numFmtId="4" fontId="10" fillId="0" borderId="0" xfId="2" applyNumberFormat="1" applyFont="1" applyAlignment="1">
      <alignment horizontal="center" vertical="center"/>
    </xf>
    <xf numFmtId="4" fontId="10" fillId="0" borderId="0" xfId="2" applyNumberFormat="1" applyFont="1" applyAlignment="1">
      <alignment horizontal="right" vertical="center"/>
    </xf>
    <xf numFmtId="4" fontId="11" fillId="0" borderId="0" xfId="2" applyNumberFormat="1" applyFont="1" applyAlignment="1">
      <alignment horizontal="center" vertical="center"/>
    </xf>
    <xf numFmtId="14" fontId="10" fillId="0" borderId="0" xfId="2" applyNumberFormat="1" applyFont="1" applyAlignment="1">
      <alignment horizontal="center" vertical="center"/>
    </xf>
    <xf numFmtId="0" fontId="12" fillId="0" borderId="0" xfId="0" applyFont="1"/>
    <xf numFmtId="0" fontId="13" fillId="3" borderId="2" xfId="0" applyFont="1" applyFill="1" applyBorder="1" applyAlignment="1">
      <alignment horizontal="center" vertical="center" wrapText="1"/>
    </xf>
    <xf numFmtId="0" fontId="15" fillId="0" borderId="2" xfId="0" applyFont="1" applyBorder="1" applyAlignment="1">
      <alignment horizontal="center" vertical="top" wrapText="1"/>
    </xf>
    <xf numFmtId="0" fontId="15" fillId="0" borderId="2" xfId="0" applyFont="1" applyBorder="1" applyAlignment="1">
      <alignment vertical="top" wrapText="1"/>
    </xf>
    <xf numFmtId="0" fontId="16" fillId="0" borderId="12" xfId="1" applyFont="1" applyBorder="1" applyAlignment="1">
      <alignment horizontal="left" vertical="center" wrapText="1"/>
    </xf>
    <xf numFmtId="0" fontId="17" fillId="0" borderId="12" xfId="0" applyFont="1" applyBorder="1" applyAlignment="1">
      <alignment horizontal="center"/>
    </xf>
    <xf numFmtId="0" fontId="15" fillId="5" borderId="2" xfId="0" applyFont="1" applyFill="1" applyBorder="1" applyAlignment="1">
      <alignment vertical="top" wrapText="1"/>
    </xf>
    <xf numFmtId="0" fontId="15" fillId="0" borderId="2" xfId="0" applyNumberFormat="1" applyFont="1" applyBorder="1" applyAlignment="1">
      <alignment horizontal="center" vertical="center" wrapText="1"/>
    </xf>
    <xf numFmtId="0" fontId="17" fillId="0" borderId="12" xfId="0" applyFont="1" applyBorder="1" applyAlignment="1">
      <alignment horizontal="left" vertical="center" wrapText="1"/>
    </xf>
    <xf numFmtId="0" fontId="17" fillId="0" borderId="12" xfId="1" applyFont="1" applyBorder="1" applyAlignment="1">
      <alignment horizontal="center" vertical="center" wrapText="1"/>
    </xf>
    <xf numFmtId="4" fontId="17" fillId="0" borderId="12" xfId="2" applyNumberFormat="1" applyFont="1" applyBorder="1" applyAlignment="1">
      <alignment horizontal="right" vertical="center"/>
    </xf>
    <xf numFmtId="4" fontId="17" fillId="5" borderId="12" xfId="2" applyNumberFormat="1" applyFont="1" applyFill="1" applyBorder="1" applyAlignment="1">
      <alignment horizontal="right" vertical="center"/>
    </xf>
    <xf numFmtId="0" fontId="15" fillId="0" borderId="2" xfId="0" applyFont="1" applyBorder="1" applyAlignment="1">
      <alignment horizontal="left" vertical="center" wrapText="1"/>
    </xf>
    <xf numFmtId="0" fontId="18" fillId="6" borderId="12" xfId="0" applyFont="1" applyFill="1" applyBorder="1" applyAlignment="1">
      <alignment horizontal="center" vertical="center"/>
    </xf>
    <xf numFmtId="2" fontId="18" fillId="6" borderId="12" xfId="0" applyNumberFormat="1" applyFont="1" applyFill="1" applyBorder="1" applyAlignment="1">
      <alignment horizontal="center" vertical="center"/>
    </xf>
    <xf numFmtId="0" fontId="7" fillId="0" borderId="17" xfId="0" applyFont="1" applyBorder="1" applyAlignment="1">
      <alignment horizontal="center" vertical="center"/>
    </xf>
    <xf numFmtId="0" fontId="7" fillId="0" borderId="14" xfId="0" applyFont="1" applyBorder="1" applyAlignment="1">
      <alignment horizontal="center" vertical="center" wrapText="1"/>
    </xf>
    <xf numFmtId="0" fontId="7" fillId="0" borderId="17" xfId="0" applyFont="1" applyBorder="1" applyAlignment="1">
      <alignment horizontal="right" vertical="center"/>
    </xf>
    <xf numFmtId="0" fontId="0" fillId="0" borderId="18" xfId="0" applyBorder="1" applyAlignment="1">
      <alignment horizontal="right" vertical="center"/>
    </xf>
    <xf numFmtId="2" fontId="7" fillId="0" borderId="17" xfId="0" applyNumberFormat="1" applyFont="1" applyBorder="1" applyAlignment="1">
      <alignment vertical="center"/>
    </xf>
    <xf numFmtId="2" fontId="7" fillId="0" borderId="18" xfId="0" applyNumberFormat="1" applyFont="1" applyBorder="1" applyAlignment="1">
      <alignment vertical="center"/>
    </xf>
    <xf numFmtId="2" fontId="0" fillId="0" borderId="18" xfId="0" applyNumberFormat="1" applyBorder="1" applyAlignment="1">
      <alignment vertical="center"/>
    </xf>
    <xf numFmtId="2" fontId="6" fillId="0" borderId="18" xfId="0" applyNumberFormat="1" applyFont="1" applyBorder="1" applyAlignment="1">
      <alignment vertical="center"/>
    </xf>
    <xf numFmtId="2" fontId="7" fillId="0" borderId="14" xfId="0" applyNumberFormat="1" applyFont="1" applyBorder="1" applyAlignment="1">
      <alignment vertical="center"/>
    </xf>
    <xf numFmtId="0" fontId="7" fillId="0" borderId="0" xfId="0" applyFont="1" applyAlignment="1">
      <alignment vertical="center"/>
    </xf>
    <xf numFmtId="2" fontId="7" fillId="0" borderId="14" xfId="0" applyNumberFormat="1" applyFont="1" applyBorder="1" applyAlignment="1">
      <alignment horizontal="right" vertical="center"/>
    </xf>
    <xf numFmtId="1" fontId="7" fillId="0" borderId="0" xfId="0" applyNumberFormat="1" applyFont="1" applyAlignment="1">
      <alignment vertical="center"/>
    </xf>
    <xf numFmtId="0" fontId="22" fillId="0" borderId="17" xfId="0" applyFont="1" applyBorder="1" applyAlignment="1">
      <alignment horizontal="center" vertical="center"/>
    </xf>
    <xf numFmtId="0" fontId="22" fillId="0" borderId="0" xfId="0" applyFont="1" applyAlignment="1">
      <alignment vertical="center" wrapText="1"/>
    </xf>
    <xf numFmtId="0" fontId="22" fillId="0" borderId="0" xfId="0" applyFont="1" applyAlignment="1">
      <alignment vertical="center"/>
    </xf>
    <xf numFmtId="0" fontId="7" fillId="0" borderId="14" xfId="0" applyFont="1" applyBorder="1" applyAlignment="1">
      <alignment vertical="center" wrapText="1"/>
    </xf>
    <xf numFmtId="0" fontId="23" fillId="0" borderId="0" xfId="0" applyFont="1"/>
    <xf numFmtId="0" fontId="7" fillId="0" borderId="0" xfId="0" applyFont="1" applyAlignment="1">
      <alignment horizontal="center" vertical="top"/>
    </xf>
    <xf numFmtId="0" fontId="7" fillId="0" borderId="0" xfId="0" applyFont="1" applyAlignment="1">
      <alignment horizontal="center" vertical="top" wrapText="1"/>
    </xf>
    <xf numFmtId="0" fontId="7" fillId="0" borderId="0" xfId="0" applyFont="1" applyAlignment="1">
      <alignment vertical="top" wrapText="1"/>
    </xf>
    <xf numFmtId="0" fontId="7" fillId="0" borderId="0" xfId="0" applyFont="1" applyAlignment="1">
      <alignment vertical="top"/>
    </xf>
    <xf numFmtId="2" fontId="7" fillId="0" borderId="0" xfId="0" applyNumberFormat="1" applyFont="1" applyAlignment="1">
      <alignment vertical="top"/>
    </xf>
    <xf numFmtId="2" fontId="7" fillId="0" borderId="0" xfId="0" applyNumberFormat="1" applyFont="1" applyAlignment="1">
      <alignment horizontal="right" vertical="top"/>
    </xf>
    <xf numFmtId="0" fontId="7" fillId="0" borderId="0" xfId="0" applyFont="1"/>
    <xf numFmtId="2" fontId="23" fillId="0" borderId="0" xfId="0" applyNumberFormat="1" applyFont="1" applyAlignment="1">
      <alignment vertical="top"/>
    </xf>
    <xf numFmtId="2" fontId="23" fillId="0" borderId="0" xfId="0" applyNumberFormat="1" applyFont="1"/>
    <xf numFmtId="0" fontId="2" fillId="0" borderId="0" xfId="0" applyFont="1" applyFill="1" applyBorder="1" applyAlignment="1">
      <alignment horizontal="right" vertical="center" wrapText="1"/>
    </xf>
    <xf numFmtId="4" fontId="17" fillId="0" borderId="12" xfId="2" applyNumberFormat="1" applyFont="1" applyFill="1" applyBorder="1" applyAlignment="1">
      <alignment horizontal="right" vertical="center"/>
    </xf>
    <xf numFmtId="0" fontId="24" fillId="0" borderId="2" xfId="0" applyFont="1" applyBorder="1" applyAlignment="1">
      <alignment horizontal="center" vertical="top" wrapText="1"/>
    </xf>
    <xf numFmtId="0" fontId="24" fillId="0" borderId="2" xfId="0" applyFont="1" applyBorder="1" applyAlignment="1">
      <alignment vertical="top" wrapText="1"/>
    </xf>
    <xf numFmtId="0" fontId="25" fillId="0" borderId="12" xfId="1" applyFont="1" applyBorder="1" applyAlignment="1">
      <alignment horizontal="left" vertical="center" wrapText="1"/>
    </xf>
    <xf numFmtId="0" fontId="24" fillId="0" borderId="12" xfId="0" applyFont="1" applyBorder="1" applyAlignment="1">
      <alignment horizontal="center"/>
    </xf>
    <xf numFmtId="0" fontId="24" fillId="0" borderId="12" xfId="0" applyFont="1" applyBorder="1" applyAlignment="1">
      <alignment horizontal="center" vertical="center"/>
    </xf>
    <xf numFmtId="0" fontId="24" fillId="5" borderId="2" xfId="0" applyFont="1" applyFill="1" applyBorder="1" applyAlignment="1">
      <alignment vertical="top" wrapText="1"/>
    </xf>
    <xf numFmtId="0" fontId="26" fillId="0" borderId="0" xfId="0" applyFont="1"/>
    <xf numFmtId="0" fontId="24" fillId="0" borderId="2" xfId="0" applyFont="1" applyBorder="1" applyAlignment="1">
      <alignment horizontal="center" vertical="center" wrapText="1"/>
    </xf>
    <xf numFmtId="0" fontId="24" fillId="0" borderId="12" xfId="0" applyFont="1" applyBorder="1" applyAlignment="1">
      <alignment horizontal="left" vertical="center" wrapText="1"/>
    </xf>
    <xf numFmtId="0" fontId="24" fillId="0" borderId="12" xfId="1" applyFont="1" applyBorder="1" applyAlignment="1">
      <alignment horizontal="center" vertical="center" wrapText="1"/>
    </xf>
    <xf numFmtId="4" fontId="24" fillId="0" borderId="12" xfId="2" applyNumberFormat="1" applyFont="1" applyBorder="1" applyAlignment="1">
      <alignment horizontal="right" vertical="center"/>
    </xf>
    <xf numFmtId="4" fontId="24" fillId="5" borderId="12" xfId="2" applyNumberFormat="1" applyFont="1" applyFill="1" applyBorder="1" applyAlignment="1">
      <alignment horizontal="right" vertical="center"/>
    </xf>
    <xf numFmtId="0" fontId="24" fillId="0" borderId="2" xfId="0" applyFont="1" applyBorder="1" applyAlignment="1">
      <alignment horizontal="left" vertical="center" wrapText="1"/>
    </xf>
    <xf numFmtId="2" fontId="24" fillId="0" borderId="12" xfId="0" applyNumberFormat="1" applyFont="1" applyBorder="1" applyAlignment="1">
      <alignment horizontal="center" vertical="center"/>
    </xf>
    <xf numFmtId="0" fontId="2" fillId="0" borderId="0" xfId="0" applyFont="1" applyAlignment="1">
      <alignment horizontal="right" vertical="center" wrapText="1"/>
    </xf>
    <xf numFmtId="0" fontId="5" fillId="0" borderId="0" xfId="0" applyFont="1" applyAlignment="1">
      <alignment vertical="center"/>
    </xf>
    <xf numFmtId="0" fontId="5" fillId="0" borderId="0" xfId="0" applyFont="1" applyAlignment="1">
      <alignment horizontal="center" vertical="center"/>
    </xf>
    <xf numFmtId="0" fontId="17" fillId="0" borderId="2" xfId="0" applyFont="1" applyBorder="1" applyAlignment="1">
      <alignment horizontal="center" vertical="top" wrapText="1"/>
    </xf>
    <xf numFmtId="0" fontId="17" fillId="0" borderId="2" xfId="0" applyFont="1" applyBorder="1" applyAlignment="1">
      <alignment vertical="top" wrapText="1"/>
    </xf>
    <xf numFmtId="0" fontId="17" fillId="0" borderId="12" xfId="0" applyFont="1" applyBorder="1" applyAlignment="1">
      <alignment horizontal="center" vertical="center"/>
    </xf>
    <xf numFmtId="0" fontId="17" fillId="5" borderId="2" xfId="0" applyFont="1" applyFill="1" applyBorder="1" applyAlignment="1">
      <alignment vertical="top" wrapText="1"/>
    </xf>
    <xf numFmtId="0" fontId="17" fillId="0" borderId="2" xfId="0" applyFont="1" applyBorder="1" applyAlignment="1">
      <alignment horizontal="center" vertical="center" wrapText="1"/>
    </xf>
    <xf numFmtId="0" fontId="17" fillId="0" borderId="2" xfId="0" applyFont="1" applyBorder="1" applyAlignment="1">
      <alignment horizontal="left" vertical="center" wrapText="1"/>
    </xf>
    <xf numFmtId="2" fontId="17" fillId="0" borderId="12" xfId="0" applyNumberFormat="1" applyFont="1" applyBorder="1" applyAlignment="1">
      <alignment horizontal="center" vertical="center"/>
    </xf>
    <xf numFmtId="4" fontId="20" fillId="0" borderId="2" xfId="0" applyNumberFormat="1" applyFont="1" applyBorder="1" applyAlignment="1">
      <alignment vertical="top" wrapText="1"/>
    </xf>
    <xf numFmtId="3" fontId="17" fillId="0" borderId="12" xfId="2" applyNumberFormat="1" applyFont="1" applyBorder="1" applyAlignment="1">
      <alignment horizontal="center" vertical="center"/>
    </xf>
    <xf numFmtId="4" fontId="17" fillId="0" borderId="12" xfId="2" applyNumberFormat="1" applyFont="1" applyBorder="1" applyAlignment="1">
      <alignment horizontal="center" vertical="center"/>
    </xf>
    <xf numFmtId="4" fontId="16" fillId="0" borderId="12" xfId="2" applyNumberFormat="1" applyFont="1" applyBorder="1" applyAlignment="1">
      <alignment horizontal="center" vertical="center" wrapText="1"/>
    </xf>
    <xf numFmtId="4" fontId="17" fillId="0" borderId="12" xfId="2" applyNumberFormat="1" applyFont="1" applyBorder="1" applyAlignment="1">
      <alignment horizontal="center" vertical="center" wrapText="1"/>
    </xf>
    <xf numFmtId="4" fontId="17" fillId="0" borderId="12" xfId="2" applyNumberFormat="1" applyFont="1" applyBorder="1" applyAlignment="1">
      <alignment vertical="center" wrapText="1"/>
    </xf>
    <xf numFmtId="4" fontId="17" fillId="0" borderId="12" xfId="2" applyNumberFormat="1" applyFont="1" applyBorder="1" applyAlignment="1">
      <alignment horizontal="left" vertical="center" wrapText="1"/>
    </xf>
    <xf numFmtId="4" fontId="16" fillId="0" borderId="12" xfId="2" applyNumberFormat="1" applyFont="1" applyBorder="1" applyAlignment="1">
      <alignment vertical="center" wrapText="1"/>
    </xf>
    <xf numFmtId="49" fontId="29" fillId="4" borderId="13" xfId="3" applyNumberFormat="1" applyFont="1" applyFill="1" applyBorder="1" applyAlignment="1">
      <alignment horizontal="left" vertical="center" wrapText="1"/>
    </xf>
    <xf numFmtId="164" fontId="17" fillId="4" borderId="13" xfId="4" applyNumberFormat="1" applyFont="1" applyFill="1" applyBorder="1" applyAlignment="1" applyProtection="1">
      <alignment horizontal="left" vertical="center" wrapText="1"/>
      <protection hidden="1"/>
    </xf>
    <xf numFmtId="0" fontId="17" fillId="0" borderId="13" xfId="5" applyFont="1" applyBorder="1" applyAlignment="1">
      <alignment horizontal="left" vertical="center" wrapText="1"/>
    </xf>
    <xf numFmtId="0" fontId="17" fillId="0" borderId="13" xfId="6" applyFont="1" applyBorder="1" applyAlignment="1">
      <alignment horizontal="left" vertical="center" wrapText="1"/>
    </xf>
    <xf numFmtId="4" fontId="18" fillId="0" borderId="12" xfId="2" applyNumberFormat="1" applyFont="1" applyBorder="1" applyAlignment="1">
      <alignment horizontal="right" vertical="center"/>
    </xf>
    <xf numFmtId="4" fontId="30" fillId="0" borderId="12" xfId="2" applyNumberFormat="1" applyFont="1" applyBorder="1" applyAlignment="1">
      <alignment horizontal="center" vertical="center" wrapText="1"/>
    </xf>
    <xf numFmtId="0" fontId="17" fillId="0" borderId="12" xfId="7" applyFont="1" applyBorder="1" applyAlignment="1">
      <alignment horizontal="left" vertical="center" wrapText="1"/>
    </xf>
    <xf numFmtId="4" fontId="17" fillId="0" borderId="12" xfId="2" applyNumberFormat="1" applyFont="1" applyBorder="1" applyAlignment="1">
      <alignment horizontal="right" vertical="center" wrapText="1"/>
    </xf>
    <xf numFmtId="4" fontId="18" fillId="0" borderId="12" xfId="2" applyNumberFormat="1" applyFont="1" applyBorder="1" applyAlignment="1">
      <alignment horizontal="left" vertical="center"/>
    </xf>
    <xf numFmtId="4" fontId="17" fillId="0" borderId="12" xfId="2" applyNumberFormat="1" applyFont="1" applyBorder="1" applyAlignment="1">
      <alignment vertical="center"/>
    </xf>
    <xf numFmtId="2" fontId="16" fillId="0" borderId="12" xfId="2" applyNumberFormat="1" applyFont="1" applyBorder="1" applyAlignment="1">
      <alignment horizontal="right" vertical="center"/>
    </xf>
    <xf numFmtId="4" fontId="16" fillId="0" borderId="12" xfId="2" applyNumberFormat="1" applyFont="1" applyBorder="1" applyAlignment="1">
      <alignment horizontal="right" vertical="center"/>
    </xf>
    <xf numFmtId="4" fontId="16" fillId="0" borderId="2" xfId="0" applyNumberFormat="1" applyFont="1" applyBorder="1" applyAlignment="1">
      <alignment vertical="top" wrapText="1"/>
    </xf>
    <xf numFmtId="0" fontId="15" fillId="7" borderId="2" xfId="0" applyNumberFormat="1" applyFont="1" applyFill="1" applyBorder="1" applyAlignment="1">
      <alignment horizontal="center" vertical="center" wrapText="1"/>
    </xf>
    <xf numFmtId="0" fontId="17" fillId="7" borderId="12" xfId="0" applyFont="1" applyFill="1" applyBorder="1" applyAlignment="1">
      <alignment horizontal="left" vertical="center" wrapText="1"/>
    </xf>
    <xf numFmtId="0" fontId="17" fillId="7" borderId="12" xfId="1" applyFont="1" applyFill="1" applyBorder="1" applyAlignment="1">
      <alignment horizontal="center" vertical="center" wrapText="1"/>
    </xf>
    <xf numFmtId="4" fontId="17" fillId="7" borderId="12" xfId="2" applyNumberFormat="1" applyFont="1" applyFill="1" applyBorder="1" applyAlignment="1">
      <alignment horizontal="right" vertical="center"/>
    </xf>
    <xf numFmtId="0" fontId="15" fillId="7" borderId="2" xfId="0" applyFont="1" applyFill="1" applyBorder="1" applyAlignment="1">
      <alignment horizontal="left" vertical="center" wrapText="1"/>
    </xf>
    <xf numFmtId="0" fontId="15" fillId="7" borderId="2" xfId="0" applyFont="1" applyFill="1" applyBorder="1" applyAlignment="1">
      <alignment horizontal="center" vertical="center" wrapText="1"/>
    </xf>
    <xf numFmtId="0" fontId="15" fillId="7" borderId="3" xfId="0" applyNumberFormat="1" applyFont="1" applyFill="1" applyBorder="1" applyAlignment="1">
      <alignment horizontal="center" vertical="center" wrapText="1"/>
    </xf>
    <xf numFmtId="0" fontId="15" fillId="7" borderId="3" xfId="0" applyFont="1" applyFill="1" applyBorder="1" applyAlignment="1">
      <alignment horizontal="center" vertical="center" wrapText="1"/>
    </xf>
    <xf numFmtId="0" fontId="17" fillId="7" borderId="30" xfId="0" applyFont="1" applyFill="1" applyBorder="1" applyAlignment="1">
      <alignment horizontal="left" vertical="center" wrapText="1"/>
    </xf>
    <xf numFmtId="0" fontId="17" fillId="7" borderId="30" xfId="1" applyFont="1" applyFill="1" applyBorder="1" applyAlignment="1">
      <alignment horizontal="center" vertical="center" wrapText="1"/>
    </xf>
    <xf numFmtId="4" fontId="17" fillId="7" borderId="30" xfId="2" applyNumberFormat="1" applyFont="1" applyFill="1" applyBorder="1" applyAlignment="1">
      <alignment horizontal="right" vertical="center"/>
    </xf>
    <xf numFmtId="0" fontId="15" fillId="0" borderId="4" xfId="0" applyNumberFormat="1" applyFont="1" applyBorder="1" applyAlignment="1">
      <alignment horizontal="center" vertical="center" wrapText="1"/>
    </xf>
    <xf numFmtId="0" fontId="15" fillId="0" borderId="4" xfId="0" applyFont="1" applyBorder="1" applyAlignment="1">
      <alignment vertical="top" wrapText="1"/>
    </xf>
    <xf numFmtId="0" fontId="16" fillId="0" borderId="31" xfId="1" applyFont="1" applyBorder="1" applyAlignment="1">
      <alignment horizontal="left" vertical="center" wrapText="1"/>
    </xf>
    <xf numFmtId="0" fontId="17" fillId="0" borderId="31" xfId="1" applyFont="1" applyBorder="1" applyAlignment="1">
      <alignment horizontal="center" vertical="center" wrapText="1"/>
    </xf>
    <xf numFmtId="4" fontId="17" fillId="0" borderId="31" xfId="2" applyNumberFormat="1" applyFont="1" applyBorder="1" applyAlignment="1">
      <alignment horizontal="right" vertical="center"/>
    </xf>
    <xf numFmtId="4" fontId="17" fillId="5" borderId="31" xfId="2" applyNumberFormat="1" applyFont="1" applyFill="1" applyBorder="1" applyAlignment="1">
      <alignment horizontal="right" vertical="center"/>
    </xf>
    <xf numFmtId="4" fontId="17" fillId="0" borderId="2" xfId="2" applyNumberFormat="1" applyFont="1" applyBorder="1" applyAlignment="1">
      <alignment horizontal="center" vertical="center"/>
    </xf>
    <xf numFmtId="0" fontId="17" fillId="0" borderId="2" xfId="1" applyFont="1" applyBorder="1" applyAlignment="1">
      <alignment horizontal="center" vertical="center" wrapText="1"/>
    </xf>
    <xf numFmtId="4" fontId="17" fillId="0" borderId="2" xfId="2" applyNumberFormat="1" applyFont="1" applyBorder="1" applyAlignment="1">
      <alignment horizontal="right" vertical="center"/>
    </xf>
    <xf numFmtId="4" fontId="17" fillId="5" borderId="2" xfId="2" applyNumberFormat="1" applyFont="1" applyFill="1" applyBorder="1" applyAlignment="1">
      <alignment horizontal="right" vertical="center"/>
    </xf>
    <xf numFmtId="4" fontId="17" fillId="5" borderId="32" xfId="2" applyNumberFormat="1" applyFont="1" applyFill="1" applyBorder="1" applyAlignment="1">
      <alignment horizontal="right" vertical="center"/>
    </xf>
    <xf numFmtId="2" fontId="18" fillId="7" borderId="12" xfId="0" applyNumberFormat="1" applyFont="1" applyFill="1" applyBorder="1" applyAlignment="1">
      <alignment horizontal="center" vertical="center"/>
    </xf>
    <xf numFmtId="2" fontId="18" fillId="7" borderId="30" xfId="0" applyNumberFormat="1" applyFont="1" applyFill="1" applyBorder="1" applyAlignment="1">
      <alignment horizontal="center" vertical="center"/>
    </xf>
    <xf numFmtId="2" fontId="18" fillId="6" borderId="2" xfId="0" applyNumberFormat="1" applyFont="1" applyFill="1" applyBorder="1" applyAlignment="1">
      <alignment horizontal="center" vertical="center"/>
    </xf>
    <xf numFmtId="2" fontId="18" fillId="6" borderId="31" xfId="0" applyNumberFormat="1" applyFont="1" applyFill="1" applyBorder="1" applyAlignment="1">
      <alignment horizontal="center" vertical="center"/>
    </xf>
    <xf numFmtId="2" fontId="17" fillId="6" borderId="12" xfId="0" applyNumberFormat="1" applyFont="1" applyFill="1" applyBorder="1" applyAlignment="1">
      <alignment horizontal="center" vertical="center"/>
    </xf>
    <xf numFmtId="2" fontId="22" fillId="0" borderId="17" xfId="0" applyNumberFormat="1" applyFont="1" applyBorder="1" applyAlignment="1">
      <alignment horizontal="center" vertical="center"/>
    </xf>
    <xf numFmtId="2" fontId="7" fillId="0" borderId="17" xfId="0" applyNumberFormat="1" applyFont="1" applyBorder="1" applyAlignment="1">
      <alignment horizontal="center" vertical="center"/>
    </xf>
    <xf numFmtId="0" fontId="24" fillId="0" borderId="2" xfId="0" applyFont="1" applyFill="1" applyBorder="1" applyAlignment="1">
      <alignment horizontal="left" vertical="center" wrapText="1"/>
    </xf>
    <xf numFmtId="0" fontId="17" fillId="0" borderId="12" xfId="0" applyFont="1" applyFill="1" applyBorder="1" applyAlignment="1">
      <alignment horizontal="left" vertical="center" wrapText="1"/>
    </xf>
    <xf numFmtId="4" fontId="17" fillId="0" borderId="12" xfId="2" applyNumberFormat="1" applyFont="1" applyFill="1" applyBorder="1" applyAlignment="1">
      <alignment horizontal="left" vertical="center" wrapText="1"/>
    </xf>
    <xf numFmtId="0" fontId="34" fillId="0" borderId="0" xfId="0" applyFont="1" applyAlignment="1">
      <alignment vertical="center"/>
    </xf>
    <xf numFmtId="0" fontId="35" fillId="0" borderId="0" xfId="0" applyFont="1"/>
    <xf numFmtId="0" fontId="33" fillId="0" borderId="0" xfId="0" applyFont="1" applyAlignment="1">
      <alignment horizontal="center" vertical="center"/>
    </xf>
    <xf numFmtId="0" fontId="37" fillId="0" borderId="0" xfId="0" applyFont="1" applyAlignment="1">
      <alignment vertical="center"/>
    </xf>
    <xf numFmtId="0" fontId="37" fillId="0" borderId="0" xfId="0" applyFont="1" applyAlignment="1">
      <alignment vertical="center" wrapText="1"/>
    </xf>
    <xf numFmtId="0" fontId="39" fillId="0" borderId="0" xfId="0" applyFont="1" applyAlignment="1">
      <alignment vertical="center"/>
    </xf>
    <xf numFmtId="2" fontId="39" fillId="0" borderId="0" xfId="0" applyNumberFormat="1" applyFont="1" applyAlignment="1">
      <alignment vertical="center"/>
    </xf>
    <xf numFmtId="2" fontId="40" fillId="0" borderId="0" xfId="0" applyNumberFormat="1" applyFont="1" applyAlignment="1">
      <alignment vertical="center"/>
    </xf>
    <xf numFmtId="0" fontId="37" fillId="8" borderId="12" xfId="0" applyFont="1" applyFill="1" applyBorder="1" applyAlignment="1">
      <alignment horizontal="center" vertical="center" wrapText="1"/>
    </xf>
    <xf numFmtId="0" fontId="37" fillId="0" borderId="12" xfId="0" applyFont="1" applyBorder="1" applyAlignment="1">
      <alignment horizontal="center" vertical="center"/>
    </xf>
    <xf numFmtId="0" fontId="40" fillId="0" borderId="12" xfId="0" applyFont="1" applyBorder="1" applyAlignment="1">
      <alignment horizontal="center" vertical="center" wrapText="1"/>
    </xf>
    <xf numFmtId="2" fontId="37" fillId="0" borderId="12" xfId="0" applyNumberFormat="1" applyFont="1" applyBorder="1" applyAlignment="1">
      <alignment horizontal="center" vertical="center" wrapText="1"/>
    </xf>
    <xf numFmtId="2" fontId="38" fillId="0" borderId="12" xfId="0" applyNumberFormat="1" applyFont="1" applyBorder="1" applyAlignment="1">
      <alignment horizontal="center" vertical="center"/>
    </xf>
    <xf numFmtId="2" fontId="38" fillId="9" borderId="12" xfId="0" applyNumberFormat="1" applyFont="1" applyFill="1" applyBorder="1" applyAlignment="1">
      <alignment horizontal="center" vertical="center"/>
    </xf>
    <xf numFmtId="0" fontId="38" fillId="0" borderId="0" xfId="0" applyFont="1" applyAlignment="1">
      <alignment horizontal="right" vertical="center"/>
    </xf>
    <xf numFmtId="2" fontId="38" fillId="0" borderId="0" xfId="0" applyNumberFormat="1" applyFont="1" applyAlignment="1">
      <alignment horizontal="center" vertical="center"/>
    </xf>
    <xf numFmtId="0" fontId="42" fillId="0" borderId="0" xfId="0" applyFont="1" applyAlignment="1">
      <alignment vertical="center" wrapText="1"/>
    </xf>
    <xf numFmtId="0" fontId="43" fillId="0" borderId="0" xfId="0" applyFont="1"/>
    <xf numFmtId="0" fontId="43" fillId="0" borderId="0" xfId="0" applyFont="1" applyAlignment="1">
      <alignment vertical="center" wrapText="1"/>
    </xf>
    <xf numFmtId="0" fontId="43" fillId="0" borderId="0" xfId="0" applyFont="1" applyAlignment="1">
      <alignment horizontal="center" vertical="center"/>
    </xf>
    <xf numFmtId="0" fontId="45" fillId="3" borderId="19" xfId="0" applyFont="1" applyFill="1" applyBorder="1" applyAlignment="1">
      <alignment horizontal="center" vertical="center" wrapText="1"/>
    </xf>
    <xf numFmtId="0" fontId="45" fillId="3" borderId="20" xfId="0" applyFont="1" applyFill="1" applyBorder="1" applyAlignment="1">
      <alignment horizontal="center" vertical="center" wrapText="1"/>
    </xf>
    <xf numFmtId="0" fontId="45" fillId="3" borderId="21" xfId="0" applyFont="1" applyFill="1" applyBorder="1" applyAlignment="1">
      <alignment horizontal="center" vertical="center" wrapText="1"/>
    </xf>
    <xf numFmtId="0" fontId="43" fillId="0" borderId="22" xfId="0" applyFont="1" applyBorder="1" applyAlignment="1">
      <alignment horizontal="center" vertical="center"/>
    </xf>
    <xf numFmtId="0" fontId="43" fillId="0" borderId="12" xfId="0" applyFont="1" applyBorder="1" applyAlignment="1">
      <alignment horizontal="left" vertical="justify" wrapText="1"/>
    </xf>
    <xf numFmtId="4" fontId="43" fillId="0" borderId="23" xfId="0" applyNumberFormat="1" applyFont="1" applyBorder="1" applyAlignment="1">
      <alignment vertical="center"/>
    </xf>
    <xf numFmtId="0" fontId="47" fillId="0" borderId="0" xfId="0" applyFont="1"/>
    <xf numFmtId="4" fontId="44" fillId="0" borderId="24" xfId="0" applyNumberFormat="1" applyFont="1" applyBorder="1"/>
    <xf numFmtId="0" fontId="43" fillId="0" borderId="0" xfId="0" applyFont="1" applyAlignment="1">
      <alignment horizontal="right"/>
    </xf>
    <xf numFmtId="4" fontId="43" fillId="0" borderId="0" xfId="0" applyNumberFormat="1" applyFont="1"/>
    <xf numFmtId="0" fontId="43" fillId="0" borderId="19" xfId="0" applyFont="1" applyBorder="1"/>
    <xf numFmtId="0" fontId="43" fillId="0" borderId="20" xfId="0" applyFont="1" applyBorder="1"/>
    <xf numFmtId="4" fontId="43" fillId="0" borderId="21" xfId="0" applyNumberFormat="1" applyFont="1" applyBorder="1"/>
    <xf numFmtId="0" fontId="48" fillId="0" borderId="0" xfId="0" applyFont="1" applyAlignment="1">
      <alignment vertical="top"/>
    </xf>
    <xf numFmtId="0" fontId="48" fillId="0" borderId="10" xfId="0" applyFont="1" applyBorder="1" applyAlignment="1">
      <alignment vertical="center"/>
    </xf>
    <xf numFmtId="0" fontId="48" fillId="0" borderId="0" xfId="0" applyFont="1" applyAlignment="1">
      <alignment vertical="center"/>
    </xf>
    <xf numFmtId="0" fontId="48" fillId="0" borderId="0" xfId="0" applyFont="1" applyAlignment="1">
      <alignment horizontal="center" vertical="center"/>
    </xf>
    <xf numFmtId="0" fontId="48" fillId="0" borderId="0" xfId="0" applyFont="1" applyAlignment="1">
      <alignment vertical="top" wrapText="1"/>
    </xf>
    <xf numFmtId="0" fontId="43" fillId="0" borderId="0" xfId="0" applyFont="1" applyAlignment="1">
      <alignment vertical="center"/>
    </xf>
    <xf numFmtId="2" fontId="38" fillId="10" borderId="12" xfId="0" applyNumberFormat="1" applyFont="1" applyFill="1" applyBorder="1" applyAlignment="1">
      <alignment horizontal="center" vertical="center"/>
    </xf>
    <xf numFmtId="0" fontId="38" fillId="9" borderId="12" xfId="0" applyFont="1" applyFill="1" applyBorder="1" applyAlignment="1">
      <alignment horizontal="center" vertical="center"/>
    </xf>
    <xf numFmtId="0" fontId="49" fillId="0" borderId="12" xfId="0" applyFont="1" applyBorder="1" applyAlignment="1">
      <alignment horizontal="left" vertical="center" wrapText="1"/>
    </xf>
    <xf numFmtId="0" fontId="43" fillId="0" borderId="0" xfId="0" applyFont="1" applyAlignment="1">
      <alignment horizontal="left" vertical="center" wrapText="1"/>
    </xf>
    <xf numFmtId="0" fontId="43" fillId="0" borderId="0" xfId="0" applyFont="1" applyAlignment="1">
      <alignment horizontal="left" wrapText="1"/>
    </xf>
    <xf numFmtId="0" fontId="42" fillId="0" borderId="0" xfId="0" applyFont="1" applyAlignment="1">
      <alignment horizontal="center" vertical="center" wrapText="1"/>
    </xf>
    <xf numFmtId="0" fontId="44" fillId="0" borderId="25" xfId="0" applyFont="1" applyBorder="1" applyAlignment="1">
      <alignment horizontal="right"/>
    </xf>
    <xf numFmtId="0" fontId="44" fillId="0" borderId="26" xfId="0" applyFont="1" applyBorder="1" applyAlignment="1">
      <alignment horizontal="right"/>
    </xf>
    <xf numFmtId="0" fontId="33" fillId="0" borderId="0" xfId="0" applyFont="1" applyAlignment="1">
      <alignment horizontal="left" vertical="center"/>
    </xf>
    <xf numFmtId="0" fontId="36" fillId="0" borderId="33" xfId="0" applyFont="1" applyBorder="1" applyAlignment="1">
      <alignment horizontal="left" vertical="center" wrapText="1"/>
    </xf>
    <xf numFmtId="0" fontId="33" fillId="0" borderId="0" xfId="0" applyFont="1" applyAlignment="1">
      <alignment horizontal="center" vertical="center"/>
    </xf>
    <xf numFmtId="0" fontId="27" fillId="0" borderId="38" xfId="0" applyFont="1" applyBorder="1" applyAlignment="1">
      <alignment horizontal="left"/>
    </xf>
    <xf numFmtId="0" fontId="27" fillId="0" borderId="39" xfId="0" applyFont="1" applyBorder="1" applyAlignment="1">
      <alignment horizontal="left"/>
    </xf>
    <xf numFmtId="0" fontId="38" fillId="0" borderId="33" xfId="0" applyFont="1" applyBorder="1" applyAlignment="1">
      <alignment horizontal="left" vertical="center" wrapText="1"/>
    </xf>
    <xf numFmtId="0" fontId="37" fillId="8" borderId="30" xfId="0" applyFont="1" applyFill="1" applyBorder="1" applyAlignment="1">
      <alignment horizontal="center" vertical="center" textRotation="90"/>
    </xf>
    <xf numFmtId="0" fontId="37" fillId="8" borderId="31" xfId="0" applyFont="1" applyFill="1" applyBorder="1" applyAlignment="1">
      <alignment horizontal="center" vertical="center" textRotation="90"/>
    </xf>
    <xf numFmtId="0" fontId="37" fillId="8" borderId="34" xfId="0" applyFont="1" applyFill="1" applyBorder="1" applyAlignment="1">
      <alignment horizontal="center" vertical="center" wrapText="1"/>
    </xf>
    <xf numFmtId="0" fontId="37" fillId="8" borderId="35" xfId="0" applyFont="1" applyFill="1" applyBorder="1" applyAlignment="1">
      <alignment horizontal="center" vertical="center" wrapText="1"/>
    </xf>
    <xf numFmtId="0" fontId="37" fillId="8" borderId="36" xfId="0" applyFont="1" applyFill="1" applyBorder="1" applyAlignment="1">
      <alignment horizontal="center" vertical="center" wrapText="1"/>
    </xf>
    <xf numFmtId="0" fontId="37" fillId="8" borderId="37" xfId="0" applyFont="1" applyFill="1" applyBorder="1" applyAlignment="1">
      <alignment horizontal="center" vertical="center" wrapText="1"/>
    </xf>
    <xf numFmtId="0" fontId="37" fillId="8" borderId="30" xfId="0" applyFont="1" applyFill="1" applyBorder="1" applyAlignment="1">
      <alignment horizontal="center" vertical="center" wrapText="1"/>
    </xf>
    <xf numFmtId="0" fontId="37" fillId="8" borderId="31" xfId="0" applyFont="1" applyFill="1" applyBorder="1" applyAlignment="1">
      <alignment horizontal="center" vertical="center" wrapText="1"/>
    </xf>
    <xf numFmtId="0" fontId="37" fillId="8" borderId="34" xfId="0" applyFont="1" applyFill="1" applyBorder="1" applyAlignment="1">
      <alignment horizontal="center" vertical="center"/>
    </xf>
    <xf numFmtId="0" fontId="37" fillId="8" borderId="10" xfId="0" applyFont="1" applyFill="1" applyBorder="1" applyAlignment="1">
      <alignment horizontal="center" vertical="center"/>
    </xf>
    <xf numFmtId="0" fontId="37" fillId="8" borderId="35" xfId="0" applyFont="1" applyFill="1" applyBorder="1" applyAlignment="1">
      <alignment horizontal="center" vertical="center"/>
    </xf>
    <xf numFmtId="0" fontId="38" fillId="9" borderId="38" xfId="0" applyFont="1" applyFill="1" applyBorder="1" applyAlignment="1">
      <alignment horizontal="right" vertical="center"/>
    </xf>
    <xf numFmtId="0" fontId="38" fillId="9" borderId="33" xfId="0" applyFont="1" applyFill="1" applyBorder="1" applyAlignment="1">
      <alignment horizontal="right" vertical="center"/>
    </xf>
    <xf numFmtId="0" fontId="38" fillId="9" borderId="39" xfId="0" applyFont="1" applyFill="1" applyBorder="1" applyAlignment="1">
      <alignment horizontal="right" vertical="center"/>
    </xf>
    <xf numFmtId="0" fontId="35" fillId="0" borderId="0" xfId="0" applyFont="1" applyAlignment="1">
      <alignment horizontal="left"/>
    </xf>
    <xf numFmtId="0" fontId="38" fillId="10" borderId="38" xfId="0" applyFont="1" applyFill="1" applyBorder="1" applyAlignment="1">
      <alignment horizontal="right" vertical="center"/>
    </xf>
    <xf numFmtId="0" fontId="38" fillId="10" borderId="33" xfId="0" applyFont="1" applyFill="1" applyBorder="1" applyAlignment="1">
      <alignment horizontal="right" vertical="center"/>
    </xf>
    <xf numFmtId="0" fontId="38" fillId="10" borderId="39" xfId="0" applyFont="1" applyFill="1" applyBorder="1" applyAlignment="1">
      <alignment horizontal="right" vertical="center"/>
    </xf>
    <xf numFmtId="0" fontId="38" fillId="0" borderId="38" xfId="0" applyFont="1" applyBorder="1" applyAlignment="1">
      <alignment horizontal="right" vertical="center"/>
    </xf>
    <xf numFmtId="0" fontId="38" fillId="0" borderId="33" xfId="0" applyFont="1" applyBorder="1" applyAlignment="1">
      <alignment horizontal="right" vertical="center"/>
    </xf>
    <xf numFmtId="0" fontId="38" fillId="0" borderId="39" xfId="0" applyFont="1" applyBorder="1" applyAlignment="1">
      <alignment horizontal="right" vertical="center"/>
    </xf>
    <xf numFmtId="0" fontId="37" fillId="0" borderId="38" xfId="0" applyFont="1" applyBorder="1" applyAlignment="1">
      <alignment horizontal="center" vertical="center"/>
    </xf>
    <xf numFmtId="0" fontId="37" fillId="0" borderId="39" xfId="0" applyFont="1" applyBorder="1" applyAlignment="1">
      <alignment horizontal="center" vertical="center"/>
    </xf>
    <xf numFmtId="0" fontId="2" fillId="0" borderId="0" xfId="0" applyFont="1" applyAlignment="1">
      <alignment horizontal="center" vertical="center" wrapText="1"/>
    </xf>
    <xf numFmtId="0" fontId="4" fillId="0" borderId="11" xfId="0" applyFont="1" applyBorder="1" applyAlignment="1">
      <alignment horizontal="center"/>
    </xf>
    <xf numFmtId="0" fontId="3" fillId="0" borderId="0" xfId="0" applyFont="1" applyBorder="1" applyAlignment="1">
      <alignment horizontal="center"/>
    </xf>
    <xf numFmtId="0" fontId="31" fillId="0" borderId="0" xfId="0" applyFont="1" applyAlignment="1">
      <alignment horizontal="left"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5" fillId="0" borderId="10" xfId="0" applyFont="1" applyBorder="1" applyAlignment="1">
      <alignment horizontal="center" vertical="center"/>
    </xf>
    <xf numFmtId="0" fontId="20" fillId="0" borderId="7" xfId="0" applyFont="1" applyBorder="1" applyAlignment="1">
      <alignment horizontal="right" vertical="center" wrapText="1"/>
    </xf>
    <xf numFmtId="0" fontId="20" fillId="0" borderId="8" xfId="0" applyFont="1" applyBorder="1" applyAlignment="1">
      <alignment horizontal="right" vertical="center" wrapText="1"/>
    </xf>
    <xf numFmtId="0" fontId="20" fillId="0" borderId="9" xfId="0" applyFont="1" applyBorder="1" applyAlignment="1">
      <alignment horizontal="right" vertical="center" wrapText="1"/>
    </xf>
    <xf numFmtId="4" fontId="3" fillId="0" borderId="11" xfId="0" applyNumberFormat="1" applyFont="1" applyBorder="1" applyAlignment="1">
      <alignment horizontal="center"/>
    </xf>
    <xf numFmtId="0" fontId="3" fillId="0" borderId="11" xfId="0" applyFont="1" applyBorder="1" applyAlignment="1">
      <alignment horizontal="center"/>
    </xf>
    <xf numFmtId="0" fontId="3" fillId="7" borderId="0" xfId="0" applyFont="1" applyFill="1" applyAlignment="1"/>
    <xf numFmtId="0" fontId="0" fillId="7" borderId="0" xfId="0" applyFill="1" applyAlignment="1"/>
    <xf numFmtId="0" fontId="13" fillId="3" borderId="15"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3" fillId="0" borderId="0" xfId="0" applyFont="1" applyAlignment="1">
      <alignment horizontal="center"/>
    </xf>
    <xf numFmtId="0" fontId="25" fillId="0" borderId="7" xfId="0" applyFont="1" applyBorder="1" applyAlignment="1">
      <alignment horizontal="right" vertical="center" wrapText="1"/>
    </xf>
    <xf numFmtId="0" fontId="25" fillId="0" borderId="8" xfId="0" applyFont="1" applyBorder="1" applyAlignment="1">
      <alignment horizontal="right" vertical="center" wrapText="1"/>
    </xf>
    <xf numFmtId="0" fontId="25" fillId="0" borderId="9" xfId="0" applyFont="1" applyBorder="1" applyAlignment="1">
      <alignment horizontal="right" vertical="center" wrapText="1"/>
    </xf>
    <xf numFmtId="0" fontId="20" fillId="0" borderId="27" xfId="0" applyFont="1" applyBorder="1" applyAlignment="1">
      <alignment horizontal="right" vertical="center" wrapText="1"/>
    </xf>
    <xf numFmtId="0" fontId="20" fillId="0" borderId="28" xfId="0" applyFont="1" applyBorder="1" applyAlignment="1">
      <alignment horizontal="right" vertical="center" wrapText="1"/>
    </xf>
    <xf numFmtId="0" fontId="20" fillId="0" borderId="29" xfId="0" applyFont="1" applyBorder="1" applyAlignment="1">
      <alignment horizontal="right" vertical="center" wrapText="1"/>
    </xf>
    <xf numFmtId="0" fontId="31" fillId="0" borderId="11" xfId="0" applyFont="1" applyBorder="1" applyAlignment="1">
      <alignment horizontal="left" vertical="center" wrapText="1"/>
    </xf>
  </cellXfs>
  <cellStyles count="11">
    <cellStyle name="Normal" xfId="0" builtinId="0"/>
    <cellStyle name="Normal 14" xfId="8" xr:uid="{AFC44ABA-A7E8-431A-89B1-B41EB2EBE97A}"/>
    <cellStyle name="Normal 18 41" xfId="7" xr:uid="{FCCEDFFB-15FA-4033-963A-7D1F55E8EA8C}"/>
    <cellStyle name="Normal 2" xfId="6" xr:uid="{AE00142B-6CB3-49A3-8DCC-DA5FF457FAA3}"/>
    <cellStyle name="Normal 8" xfId="5" xr:uid="{F91214CA-1B8F-4348-8C84-FE1E1BB98EBC}"/>
    <cellStyle name="Normal_1_V39 2.600 - 6.440 km" xfId="4" xr:uid="{83080884-19D8-4F62-9F29-B3888056A7A9}"/>
    <cellStyle name="Normal_501-06tames forma" xfId="2" xr:uid="{35FA1177-2993-41A2-947A-7BD6C2A2E2F4}"/>
    <cellStyle name="Normal_Bill x.1" xfId="3" xr:uid="{241A0555-D246-4332-86E8-F6CE64D81F2F}"/>
    <cellStyle name="Normal_Sheet5" xfId="1" xr:uid="{BF6BF09B-6AE0-4D19-9164-7AC092726F33}"/>
    <cellStyle name="Parastais_Forma_ginterm_apstr(2) 2_tame_jumti_sandero" xfId="10" xr:uid="{F037565F-DD4A-498F-8326-E54B41FC3DF8}"/>
    <cellStyle name="Style 1" xfId="9" xr:uid="{AF9D79E6-AB7B-4ECB-AD55-5AB7B06801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rigassatiksme-my.sharepoint.com/personal/dzintars_osemljaks_rigassatiksme_lv/Documents/Desktop/Copy%20of%20Copy%20of%20T&#257;me-Slokas_iela_2.k&#257;rta%20iep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ptāme"/>
      <sheetName val="Kopsavilkums"/>
      <sheetName val="1.SC"/>
      <sheetName val="2.LKT"/>
      <sheetName val="3.UKT"/>
      <sheetName val="4.ELT-1"/>
      <sheetName val="5.ELT-2"/>
      <sheetName val="6.ELT-3"/>
      <sheetName val="7.GAT"/>
    </sheetNames>
    <sheetDataSet>
      <sheetData sheetId="0"/>
      <sheetData sheetId="1"/>
      <sheetData sheetId="2">
        <row r="121">
          <cell r="O121">
            <v>0</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74A92-8E71-473B-97D5-99F2A4CCFF9D}">
  <dimension ref="B1:Q22"/>
  <sheetViews>
    <sheetView showGridLines="0" zoomScaleNormal="100" workbookViewId="0">
      <selection activeCell="E19" sqref="E19"/>
    </sheetView>
  </sheetViews>
  <sheetFormatPr defaultRowHeight="12.75"/>
  <cols>
    <col min="1" max="1" width="14.7109375" style="156" customWidth="1"/>
    <col min="2" max="2" width="10.85546875" style="156" customWidth="1"/>
    <col min="3" max="3" width="68" style="156" customWidth="1"/>
    <col min="4" max="4" width="20.7109375" style="156" customWidth="1"/>
    <col min="5" max="16384" width="9.140625" style="156"/>
  </cols>
  <sheetData>
    <row r="1" spans="2:17" ht="15.75" customHeight="1">
      <c r="B1" s="183" t="s">
        <v>489</v>
      </c>
      <c r="C1" s="183"/>
      <c r="D1" s="183"/>
      <c r="E1" s="155"/>
      <c r="F1" s="155"/>
      <c r="G1" s="155"/>
      <c r="H1" s="155"/>
      <c r="I1" s="155"/>
      <c r="J1" s="155"/>
      <c r="K1" s="155"/>
      <c r="L1" s="155"/>
      <c r="M1" s="155"/>
      <c r="N1" s="155"/>
      <c r="O1" s="155"/>
      <c r="P1" s="155"/>
      <c r="Q1" s="155"/>
    </row>
    <row r="3" spans="2:17" ht="75.75" customHeight="1">
      <c r="B3" s="181" t="s">
        <v>606</v>
      </c>
      <c r="C3" s="181"/>
      <c r="D3" s="181"/>
      <c r="E3" s="157"/>
      <c r="F3" s="157"/>
      <c r="G3" s="157"/>
      <c r="H3" s="157"/>
      <c r="I3" s="157"/>
      <c r="J3" s="157"/>
      <c r="K3" s="157"/>
      <c r="L3" s="157"/>
      <c r="M3" s="157"/>
      <c r="N3" s="157"/>
      <c r="O3" s="157"/>
      <c r="P3" s="157"/>
      <c r="Q3" s="157"/>
    </row>
    <row r="4" spans="2:17" ht="15.75" customHeight="1">
      <c r="B4" s="156" t="s">
        <v>601</v>
      </c>
      <c r="E4" s="158"/>
    </row>
    <row r="5" spans="2:17" ht="31.5" customHeight="1">
      <c r="B5" s="182" t="s">
        <v>602</v>
      </c>
      <c r="C5" s="182"/>
      <c r="D5" s="182"/>
      <c r="E5" s="158"/>
    </row>
    <row r="6" spans="2:17" ht="18" customHeight="1">
      <c r="B6" s="156" t="s">
        <v>603</v>
      </c>
      <c r="E6" s="158"/>
    </row>
    <row r="7" spans="2:17" ht="13.5" thickBot="1"/>
    <row r="8" spans="2:17" ht="25.5" customHeight="1">
      <c r="B8" s="159" t="s">
        <v>490</v>
      </c>
      <c r="C8" s="160" t="s">
        <v>491</v>
      </c>
      <c r="D8" s="161" t="s">
        <v>604</v>
      </c>
    </row>
    <row r="9" spans="2:17" ht="27.75" customHeight="1">
      <c r="B9" s="162">
        <v>1</v>
      </c>
      <c r="C9" s="163" t="s">
        <v>608</v>
      </c>
      <c r="D9" s="164">
        <f>'[1]1.SC'!O121</f>
        <v>0</v>
      </c>
      <c r="E9" s="165"/>
    </row>
    <row r="10" spans="2:17" ht="13.5" thickBot="1">
      <c r="B10" s="184" t="s">
        <v>492</v>
      </c>
      <c r="C10" s="185"/>
      <c r="D10" s="166">
        <f>SUM(D9:D9)</f>
        <v>0</v>
      </c>
    </row>
    <row r="11" spans="2:17" ht="13.5" thickBot="1">
      <c r="C11" s="167"/>
      <c r="D11" s="168"/>
    </row>
    <row r="12" spans="2:17">
      <c r="B12" s="169"/>
      <c r="C12" s="170" t="s">
        <v>493</v>
      </c>
      <c r="D12" s="171">
        <f>D10*0.21</f>
        <v>0</v>
      </c>
    </row>
    <row r="13" spans="2:17" ht="13.5" thickBot="1">
      <c r="B13" s="184" t="s">
        <v>494</v>
      </c>
      <c r="C13" s="185"/>
      <c r="D13" s="166">
        <f>SUM(D10:D12)</f>
        <v>0</v>
      </c>
    </row>
    <row r="15" spans="2:17">
      <c r="B15" s="172" t="s">
        <v>8</v>
      </c>
    </row>
    <row r="16" spans="2:17">
      <c r="C16" s="173" t="s">
        <v>9</v>
      </c>
      <c r="D16" s="174"/>
      <c r="E16" s="174"/>
      <c r="F16" s="174"/>
      <c r="G16" s="174"/>
      <c r="H16" s="174"/>
      <c r="I16" s="174"/>
      <c r="J16" s="174"/>
      <c r="K16" s="174"/>
      <c r="L16" s="174"/>
      <c r="M16" s="174"/>
      <c r="N16" s="174"/>
      <c r="O16" s="174"/>
      <c r="P16" s="174"/>
    </row>
    <row r="17" spans="2:17" ht="15.75" customHeight="1">
      <c r="C17" s="174"/>
      <c r="D17" s="175"/>
      <c r="E17" s="175"/>
      <c r="F17" s="175"/>
      <c r="G17" s="175"/>
      <c r="H17" s="175"/>
      <c r="I17" s="175"/>
      <c r="J17" s="175"/>
      <c r="K17" s="175"/>
      <c r="L17" s="175"/>
      <c r="M17" s="175"/>
      <c r="N17" s="175"/>
      <c r="O17" s="175"/>
      <c r="P17" s="175"/>
      <c r="Q17" s="175"/>
    </row>
    <row r="18" spans="2:17">
      <c r="B18" s="172" t="s">
        <v>605</v>
      </c>
      <c r="C18" s="176"/>
      <c r="I18" s="177"/>
    </row>
    <row r="19" spans="2:17">
      <c r="B19" s="172"/>
      <c r="C19" s="176"/>
      <c r="I19" s="177"/>
    </row>
    <row r="20" spans="2:17" ht="15.75" customHeight="1">
      <c r="B20" s="172" t="s">
        <v>10</v>
      </c>
    </row>
    <row r="21" spans="2:17">
      <c r="C21" s="173" t="s">
        <v>9</v>
      </c>
      <c r="D21" s="174"/>
      <c r="E21" s="174"/>
      <c r="F21" s="174"/>
      <c r="G21" s="174"/>
      <c r="H21" s="174"/>
      <c r="I21" s="174"/>
      <c r="J21" s="174"/>
      <c r="K21" s="174"/>
      <c r="L21" s="174"/>
      <c r="N21" s="174"/>
      <c r="O21" s="174"/>
      <c r="P21" s="174"/>
      <c r="Q21" s="174"/>
    </row>
    <row r="22" spans="2:17" ht="17.25" customHeight="1">
      <c r="C22" s="174"/>
      <c r="D22" s="175"/>
      <c r="E22" s="175"/>
      <c r="F22" s="175"/>
      <c r="G22" s="175"/>
      <c r="H22" s="175"/>
      <c r="I22" s="175"/>
      <c r="J22" s="175"/>
      <c r="K22" s="175"/>
      <c r="L22" s="175"/>
      <c r="M22" s="175"/>
      <c r="N22" s="175"/>
      <c r="O22" s="175"/>
      <c r="P22" s="175"/>
      <c r="Q22" s="175"/>
    </row>
  </sheetData>
  <mergeCells count="5">
    <mergeCell ref="B3:D3"/>
    <mergeCell ref="B5:D5"/>
    <mergeCell ref="B1:D1"/>
    <mergeCell ref="B10:C10"/>
    <mergeCell ref="B13:C13"/>
  </mergeCells>
  <pageMargins left="0.7" right="0.7" top="0.75" bottom="0.75" header="0.3" footer="0.3"/>
  <pageSetup paperSize="9" scale="98" orientation="landscape" r:id="rId1"/>
  <headerFooter>
    <oddFooter>&amp;R&amp;"Times New Roman,Regular"&amp;12&amp;P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948E5-29E3-4176-8D5E-E13F8497B568}">
  <dimension ref="A1:J34"/>
  <sheetViews>
    <sheetView zoomScaleNormal="100" workbookViewId="0">
      <selection activeCell="C3" sqref="C3:H3"/>
    </sheetView>
  </sheetViews>
  <sheetFormatPr defaultRowHeight="15"/>
  <cols>
    <col min="1" max="1" width="9.7109375" style="140" customWidth="1"/>
    <col min="2" max="2" width="11.42578125" style="140" customWidth="1"/>
    <col min="3" max="3" width="34.85546875" style="140" customWidth="1"/>
    <col min="4" max="4" width="10.42578125" style="140" customWidth="1"/>
    <col min="5" max="5" width="10.85546875" style="140" bestFit="1" customWidth="1"/>
    <col min="6" max="6" width="14.7109375" style="140" customWidth="1"/>
    <col min="7" max="7" width="10.5703125" style="140" customWidth="1"/>
    <col min="8" max="8" width="12.85546875" style="140" customWidth="1"/>
    <col min="9" max="255" width="9.140625" style="140"/>
    <col min="256" max="256" width="9.7109375" style="140" customWidth="1"/>
    <col min="257" max="258" width="9.140625" style="140"/>
    <col min="259" max="259" width="25.85546875" style="140" customWidth="1"/>
    <col min="260" max="260" width="10.42578125" style="140" customWidth="1"/>
    <col min="261" max="261" width="10.85546875" style="140" bestFit="1" customWidth="1"/>
    <col min="262" max="262" width="14.7109375" style="140" customWidth="1"/>
    <col min="263" max="263" width="10.5703125" style="140" customWidth="1"/>
    <col min="264" max="264" width="12.85546875" style="140" customWidth="1"/>
    <col min="265" max="511" width="9.140625" style="140"/>
    <col min="512" max="512" width="9.7109375" style="140" customWidth="1"/>
    <col min="513" max="514" width="9.140625" style="140"/>
    <col min="515" max="515" width="25.85546875" style="140" customWidth="1"/>
    <col min="516" max="516" width="10.42578125" style="140" customWidth="1"/>
    <col min="517" max="517" width="10.85546875" style="140" bestFit="1" customWidth="1"/>
    <col min="518" max="518" width="14.7109375" style="140" customWidth="1"/>
    <col min="519" max="519" width="10.5703125" style="140" customWidth="1"/>
    <col min="520" max="520" width="12.85546875" style="140" customWidth="1"/>
    <col min="521" max="767" width="9.140625" style="140"/>
    <col min="768" max="768" width="9.7109375" style="140" customWidth="1"/>
    <col min="769" max="770" width="9.140625" style="140"/>
    <col min="771" max="771" width="25.85546875" style="140" customWidth="1"/>
    <col min="772" max="772" width="10.42578125" style="140" customWidth="1"/>
    <col min="773" max="773" width="10.85546875" style="140" bestFit="1" customWidth="1"/>
    <col min="774" max="774" width="14.7109375" style="140" customWidth="1"/>
    <col min="775" max="775" width="10.5703125" style="140" customWidth="1"/>
    <col min="776" max="776" width="12.85546875" style="140" customWidth="1"/>
    <col min="777" max="1023" width="9.140625" style="140"/>
    <col min="1024" max="1024" width="9.7109375" style="140" customWidth="1"/>
    <col min="1025" max="1026" width="9.140625" style="140"/>
    <col min="1027" max="1027" width="25.85546875" style="140" customWidth="1"/>
    <col min="1028" max="1028" width="10.42578125" style="140" customWidth="1"/>
    <col min="1029" max="1029" width="10.85546875" style="140" bestFit="1" customWidth="1"/>
    <col min="1030" max="1030" width="14.7109375" style="140" customWidth="1"/>
    <col min="1031" max="1031" width="10.5703125" style="140" customWidth="1"/>
    <col min="1032" max="1032" width="12.85546875" style="140" customWidth="1"/>
    <col min="1033" max="1279" width="9.140625" style="140"/>
    <col min="1280" max="1280" width="9.7109375" style="140" customWidth="1"/>
    <col min="1281" max="1282" width="9.140625" style="140"/>
    <col min="1283" max="1283" width="25.85546875" style="140" customWidth="1"/>
    <col min="1284" max="1284" width="10.42578125" style="140" customWidth="1"/>
    <col min="1285" max="1285" width="10.85546875" style="140" bestFit="1" customWidth="1"/>
    <col min="1286" max="1286" width="14.7109375" style="140" customWidth="1"/>
    <col min="1287" max="1287" width="10.5703125" style="140" customWidth="1"/>
    <col min="1288" max="1288" width="12.85546875" style="140" customWidth="1"/>
    <col min="1289" max="1535" width="9.140625" style="140"/>
    <col min="1536" max="1536" width="9.7109375" style="140" customWidth="1"/>
    <col min="1537" max="1538" width="9.140625" style="140"/>
    <col min="1539" max="1539" width="25.85546875" style="140" customWidth="1"/>
    <col min="1540" max="1540" width="10.42578125" style="140" customWidth="1"/>
    <col min="1541" max="1541" width="10.85546875" style="140" bestFit="1" customWidth="1"/>
    <col min="1542" max="1542" width="14.7109375" style="140" customWidth="1"/>
    <col min="1543" max="1543" width="10.5703125" style="140" customWidth="1"/>
    <col min="1544" max="1544" width="12.85546875" style="140" customWidth="1"/>
    <col min="1545" max="1791" width="9.140625" style="140"/>
    <col min="1792" max="1792" width="9.7109375" style="140" customWidth="1"/>
    <col min="1793" max="1794" width="9.140625" style="140"/>
    <col min="1795" max="1795" width="25.85546875" style="140" customWidth="1"/>
    <col min="1796" max="1796" width="10.42578125" style="140" customWidth="1"/>
    <col min="1797" max="1797" width="10.85546875" style="140" bestFit="1" customWidth="1"/>
    <col min="1798" max="1798" width="14.7109375" style="140" customWidth="1"/>
    <col min="1799" max="1799" width="10.5703125" style="140" customWidth="1"/>
    <col min="1800" max="1800" width="12.85546875" style="140" customWidth="1"/>
    <col min="1801" max="2047" width="9.140625" style="140"/>
    <col min="2048" max="2048" width="9.7109375" style="140" customWidth="1"/>
    <col min="2049" max="2050" width="9.140625" style="140"/>
    <col min="2051" max="2051" width="25.85546875" style="140" customWidth="1"/>
    <col min="2052" max="2052" width="10.42578125" style="140" customWidth="1"/>
    <col min="2053" max="2053" width="10.85546875" style="140" bestFit="1" customWidth="1"/>
    <col min="2054" max="2054" width="14.7109375" style="140" customWidth="1"/>
    <col min="2055" max="2055" width="10.5703125" style="140" customWidth="1"/>
    <col min="2056" max="2056" width="12.85546875" style="140" customWidth="1"/>
    <col min="2057" max="2303" width="9.140625" style="140"/>
    <col min="2304" max="2304" width="9.7109375" style="140" customWidth="1"/>
    <col min="2305" max="2306" width="9.140625" style="140"/>
    <col min="2307" max="2307" width="25.85546875" style="140" customWidth="1"/>
    <col min="2308" max="2308" width="10.42578125" style="140" customWidth="1"/>
    <col min="2309" max="2309" width="10.85546875" style="140" bestFit="1" customWidth="1"/>
    <col min="2310" max="2310" width="14.7109375" style="140" customWidth="1"/>
    <col min="2311" max="2311" width="10.5703125" style="140" customWidth="1"/>
    <col min="2312" max="2312" width="12.85546875" style="140" customWidth="1"/>
    <col min="2313" max="2559" width="9.140625" style="140"/>
    <col min="2560" max="2560" width="9.7109375" style="140" customWidth="1"/>
    <col min="2561" max="2562" width="9.140625" style="140"/>
    <col min="2563" max="2563" width="25.85546875" style="140" customWidth="1"/>
    <col min="2564" max="2564" width="10.42578125" style="140" customWidth="1"/>
    <col min="2565" max="2565" width="10.85546875" style="140" bestFit="1" customWidth="1"/>
    <col min="2566" max="2566" width="14.7109375" style="140" customWidth="1"/>
    <col min="2567" max="2567" width="10.5703125" style="140" customWidth="1"/>
    <col min="2568" max="2568" width="12.85546875" style="140" customWidth="1"/>
    <col min="2569" max="2815" width="9.140625" style="140"/>
    <col min="2816" max="2816" width="9.7109375" style="140" customWidth="1"/>
    <col min="2817" max="2818" width="9.140625" style="140"/>
    <col min="2819" max="2819" width="25.85546875" style="140" customWidth="1"/>
    <col min="2820" max="2820" width="10.42578125" style="140" customWidth="1"/>
    <col min="2821" max="2821" width="10.85546875" style="140" bestFit="1" customWidth="1"/>
    <col min="2822" max="2822" width="14.7109375" style="140" customWidth="1"/>
    <col min="2823" max="2823" width="10.5703125" style="140" customWidth="1"/>
    <col min="2824" max="2824" width="12.85546875" style="140" customWidth="1"/>
    <col min="2825" max="3071" width="9.140625" style="140"/>
    <col min="3072" max="3072" width="9.7109375" style="140" customWidth="1"/>
    <col min="3073" max="3074" width="9.140625" style="140"/>
    <col min="3075" max="3075" width="25.85546875" style="140" customWidth="1"/>
    <col min="3076" max="3076" width="10.42578125" style="140" customWidth="1"/>
    <col min="3077" max="3077" width="10.85546875" style="140" bestFit="1" customWidth="1"/>
    <col min="3078" max="3078" width="14.7109375" style="140" customWidth="1"/>
    <col min="3079" max="3079" width="10.5703125" style="140" customWidth="1"/>
    <col min="3080" max="3080" width="12.85546875" style="140" customWidth="1"/>
    <col min="3081" max="3327" width="9.140625" style="140"/>
    <col min="3328" max="3328" width="9.7109375" style="140" customWidth="1"/>
    <col min="3329" max="3330" width="9.140625" style="140"/>
    <col min="3331" max="3331" width="25.85546875" style="140" customWidth="1"/>
    <col min="3332" max="3332" width="10.42578125" style="140" customWidth="1"/>
    <col min="3333" max="3333" width="10.85546875" style="140" bestFit="1" customWidth="1"/>
    <col min="3334" max="3334" width="14.7109375" style="140" customWidth="1"/>
    <col min="3335" max="3335" width="10.5703125" style="140" customWidth="1"/>
    <col min="3336" max="3336" width="12.85546875" style="140" customWidth="1"/>
    <col min="3337" max="3583" width="9.140625" style="140"/>
    <col min="3584" max="3584" width="9.7109375" style="140" customWidth="1"/>
    <col min="3585" max="3586" width="9.140625" style="140"/>
    <col min="3587" max="3587" width="25.85546875" style="140" customWidth="1"/>
    <col min="3588" max="3588" width="10.42578125" style="140" customWidth="1"/>
    <col min="3589" max="3589" width="10.85546875" style="140" bestFit="1" customWidth="1"/>
    <col min="3590" max="3590" width="14.7109375" style="140" customWidth="1"/>
    <col min="3591" max="3591" width="10.5703125" style="140" customWidth="1"/>
    <col min="3592" max="3592" width="12.85546875" style="140" customWidth="1"/>
    <col min="3593" max="3839" width="9.140625" style="140"/>
    <col min="3840" max="3840" width="9.7109375" style="140" customWidth="1"/>
    <col min="3841" max="3842" width="9.140625" style="140"/>
    <col min="3843" max="3843" width="25.85546875" style="140" customWidth="1"/>
    <col min="3844" max="3844" width="10.42578125" style="140" customWidth="1"/>
    <col min="3845" max="3845" width="10.85546875" style="140" bestFit="1" customWidth="1"/>
    <col min="3846" max="3846" width="14.7109375" style="140" customWidth="1"/>
    <col min="3847" max="3847" width="10.5703125" style="140" customWidth="1"/>
    <col min="3848" max="3848" width="12.85546875" style="140" customWidth="1"/>
    <col min="3849" max="4095" width="9.140625" style="140"/>
    <col min="4096" max="4096" width="9.7109375" style="140" customWidth="1"/>
    <col min="4097" max="4098" width="9.140625" style="140"/>
    <col min="4099" max="4099" width="25.85546875" style="140" customWidth="1"/>
    <col min="4100" max="4100" width="10.42578125" style="140" customWidth="1"/>
    <col min="4101" max="4101" width="10.85546875" style="140" bestFit="1" customWidth="1"/>
    <col min="4102" max="4102" width="14.7109375" style="140" customWidth="1"/>
    <col min="4103" max="4103" width="10.5703125" style="140" customWidth="1"/>
    <col min="4104" max="4104" width="12.85546875" style="140" customWidth="1"/>
    <col min="4105" max="4351" width="9.140625" style="140"/>
    <col min="4352" max="4352" width="9.7109375" style="140" customWidth="1"/>
    <col min="4353" max="4354" width="9.140625" style="140"/>
    <col min="4355" max="4355" width="25.85546875" style="140" customWidth="1"/>
    <col min="4356" max="4356" width="10.42578125" style="140" customWidth="1"/>
    <col min="4357" max="4357" width="10.85546875" style="140" bestFit="1" customWidth="1"/>
    <col min="4358" max="4358" width="14.7109375" style="140" customWidth="1"/>
    <col min="4359" max="4359" width="10.5703125" style="140" customWidth="1"/>
    <col min="4360" max="4360" width="12.85546875" style="140" customWidth="1"/>
    <col min="4361" max="4607" width="9.140625" style="140"/>
    <col min="4608" max="4608" width="9.7109375" style="140" customWidth="1"/>
    <col min="4609" max="4610" width="9.140625" style="140"/>
    <col min="4611" max="4611" width="25.85546875" style="140" customWidth="1"/>
    <col min="4612" max="4612" width="10.42578125" style="140" customWidth="1"/>
    <col min="4613" max="4613" width="10.85546875" style="140" bestFit="1" customWidth="1"/>
    <col min="4614" max="4614" width="14.7109375" style="140" customWidth="1"/>
    <col min="4615" max="4615" width="10.5703125" style="140" customWidth="1"/>
    <col min="4616" max="4616" width="12.85546875" style="140" customWidth="1"/>
    <col min="4617" max="4863" width="9.140625" style="140"/>
    <col min="4864" max="4864" width="9.7109375" style="140" customWidth="1"/>
    <col min="4865" max="4866" width="9.140625" style="140"/>
    <col min="4867" max="4867" width="25.85546875" style="140" customWidth="1"/>
    <col min="4868" max="4868" width="10.42578125" style="140" customWidth="1"/>
    <col min="4869" max="4869" width="10.85546875" style="140" bestFit="1" customWidth="1"/>
    <col min="4870" max="4870" width="14.7109375" style="140" customWidth="1"/>
    <col min="4871" max="4871" width="10.5703125" style="140" customWidth="1"/>
    <col min="4872" max="4872" width="12.85546875" style="140" customWidth="1"/>
    <col min="4873" max="5119" width="9.140625" style="140"/>
    <col min="5120" max="5120" width="9.7109375" style="140" customWidth="1"/>
    <col min="5121" max="5122" width="9.140625" style="140"/>
    <col min="5123" max="5123" width="25.85546875" style="140" customWidth="1"/>
    <col min="5124" max="5124" width="10.42578125" style="140" customWidth="1"/>
    <col min="5125" max="5125" width="10.85546875" style="140" bestFit="1" customWidth="1"/>
    <col min="5126" max="5126" width="14.7109375" style="140" customWidth="1"/>
    <col min="5127" max="5127" width="10.5703125" style="140" customWidth="1"/>
    <col min="5128" max="5128" width="12.85546875" style="140" customWidth="1"/>
    <col min="5129" max="5375" width="9.140625" style="140"/>
    <col min="5376" max="5376" width="9.7109375" style="140" customWidth="1"/>
    <col min="5377" max="5378" width="9.140625" style="140"/>
    <col min="5379" max="5379" width="25.85546875" style="140" customWidth="1"/>
    <col min="5380" max="5380" width="10.42578125" style="140" customWidth="1"/>
    <col min="5381" max="5381" width="10.85546875" style="140" bestFit="1" customWidth="1"/>
    <col min="5382" max="5382" width="14.7109375" style="140" customWidth="1"/>
    <col min="5383" max="5383" width="10.5703125" style="140" customWidth="1"/>
    <col min="5384" max="5384" width="12.85546875" style="140" customWidth="1"/>
    <col min="5385" max="5631" width="9.140625" style="140"/>
    <col min="5632" max="5632" width="9.7109375" style="140" customWidth="1"/>
    <col min="5633" max="5634" width="9.140625" style="140"/>
    <col min="5635" max="5635" width="25.85546875" style="140" customWidth="1"/>
    <col min="5636" max="5636" width="10.42578125" style="140" customWidth="1"/>
    <col min="5637" max="5637" width="10.85546875" style="140" bestFit="1" customWidth="1"/>
    <col min="5638" max="5638" width="14.7109375" style="140" customWidth="1"/>
    <col min="5639" max="5639" width="10.5703125" style="140" customWidth="1"/>
    <col min="5640" max="5640" width="12.85546875" style="140" customWidth="1"/>
    <col min="5641" max="5887" width="9.140625" style="140"/>
    <col min="5888" max="5888" width="9.7109375" style="140" customWidth="1"/>
    <col min="5889" max="5890" width="9.140625" style="140"/>
    <col min="5891" max="5891" width="25.85546875" style="140" customWidth="1"/>
    <col min="5892" max="5892" width="10.42578125" style="140" customWidth="1"/>
    <col min="5893" max="5893" width="10.85546875" style="140" bestFit="1" customWidth="1"/>
    <col min="5894" max="5894" width="14.7109375" style="140" customWidth="1"/>
    <col min="5895" max="5895" width="10.5703125" style="140" customWidth="1"/>
    <col min="5896" max="5896" width="12.85546875" style="140" customWidth="1"/>
    <col min="5897" max="6143" width="9.140625" style="140"/>
    <col min="6144" max="6144" width="9.7109375" style="140" customWidth="1"/>
    <col min="6145" max="6146" width="9.140625" style="140"/>
    <col min="6147" max="6147" width="25.85546875" style="140" customWidth="1"/>
    <col min="6148" max="6148" width="10.42578125" style="140" customWidth="1"/>
    <col min="6149" max="6149" width="10.85546875" style="140" bestFit="1" customWidth="1"/>
    <col min="6150" max="6150" width="14.7109375" style="140" customWidth="1"/>
    <col min="6151" max="6151" width="10.5703125" style="140" customWidth="1"/>
    <col min="6152" max="6152" width="12.85546875" style="140" customWidth="1"/>
    <col min="6153" max="6399" width="9.140625" style="140"/>
    <col min="6400" max="6400" width="9.7109375" style="140" customWidth="1"/>
    <col min="6401" max="6402" width="9.140625" style="140"/>
    <col min="6403" max="6403" width="25.85546875" style="140" customWidth="1"/>
    <col min="6404" max="6404" width="10.42578125" style="140" customWidth="1"/>
    <col min="6405" max="6405" width="10.85546875" style="140" bestFit="1" customWidth="1"/>
    <col min="6406" max="6406" width="14.7109375" style="140" customWidth="1"/>
    <col min="6407" max="6407" width="10.5703125" style="140" customWidth="1"/>
    <col min="6408" max="6408" width="12.85546875" style="140" customWidth="1"/>
    <col min="6409" max="6655" width="9.140625" style="140"/>
    <col min="6656" max="6656" width="9.7109375" style="140" customWidth="1"/>
    <col min="6657" max="6658" width="9.140625" style="140"/>
    <col min="6659" max="6659" width="25.85546875" style="140" customWidth="1"/>
    <col min="6660" max="6660" width="10.42578125" style="140" customWidth="1"/>
    <col min="6661" max="6661" width="10.85546875" style="140" bestFit="1" customWidth="1"/>
    <col min="6662" max="6662" width="14.7109375" style="140" customWidth="1"/>
    <col min="6663" max="6663" width="10.5703125" style="140" customWidth="1"/>
    <col min="6664" max="6664" width="12.85546875" style="140" customWidth="1"/>
    <col min="6665" max="6911" width="9.140625" style="140"/>
    <col min="6912" max="6912" width="9.7109375" style="140" customWidth="1"/>
    <col min="6913" max="6914" width="9.140625" style="140"/>
    <col min="6915" max="6915" width="25.85546875" style="140" customWidth="1"/>
    <col min="6916" max="6916" width="10.42578125" style="140" customWidth="1"/>
    <col min="6917" max="6917" width="10.85546875" style="140" bestFit="1" customWidth="1"/>
    <col min="6918" max="6918" width="14.7109375" style="140" customWidth="1"/>
    <col min="6919" max="6919" width="10.5703125" style="140" customWidth="1"/>
    <col min="6920" max="6920" width="12.85546875" style="140" customWidth="1"/>
    <col min="6921" max="7167" width="9.140625" style="140"/>
    <col min="7168" max="7168" width="9.7109375" style="140" customWidth="1"/>
    <col min="7169" max="7170" width="9.140625" style="140"/>
    <col min="7171" max="7171" width="25.85546875" style="140" customWidth="1"/>
    <col min="7172" max="7172" width="10.42578125" style="140" customWidth="1"/>
    <col min="7173" max="7173" width="10.85546875" style="140" bestFit="1" customWidth="1"/>
    <col min="7174" max="7174" width="14.7109375" style="140" customWidth="1"/>
    <col min="7175" max="7175" width="10.5703125" style="140" customWidth="1"/>
    <col min="7176" max="7176" width="12.85546875" style="140" customWidth="1"/>
    <col min="7177" max="7423" width="9.140625" style="140"/>
    <col min="7424" max="7424" width="9.7109375" style="140" customWidth="1"/>
    <col min="7425" max="7426" width="9.140625" style="140"/>
    <col min="7427" max="7427" width="25.85546875" style="140" customWidth="1"/>
    <col min="7428" max="7428" width="10.42578125" style="140" customWidth="1"/>
    <col min="7429" max="7429" width="10.85546875" style="140" bestFit="1" customWidth="1"/>
    <col min="7430" max="7430" width="14.7109375" style="140" customWidth="1"/>
    <col min="7431" max="7431" width="10.5703125" style="140" customWidth="1"/>
    <col min="7432" max="7432" width="12.85546875" style="140" customWidth="1"/>
    <col min="7433" max="7679" width="9.140625" style="140"/>
    <col min="7680" max="7680" width="9.7109375" style="140" customWidth="1"/>
    <col min="7681" max="7682" width="9.140625" style="140"/>
    <col min="7683" max="7683" width="25.85546875" style="140" customWidth="1"/>
    <col min="7684" max="7684" width="10.42578125" style="140" customWidth="1"/>
    <col min="7685" max="7685" width="10.85546875" style="140" bestFit="1" customWidth="1"/>
    <col min="7686" max="7686" width="14.7109375" style="140" customWidth="1"/>
    <col min="7687" max="7687" width="10.5703125" style="140" customWidth="1"/>
    <col min="7688" max="7688" width="12.85546875" style="140" customWidth="1"/>
    <col min="7689" max="7935" width="9.140625" style="140"/>
    <col min="7936" max="7936" width="9.7109375" style="140" customWidth="1"/>
    <col min="7937" max="7938" width="9.140625" style="140"/>
    <col min="7939" max="7939" width="25.85546875" style="140" customWidth="1"/>
    <col min="7940" max="7940" width="10.42578125" style="140" customWidth="1"/>
    <col min="7941" max="7941" width="10.85546875" style="140" bestFit="1" customWidth="1"/>
    <col min="7942" max="7942" width="14.7109375" style="140" customWidth="1"/>
    <col min="7943" max="7943" width="10.5703125" style="140" customWidth="1"/>
    <col min="7944" max="7944" width="12.85546875" style="140" customWidth="1"/>
    <col min="7945" max="8191" width="9.140625" style="140"/>
    <col min="8192" max="8192" width="9.7109375" style="140" customWidth="1"/>
    <col min="8193" max="8194" width="9.140625" style="140"/>
    <col min="8195" max="8195" width="25.85546875" style="140" customWidth="1"/>
    <col min="8196" max="8196" width="10.42578125" style="140" customWidth="1"/>
    <col min="8197" max="8197" width="10.85546875" style="140" bestFit="1" customWidth="1"/>
    <col min="8198" max="8198" width="14.7109375" style="140" customWidth="1"/>
    <col min="8199" max="8199" width="10.5703125" style="140" customWidth="1"/>
    <col min="8200" max="8200" width="12.85546875" style="140" customWidth="1"/>
    <col min="8201" max="8447" width="9.140625" style="140"/>
    <col min="8448" max="8448" width="9.7109375" style="140" customWidth="1"/>
    <col min="8449" max="8450" width="9.140625" style="140"/>
    <col min="8451" max="8451" width="25.85546875" style="140" customWidth="1"/>
    <col min="8452" max="8452" width="10.42578125" style="140" customWidth="1"/>
    <col min="8453" max="8453" width="10.85546875" style="140" bestFit="1" customWidth="1"/>
    <col min="8454" max="8454" width="14.7109375" style="140" customWidth="1"/>
    <col min="8455" max="8455" width="10.5703125" style="140" customWidth="1"/>
    <col min="8456" max="8456" width="12.85546875" style="140" customWidth="1"/>
    <col min="8457" max="8703" width="9.140625" style="140"/>
    <col min="8704" max="8704" width="9.7109375" style="140" customWidth="1"/>
    <col min="8705" max="8706" width="9.140625" style="140"/>
    <col min="8707" max="8707" width="25.85546875" style="140" customWidth="1"/>
    <col min="8708" max="8708" width="10.42578125" style="140" customWidth="1"/>
    <col min="8709" max="8709" width="10.85546875" style="140" bestFit="1" customWidth="1"/>
    <col min="8710" max="8710" width="14.7109375" style="140" customWidth="1"/>
    <col min="8711" max="8711" width="10.5703125" style="140" customWidth="1"/>
    <col min="8712" max="8712" width="12.85546875" style="140" customWidth="1"/>
    <col min="8713" max="8959" width="9.140625" style="140"/>
    <col min="8960" max="8960" width="9.7109375" style="140" customWidth="1"/>
    <col min="8961" max="8962" width="9.140625" style="140"/>
    <col min="8963" max="8963" width="25.85546875" style="140" customWidth="1"/>
    <col min="8964" max="8964" width="10.42578125" style="140" customWidth="1"/>
    <col min="8965" max="8965" width="10.85546875" style="140" bestFit="1" customWidth="1"/>
    <col min="8966" max="8966" width="14.7109375" style="140" customWidth="1"/>
    <col min="8967" max="8967" width="10.5703125" style="140" customWidth="1"/>
    <col min="8968" max="8968" width="12.85546875" style="140" customWidth="1"/>
    <col min="8969" max="9215" width="9.140625" style="140"/>
    <col min="9216" max="9216" width="9.7109375" style="140" customWidth="1"/>
    <col min="9217" max="9218" width="9.140625" style="140"/>
    <col min="9219" max="9219" width="25.85546875" style="140" customWidth="1"/>
    <col min="9220" max="9220" width="10.42578125" style="140" customWidth="1"/>
    <col min="9221" max="9221" width="10.85546875" style="140" bestFit="1" customWidth="1"/>
    <col min="9222" max="9222" width="14.7109375" style="140" customWidth="1"/>
    <col min="9223" max="9223" width="10.5703125" style="140" customWidth="1"/>
    <col min="9224" max="9224" width="12.85546875" style="140" customWidth="1"/>
    <col min="9225" max="9471" width="9.140625" style="140"/>
    <col min="9472" max="9472" width="9.7109375" style="140" customWidth="1"/>
    <col min="9473" max="9474" width="9.140625" style="140"/>
    <col min="9475" max="9475" width="25.85546875" style="140" customWidth="1"/>
    <col min="9476" max="9476" width="10.42578125" style="140" customWidth="1"/>
    <col min="9477" max="9477" width="10.85546875" style="140" bestFit="1" customWidth="1"/>
    <col min="9478" max="9478" width="14.7109375" style="140" customWidth="1"/>
    <col min="9479" max="9479" width="10.5703125" style="140" customWidth="1"/>
    <col min="9480" max="9480" width="12.85546875" style="140" customWidth="1"/>
    <col min="9481" max="9727" width="9.140625" style="140"/>
    <col min="9728" max="9728" width="9.7109375" style="140" customWidth="1"/>
    <col min="9729" max="9730" width="9.140625" style="140"/>
    <col min="9731" max="9731" width="25.85546875" style="140" customWidth="1"/>
    <col min="9732" max="9732" width="10.42578125" style="140" customWidth="1"/>
    <col min="9733" max="9733" width="10.85546875" style="140" bestFit="1" customWidth="1"/>
    <col min="9734" max="9734" width="14.7109375" style="140" customWidth="1"/>
    <col min="9735" max="9735" width="10.5703125" style="140" customWidth="1"/>
    <col min="9736" max="9736" width="12.85546875" style="140" customWidth="1"/>
    <col min="9737" max="9983" width="9.140625" style="140"/>
    <col min="9984" max="9984" width="9.7109375" style="140" customWidth="1"/>
    <col min="9985" max="9986" width="9.140625" style="140"/>
    <col min="9987" max="9987" width="25.85546875" style="140" customWidth="1"/>
    <col min="9988" max="9988" width="10.42578125" style="140" customWidth="1"/>
    <col min="9989" max="9989" width="10.85546875" style="140" bestFit="1" customWidth="1"/>
    <col min="9990" max="9990" width="14.7109375" style="140" customWidth="1"/>
    <col min="9991" max="9991" width="10.5703125" style="140" customWidth="1"/>
    <col min="9992" max="9992" width="12.85546875" style="140" customWidth="1"/>
    <col min="9993" max="10239" width="9.140625" style="140"/>
    <col min="10240" max="10240" width="9.7109375" style="140" customWidth="1"/>
    <col min="10241" max="10242" width="9.140625" style="140"/>
    <col min="10243" max="10243" width="25.85546875" style="140" customWidth="1"/>
    <col min="10244" max="10244" width="10.42578125" style="140" customWidth="1"/>
    <col min="10245" max="10245" width="10.85546875" style="140" bestFit="1" customWidth="1"/>
    <col min="10246" max="10246" width="14.7109375" style="140" customWidth="1"/>
    <col min="10247" max="10247" width="10.5703125" style="140" customWidth="1"/>
    <col min="10248" max="10248" width="12.85546875" style="140" customWidth="1"/>
    <col min="10249" max="10495" width="9.140625" style="140"/>
    <col min="10496" max="10496" width="9.7109375" style="140" customWidth="1"/>
    <col min="10497" max="10498" width="9.140625" style="140"/>
    <col min="10499" max="10499" width="25.85546875" style="140" customWidth="1"/>
    <col min="10500" max="10500" width="10.42578125" style="140" customWidth="1"/>
    <col min="10501" max="10501" width="10.85546875" style="140" bestFit="1" customWidth="1"/>
    <col min="10502" max="10502" width="14.7109375" style="140" customWidth="1"/>
    <col min="10503" max="10503" width="10.5703125" style="140" customWidth="1"/>
    <col min="10504" max="10504" width="12.85546875" style="140" customWidth="1"/>
    <col min="10505" max="10751" width="9.140625" style="140"/>
    <col min="10752" max="10752" width="9.7109375" style="140" customWidth="1"/>
    <col min="10753" max="10754" width="9.140625" style="140"/>
    <col min="10755" max="10755" width="25.85546875" style="140" customWidth="1"/>
    <col min="10756" max="10756" width="10.42578125" style="140" customWidth="1"/>
    <col min="10757" max="10757" width="10.85546875" style="140" bestFit="1" customWidth="1"/>
    <col min="10758" max="10758" width="14.7109375" style="140" customWidth="1"/>
    <col min="10759" max="10759" width="10.5703125" style="140" customWidth="1"/>
    <col min="10760" max="10760" width="12.85546875" style="140" customWidth="1"/>
    <col min="10761" max="11007" width="9.140625" style="140"/>
    <col min="11008" max="11008" width="9.7109375" style="140" customWidth="1"/>
    <col min="11009" max="11010" width="9.140625" style="140"/>
    <col min="11011" max="11011" width="25.85546875" style="140" customWidth="1"/>
    <col min="11012" max="11012" width="10.42578125" style="140" customWidth="1"/>
    <col min="11013" max="11013" width="10.85546875" style="140" bestFit="1" customWidth="1"/>
    <col min="11014" max="11014" width="14.7109375" style="140" customWidth="1"/>
    <col min="11015" max="11015" width="10.5703125" style="140" customWidth="1"/>
    <col min="11016" max="11016" width="12.85546875" style="140" customWidth="1"/>
    <col min="11017" max="11263" width="9.140625" style="140"/>
    <col min="11264" max="11264" width="9.7109375" style="140" customWidth="1"/>
    <col min="11265" max="11266" width="9.140625" style="140"/>
    <col min="11267" max="11267" width="25.85546875" style="140" customWidth="1"/>
    <col min="11268" max="11268" width="10.42578125" style="140" customWidth="1"/>
    <col min="11269" max="11269" width="10.85546875" style="140" bestFit="1" customWidth="1"/>
    <col min="11270" max="11270" width="14.7109375" style="140" customWidth="1"/>
    <col min="11271" max="11271" width="10.5703125" style="140" customWidth="1"/>
    <col min="11272" max="11272" width="12.85546875" style="140" customWidth="1"/>
    <col min="11273" max="11519" width="9.140625" style="140"/>
    <col min="11520" max="11520" width="9.7109375" style="140" customWidth="1"/>
    <col min="11521" max="11522" width="9.140625" style="140"/>
    <col min="11523" max="11523" width="25.85546875" style="140" customWidth="1"/>
    <col min="11524" max="11524" width="10.42578125" style="140" customWidth="1"/>
    <col min="11525" max="11525" width="10.85546875" style="140" bestFit="1" customWidth="1"/>
    <col min="11526" max="11526" width="14.7109375" style="140" customWidth="1"/>
    <col min="11527" max="11527" width="10.5703125" style="140" customWidth="1"/>
    <col min="11528" max="11528" width="12.85546875" style="140" customWidth="1"/>
    <col min="11529" max="11775" width="9.140625" style="140"/>
    <col min="11776" max="11776" width="9.7109375" style="140" customWidth="1"/>
    <col min="11777" max="11778" width="9.140625" style="140"/>
    <col min="11779" max="11779" width="25.85546875" style="140" customWidth="1"/>
    <col min="11780" max="11780" width="10.42578125" style="140" customWidth="1"/>
    <col min="11781" max="11781" width="10.85546875" style="140" bestFit="1" customWidth="1"/>
    <col min="11782" max="11782" width="14.7109375" style="140" customWidth="1"/>
    <col min="11783" max="11783" width="10.5703125" style="140" customWidth="1"/>
    <col min="11784" max="11784" width="12.85546875" style="140" customWidth="1"/>
    <col min="11785" max="12031" width="9.140625" style="140"/>
    <col min="12032" max="12032" width="9.7109375" style="140" customWidth="1"/>
    <col min="12033" max="12034" width="9.140625" style="140"/>
    <col min="12035" max="12035" width="25.85546875" style="140" customWidth="1"/>
    <col min="12036" max="12036" width="10.42578125" style="140" customWidth="1"/>
    <col min="12037" max="12037" width="10.85546875" style="140" bestFit="1" customWidth="1"/>
    <col min="12038" max="12038" width="14.7109375" style="140" customWidth="1"/>
    <col min="12039" max="12039" width="10.5703125" style="140" customWidth="1"/>
    <col min="12040" max="12040" width="12.85546875" style="140" customWidth="1"/>
    <col min="12041" max="12287" width="9.140625" style="140"/>
    <col min="12288" max="12288" width="9.7109375" style="140" customWidth="1"/>
    <col min="12289" max="12290" width="9.140625" style="140"/>
    <col min="12291" max="12291" width="25.85546875" style="140" customWidth="1"/>
    <col min="12292" max="12292" width="10.42578125" style="140" customWidth="1"/>
    <col min="12293" max="12293" width="10.85546875" style="140" bestFit="1" customWidth="1"/>
    <col min="12294" max="12294" width="14.7109375" style="140" customWidth="1"/>
    <col min="12295" max="12295" width="10.5703125" style="140" customWidth="1"/>
    <col min="12296" max="12296" width="12.85546875" style="140" customWidth="1"/>
    <col min="12297" max="12543" width="9.140625" style="140"/>
    <col min="12544" max="12544" width="9.7109375" style="140" customWidth="1"/>
    <col min="12545" max="12546" width="9.140625" style="140"/>
    <col min="12547" max="12547" width="25.85546875" style="140" customWidth="1"/>
    <col min="12548" max="12548" width="10.42578125" style="140" customWidth="1"/>
    <col min="12549" max="12549" width="10.85546875" style="140" bestFit="1" customWidth="1"/>
    <col min="12550" max="12550" width="14.7109375" style="140" customWidth="1"/>
    <col min="12551" max="12551" width="10.5703125" style="140" customWidth="1"/>
    <col min="12552" max="12552" width="12.85546875" style="140" customWidth="1"/>
    <col min="12553" max="12799" width="9.140625" style="140"/>
    <col min="12800" max="12800" width="9.7109375" style="140" customWidth="1"/>
    <col min="12801" max="12802" width="9.140625" style="140"/>
    <col min="12803" max="12803" width="25.85546875" style="140" customWidth="1"/>
    <col min="12804" max="12804" width="10.42578125" style="140" customWidth="1"/>
    <col min="12805" max="12805" width="10.85546875" style="140" bestFit="1" customWidth="1"/>
    <col min="12806" max="12806" width="14.7109375" style="140" customWidth="1"/>
    <col min="12807" max="12807" width="10.5703125" style="140" customWidth="1"/>
    <col min="12808" max="12808" width="12.85546875" style="140" customWidth="1"/>
    <col min="12809" max="13055" width="9.140625" style="140"/>
    <col min="13056" max="13056" width="9.7109375" style="140" customWidth="1"/>
    <col min="13057" max="13058" width="9.140625" style="140"/>
    <col min="13059" max="13059" width="25.85546875" style="140" customWidth="1"/>
    <col min="13060" max="13060" width="10.42578125" style="140" customWidth="1"/>
    <col min="13061" max="13061" width="10.85546875" style="140" bestFit="1" customWidth="1"/>
    <col min="13062" max="13062" width="14.7109375" style="140" customWidth="1"/>
    <col min="13063" max="13063" width="10.5703125" style="140" customWidth="1"/>
    <col min="13064" max="13064" width="12.85546875" style="140" customWidth="1"/>
    <col min="13065" max="13311" width="9.140625" style="140"/>
    <col min="13312" max="13312" width="9.7109375" style="140" customWidth="1"/>
    <col min="13313" max="13314" width="9.140625" style="140"/>
    <col min="13315" max="13315" width="25.85546875" style="140" customWidth="1"/>
    <col min="13316" max="13316" width="10.42578125" style="140" customWidth="1"/>
    <col min="13317" max="13317" width="10.85546875" style="140" bestFit="1" customWidth="1"/>
    <col min="13318" max="13318" width="14.7109375" style="140" customWidth="1"/>
    <col min="13319" max="13319" width="10.5703125" style="140" customWidth="1"/>
    <col min="13320" max="13320" width="12.85546875" style="140" customWidth="1"/>
    <col min="13321" max="13567" width="9.140625" style="140"/>
    <col min="13568" max="13568" width="9.7109375" style="140" customWidth="1"/>
    <col min="13569" max="13570" width="9.140625" style="140"/>
    <col min="13571" max="13571" width="25.85546875" style="140" customWidth="1"/>
    <col min="13572" max="13572" width="10.42578125" style="140" customWidth="1"/>
    <col min="13573" max="13573" width="10.85546875" style="140" bestFit="1" customWidth="1"/>
    <col min="13574" max="13574" width="14.7109375" style="140" customWidth="1"/>
    <col min="13575" max="13575" width="10.5703125" style="140" customWidth="1"/>
    <col min="13576" max="13576" width="12.85546875" style="140" customWidth="1"/>
    <col min="13577" max="13823" width="9.140625" style="140"/>
    <col min="13824" max="13824" width="9.7109375" style="140" customWidth="1"/>
    <col min="13825" max="13826" width="9.140625" style="140"/>
    <col min="13827" max="13827" width="25.85546875" style="140" customWidth="1"/>
    <col min="13828" max="13828" width="10.42578125" style="140" customWidth="1"/>
    <col min="13829" max="13829" width="10.85546875" style="140" bestFit="1" customWidth="1"/>
    <col min="13830" max="13830" width="14.7109375" style="140" customWidth="1"/>
    <col min="13831" max="13831" width="10.5703125" style="140" customWidth="1"/>
    <col min="13832" max="13832" width="12.85546875" style="140" customWidth="1"/>
    <col min="13833" max="14079" width="9.140625" style="140"/>
    <col min="14080" max="14080" width="9.7109375" style="140" customWidth="1"/>
    <col min="14081" max="14082" width="9.140625" style="140"/>
    <col min="14083" max="14083" width="25.85546875" style="140" customWidth="1"/>
    <col min="14084" max="14084" width="10.42578125" style="140" customWidth="1"/>
    <col min="14085" max="14085" width="10.85546875" style="140" bestFit="1" customWidth="1"/>
    <col min="14086" max="14086" width="14.7109375" style="140" customWidth="1"/>
    <col min="14087" max="14087" width="10.5703125" style="140" customWidth="1"/>
    <col min="14088" max="14088" width="12.85546875" style="140" customWidth="1"/>
    <col min="14089" max="14335" width="9.140625" style="140"/>
    <col min="14336" max="14336" width="9.7109375" style="140" customWidth="1"/>
    <col min="14337" max="14338" width="9.140625" style="140"/>
    <col min="14339" max="14339" width="25.85546875" style="140" customWidth="1"/>
    <col min="14340" max="14340" width="10.42578125" style="140" customWidth="1"/>
    <col min="14341" max="14341" width="10.85546875" style="140" bestFit="1" customWidth="1"/>
    <col min="14342" max="14342" width="14.7109375" style="140" customWidth="1"/>
    <col min="14343" max="14343" width="10.5703125" style="140" customWidth="1"/>
    <col min="14344" max="14344" width="12.85546875" style="140" customWidth="1"/>
    <col min="14345" max="14591" width="9.140625" style="140"/>
    <col min="14592" max="14592" width="9.7109375" style="140" customWidth="1"/>
    <col min="14593" max="14594" width="9.140625" style="140"/>
    <col min="14595" max="14595" width="25.85546875" style="140" customWidth="1"/>
    <col min="14596" max="14596" width="10.42578125" style="140" customWidth="1"/>
    <col min="14597" max="14597" width="10.85546875" style="140" bestFit="1" customWidth="1"/>
    <col min="14598" max="14598" width="14.7109375" style="140" customWidth="1"/>
    <col min="14599" max="14599" width="10.5703125" style="140" customWidth="1"/>
    <col min="14600" max="14600" width="12.85546875" style="140" customWidth="1"/>
    <col min="14601" max="14847" width="9.140625" style="140"/>
    <col min="14848" max="14848" width="9.7109375" style="140" customWidth="1"/>
    <col min="14849" max="14850" width="9.140625" style="140"/>
    <col min="14851" max="14851" width="25.85546875" style="140" customWidth="1"/>
    <col min="14852" max="14852" width="10.42578125" style="140" customWidth="1"/>
    <col min="14853" max="14853" width="10.85546875" style="140" bestFit="1" customWidth="1"/>
    <col min="14854" max="14854" width="14.7109375" style="140" customWidth="1"/>
    <col min="14855" max="14855" width="10.5703125" style="140" customWidth="1"/>
    <col min="14856" max="14856" width="12.85546875" style="140" customWidth="1"/>
    <col min="14857" max="15103" width="9.140625" style="140"/>
    <col min="15104" max="15104" width="9.7109375" style="140" customWidth="1"/>
    <col min="15105" max="15106" width="9.140625" style="140"/>
    <col min="15107" max="15107" width="25.85546875" style="140" customWidth="1"/>
    <col min="15108" max="15108" width="10.42578125" style="140" customWidth="1"/>
    <col min="15109" max="15109" width="10.85546875" style="140" bestFit="1" customWidth="1"/>
    <col min="15110" max="15110" width="14.7109375" style="140" customWidth="1"/>
    <col min="15111" max="15111" width="10.5703125" style="140" customWidth="1"/>
    <col min="15112" max="15112" width="12.85546875" style="140" customWidth="1"/>
    <col min="15113" max="15359" width="9.140625" style="140"/>
    <col min="15360" max="15360" width="9.7109375" style="140" customWidth="1"/>
    <col min="15361" max="15362" width="9.140625" style="140"/>
    <col min="15363" max="15363" width="25.85546875" style="140" customWidth="1"/>
    <col min="15364" max="15364" width="10.42578125" style="140" customWidth="1"/>
    <col min="15365" max="15365" width="10.85546875" style="140" bestFit="1" customWidth="1"/>
    <col min="15366" max="15366" width="14.7109375" style="140" customWidth="1"/>
    <col min="15367" max="15367" width="10.5703125" style="140" customWidth="1"/>
    <col min="15368" max="15368" width="12.85546875" style="140" customWidth="1"/>
    <col min="15369" max="15615" width="9.140625" style="140"/>
    <col min="15616" max="15616" width="9.7109375" style="140" customWidth="1"/>
    <col min="15617" max="15618" width="9.140625" style="140"/>
    <col min="15619" max="15619" width="25.85546875" style="140" customWidth="1"/>
    <col min="15620" max="15620" width="10.42578125" style="140" customWidth="1"/>
    <col min="15621" max="15621" width="10.85546875" style="140" bestFit="1" customWidth="1"/>
    <col min="15622" max="15622" width="14.7109375" style="140" customWidth="1"/>
    <col min="15623" max="15623" width="10.5703125" style="140" customWidth="1"/>
    <col min="15624" max="15624" width="12.85546875" style="140" customWidth="1"/>
    <col min="15625" max="15871" width="9.140625" style="140"/>
    <col min="15872" max="15872" width="9.7109375" style="140" customWidth="1"/>
    <col min="15873" max="15874" width="9.140625" style="140"/>
    <col min="15875" max="15875" width="25.85546875" style="140" customWidth="1"/>
    <col min="15876" max="15876" width="10.42578125" style="140" customWidth="1"/>
    <col min="15877" max="15877" width="10.85546875" style="140" bestFit="1" customWidth="1"/>
    <col min="15878" max="15878" width="14.7109375" style="140" customWidth="1"/>
    <col min="15879" max="15879" width="10.5703125" style="140" customWidth="1"/>
    <col min="15880" max="15880" width="12.85546875" style="140" customWidth="1"/>
    <col min="15881" max="16127" width="9.140625" style="140"/>
    <col min="16128" max="16128" width="9.7109375" style="140" customWidth="1"/>
    <col min="16129" max="16130" width="9.140625" style="140"/>
    <col min="16131" max="16131" width="25.85546875" style="140" customWidth="1"/>
    <col min="16132" max="16132" width="10.42578125" style="140" customWidth="1"/>
    <col min="16133" max="16133" width="10.85546875" style="140" bestFit="1" customWidth="1"/>
    <col min="16134" max="16134" width="14.7109375" style="140" customWidth="1"/>
    <col min="16135" max="16135" width="10.5703125" style="140" customWidth="1"/>
    <col min="16136" max="16136" width="12.85546875" style="140" customWidth="1"/>
    <col min="16137" max="16384" width="9.140625" style="140"/>
  </cols>
  <sheetData>
    <row r="1" spans="1:10" ht="15.75">
      <c r="A1" s="188" t="s">
        <v>573</v>
      </c>
      <c r="B1" s="188"/>
      <c r="C1" s="188"/>
      <c r="D1" s="188"/>
      <c r="E1" s="188"/>
      <c r="F1" s="188"/>
      <c r="G1" s="188"/>
      <c r="H1" s="188"/>
      <c r="I1" s="139"/>
    </row>
    <row r="2" spans="1:10" ht="15.75">
      <c r="A2" s="141"/>
      <c r="B2" s="141"/>
      <c r="C2" s="141"/>
      <c r="D2" s="141"/>
      <c r="E2" s="141"/>
      <c r="F2" s="141"/>
      <c r="G2" s="141"/>
      <c r="H2" s="141"/>
      <c r="I2" s="139"/>
    </row>
    <row r="3" spans="1:10" ht="60" customHeight="1">
      <c r="A3" s="186" t="s">
        <v>574</v>
      </c>
      <c r="B3" s="186"/>
      <c r="C3" s="241" t="s">
        <v>622</v>
      </c>
      <c r="D3" s="241"/>
      <c r="E3" s="241"/>
      <c r="F3" s="241"/>
      <c r="G3" s="241"/>
      <c r="H3" s="241"/>
      <c r="I3" s="142"/>
    </row>
    <row r="4" spans="1:10" ht="16.5" customHeight="1">
      <c r="A4" s="186" t="s">
        <v>575</v>
      </c>
      <c r="B4" s="186"/>
      <c r="C4" s="187" t="s">
        <v>598</v>
      </c>
      <c r="D4" s="187"/>
      <c r="E4" s="187"/>
      <c r="F4" s="187"/>
      <c r="G4" s="187"/>
      <c r="H4" s="187"/>
      <c r="I4" s="143"/>
    </row>
    <row r="5" spans="1:10" ht="36.75" customHeight="1">
      <c r="A5" s="186" t="s">
        <v>576</v>
      </c>
      <c r="B5" s="186"/>
      <c r="C5" s="187" t="s">
        <v>599</v>
      </c>
      <c r="D5" s="187"/>
      <c r="E5" s="187"/>
      <c r="F5" s="187"/>
      <c r="G5" s="187"/>
      <c r="H5" s="187"/>
      <c r="I5" s="143"/>
    </row>
    <row r="6" spans="1:10" ht="15.75">
      <c r="A6" s="186" t="s">
        <v>577</v>
      </c>
      <c r="B6" s="186"/>
      <c r="C6" s="191" t="s">
        <v>600</v>
      </c>
      <c r="D6" s="191"/>
      <c r="E6" s="191"/>
      <c r="F6" s="191"/>
      <c r="G6" s="191"/>
      <c r="H6" s="191"/>
      <c r="I6" s="139"/>
    </row>
    <row r="7" spans="1:10">
      <c r="A7" s="142"/>
      <c r="B7" s="142"/>
      <c r="C7" s="142"/>
      <c r="D7" s="142"/>
      <c r="E7" s="142"/>
      <c r="F7" s="142"/>
      <c r="G7" s="142"/>
      <c r="H7" s="142"/>
      <c r="I7" s="139"/>
    </row>
    <row r="8" spans="1:10">
      <c r="A8" s="142"/>
      <c r="B8" s="142"/>
      <c r="C8" s="144" t="s">
        <v>578</v>
      </c>
      <c r="D8" s="145">
        <f>E26</f>
        <v>0</v>
      </c>
      <c r="E8" s="142"/>
      <c r="F8" s="142"/>
      <c r="G8" s="142"/>
      <c r="H8" s="142"/>
      <c r="I8" s="139"/>
    </row>
    <row r="9" spans="1:10">
      <c r="A9" s="142"/>
      <c r="B9" s="142"/>
      <c r="C9" s="144" t="s">
        <v>579</v>
      </c>
      <c r="D9" s="145">
        <f>I22</f>
        <v>0</v>
      </c>
      <c r="E9" s="142"/>
      <c r="F9" s="142"/>
      <c r="G9" s="142"/>
      <c r="H9" s="142"/>
      <c r="I9" s="139"/>
    </row>
    <row r="10" spans="1:10">
      <c r="A10" s="142"/>
      <c r="B10" s="142"/>
      <c r="C10" s="142"/>
      <c r="D10" s="146"/>
      <c r="E10" s="142"/>
      <c r="F10" s="142"/>
      <c r="G10" s="142"/>
      <c r="H10" s="142"/>
      <c r="I10" s="139"/>
    </row>
    <row r="11" spans="1:10">
      <c r="A11" s="192" t="s">
        <v>490</v>
      </c>
      <c r="B11" s="192" t="s">
        <v>607</v>
      </c>
      <c r="C11" s="194" t="s">
        <v>580</v>
      </c>
      <c r="D11" s="195"/>
      <c r="E11" s="198" t="s">
        <v>581</v>
      </c>
      <c r="F11" s="200" t="s">
        <v>582</v>
      </c>
      <c r="G11" s="201"/>
      <c r="H11" s="202"/>
      <c r="I11" s="198" t="s">
        <v>583</v>
      </c>
      <c r="J11" s="139"/>
    </row>
    <row r="12" spans="1:10" ht="34.5" customHeight="1">
      <c r="A12" s="193"/>
      <c r="B12" s="193"/>
      <c r="C12" s="196"/>
      <c r="D12" s="197"/>
      <c r="E12" s="199"/>
      <c r="F12" s="147" t="s">
        <v>584</v>
      </c>
      <c r="G12" s="147" t="s">
        <v>585</v>
      </c>
      <c r="H12" s="147" t="s">
        <v>586</v>
      </c>
      <c r="I12" s="199"/>
      <c r="J12" s="139"/>
    </row>
    <row r="13" spans="1:10">
      <c r="A13" s="148">
        <v>1</v>
      </c>
      <c r="B13" s="148">
        <v>2</v>
      </c>
      <c r="C13" s="213" t="s">
        <v>587</v>
      </c>
      <c r="D13" s="214"/>
      <c r="E13" s="148" t="s">
        <v>588</v>
      </c>
      <c r="F13" s="148" t="s">
        <v>589</v>
      </c>
      <c r="G13" s="148" t="s">
        <v>590</v>
      </c>
      <c r="H13" s="148" t="s">
        <v>591</v>
      </c>
      <c r="I13" s="148" t="s">
        <v>592</v>
      </c>
      <c r="J13" s="139"/>
    </row>
    <row r="14" spans="1:10" ht="15.75" customHeight="1">
      <c r="A14" s="149">
        <v>1</v>
      </c>
      <c r="B14" s="149" t="s">
        <v>609</v>
      </c>
      <c r="C14" s="189" t="s">
        <v>12</v>
      </c>
      <c r="D14" s="190"/>
      <c r="E14" s="150">
        <f>'1.SC'!P128</f>
        <v>0</v>
      </c>
      <c r="F14" s="150">
        <f>'1.SC'!M128</f>
        <v>0</v>
      </c>
      <c r="G14" s="150">
        <f>'1.SC'!N128</f>
        <v>0</v>
      </c>
      <c r="H14" s="150">
        <f>'1.SC'!O128</f>
        <v>0</v>
      </c>
      <c r="I14" s="150">
        <f>'1.SC'!L128</f>
        <v>0</v>
      </c>
      <c r="J14" s="139"/>
    </row>
    <row r="15" spans="1:10">
      <c r="A15" s="149">
        <v>2</v>
      </c>
      <c r="B15" s="149" t="s">
        <v>610</v>
      </c>
      <c r="C15" s="189" t="s">
        <v>326</v>
      </c>
      <c r="D15" s="190" t="s">
        <v>326</v>
      </c>
      <c r="E15" s="150">
        <f>F15+G15+H15</f>
        <v>0</v>
      </c>
      <c r="F15" s="150">
        <f>'2.LKT'!M93</f>
        <v>0</v>
      </c>
      <c r="G15" s="150">
        <f>'2.LKT'!N93</f>
        <v>0</v>
      </c>
      <c r="H15" s="150">
        <f>'2.LKT'!O93</f>
        <v>0</v>
      </c>
      <c r="I15" s="150">
        <f>'2.LKT'!L93</f>
        <v>0</v>
      </c>
      <c r="J15" s="139"/>
    </row>
    <row r="16" spans="1:10">
      <c r="A16" s="149">
        <v>3</v>
      </c>
      <c r="B16" s="149" t="s">
        <v>611</v>
      </c>
      <c r="C16" s="189" t="s">
        <v>161</v>
      </c>
      <c r="D16" s="190" t="s">
        <v>161</v>
      </c>
      <c r="E16" s="150">
        <f t="shared" ref="E16:E21" si="0">F16+G16+H16</f>
        <v>0</v>
      </c>
      <c r="F16" s="150">
        <f>'3.UKT'!N141</f>
        <v>0</v>
      </c>
      <c r="G16" s="150">
        <f>'3.UKT'!O141</f>
        <v>0</v>
      </c>
      <c r="H16" s="150">
        <f>'3.UKT'!P141</f>
        <v>0</v>
      </c>
      <c r="I16" s="150">
        <f>'3.UKT'!M141</f>
        <v>0</v>
      </c>
      <c r="J16" s="139"/>
    </row>
    <row r="17" spans="1:10">
      <c r="A17" s="149">
        <v>4</v>
      </c>
      <c r="B17" s="149" t="s">
        <v>612</v>
      </c>
      <c r="C17" s="189" t="s">
        <v>331</v>
      </c>
      <c r="D17" s="190" t="s">
        <v>331</v>
      </c>
      <c r="E17" s="150">
        <f t="shared" si="0"/>
        <v>0</v>
      </c>
      <c r="F17" s="150">
        <f>'4.ELT-1'!M83</f>
        <v>0</v>
      </c>
      <c r="G17" s="150">
        <f>'4.ELT-1'!N83</f>
        <v>0</v>
      </c>
      <c r="H17" s="150">
        <f>'4.ELT-1'!O83</f>
        <v>0</v>
      </c>
      <c r="I17" s="150">
        <f>'4.ELT-1'!L83</f>
        <v>0</v>
      </c>
      <c r="J17" s="139"/>
    </row>
    <row r="18" spans="1:10">
      <c r="A18" s="149">
        <v>5</v>
      </c>
      <c r="B18" s="149" t="s">
        <v>614</v>
      </c>
      <c r="C18" s="189" t="s">
        <v>379</v>
      </c>
      <c r="D18" s="190" t="s">
        <v>379</v>
      </c>
      <c r="E18" s="150">
        <f t="shared" si="0"/>
        <v>0</v>
      </c>
      <c r="F18" s="150">
        <f>'5.ELT-2'!M143</f>
        <v>0</v>
      </c>
      <c r="G18" s="150">
        <f>'5.ELT-2'!N143</f>
        <v>0</v>
      </c>
      <c r="H18" s="150">
        <f>'5.ELT-2'!O143</f>
        <v>0</v>
      </c>
      <c r="I18" s="150">
        <f>'5.ELT-2'!L143</f>
        <v>0</v>
      </c>
      <c r="J18" s="139"/>
    </row>
    <row r="19" spans="1:10">
      <c r="A19" s="149">
        <v>6</v>
      </c>
      <c r="B19" s="149" t="s">
        <v>613</v>
      </c>
      <c r="C19" s="189" t="s">
        <v>474</v>
      </c>
      <c r="D19" s="190" t="s">
        <v>474</v>
      </c>
      <c r="E19" s="150">
        <f t="shared" si="0"/>
        <v>0</v>
      </c>
      <c r="F19" s="150">
        <f>'6.ELT-3'!M32</f>
        <v>0</v>
      </c>
      <c r="G19" s="150">
        <f>'6.ELT-3'!N32</f>
        <v>0</v>
      </c>
      <c r="H19" s="150">
        <f>'6.ELT-3'!O32</f>
        <v>0</v>
      </c>
      <c r="I19" s="150">
        <f>'6.ELT-3'!L32</f>
        <v>0</v>
      </c>
      <c r="J19" s="139"/>
    </row>
    <row r="20" spans="1:10">
      <c r="A20" s="149">
        <v>7</v>
      </c>
      <c r="B20" s="149" t="s">
        <v>615</v>
      </c>
      <c r="C20" s="189" t="s">
        <v>528</v>
      </c>
      <c r="D20" s="190" t="s">
        <v>528</v>
      </c>
      <c r="E20" s="150">
        <f t="shared" si="0"/>
        <v>0</v>
      </c>
      <c r="F20" s="150">
        <f>'7.GAT-1'!M45</f>
        <v>0</v>
      </c>
      <c r="G20" s="150">
        <f>'7.GAT-1'!N45</f>
        <v>0</v>
      </c>
      <c r="H20" s="150">
        <f>'7.GAT-1'!O45</f>
        <v>0</v>
      </c>
      <c r="I20" s="150">
        <f>'7.GAT-1'!L45</f>
        <v>0</v>
      </c>
      <c r="J20" s="139"/>
    </row>
    <row r="21" spans="1:10">
      <c r="A21" s="149">
        <v>8</v>
      </c>
      <c r="B21" s="149" t="s">
        <v>616</v>
      </c>
      <c r="C21" s="189" t="s">
        <v>543</v>
      </c>
      <c r="D21" s="190" t="s">
        <v>543</v>
      </c>
      <c r="E21" s="150">
        <f t="shared" si="0"/>
        <v>0</v>
      </c>
      <c r="F21" s="150">
        <f>'8.GAT-2'!M43</f>
        <v>0</v>
      </c>
      <c r="G21" s="150">
        <f>'8.GAT-2'!N43</f>
        <v>0</v>
      </c>
      <c r="H21" s="150">
        <f>'8.GAT-2'!O43</f>
        <v>0</v>
      </c>
      <c r="I21" s="150">
        <f>'8.GAT-2'!L43</f>
        <v>0</v>
      </c>
      <c r="J21" s="139"/>
    </row>
    <row r="22" spans="1:10" ht="13.5" customHeight="1">
      <c r="A22" s="203" t="s">
        <v>492</v>
      </c>
      <c r="B22" s="204"/>
      <c r="C22" s="204"/>
      <c r="D22" s="205"/>
      <c r="E22" s="152">
        <f>ROUND(SUM(E14:E21),2)</f>
        <v>0</v>
      </c>
      <c r="F22" s="152">
        <f>ROUND(SUM(F14:F21),2)</f>
        <v>0</v>
      </c>
      <c r="G22" s="152">
        <f>ROUND(SUM(G14:G21),2)</f>
        <v>0</v>
      </c>
      <c r="H22" s="152">
        <f>ROUND(SUM(H14:H21),2)</f>
        <v>0</v>
      </c>
      <c r="I22" s="152">
        <f>ROUND(SUM(I14:I21),2)</f>
        <v>0</v>
      </c>
      <c r="J22" s="139"/>
    </row>
    <row r="23" spans="1:10">
      <c r="A23" s="207" t="s">
        <v>593</v>
      </c>
      <c r="B23" s="208"/>
      <c r="C23" s="208"/>
      <c r="D23" s="209"/>
      <c r="E23" s="178">
        <f>0</f>
        <v>0</v>
      </c>
      <c r="F23" s="142"/>
      <c r="G23" s="142"/>
      <c r="H23" s="142"/>
      <c r="I23" s="142"/>
      <c r="J23" s="139"/>
    </row>
    <row r="24" spans="1:10">
      <c r="A24" s="203" t="s">
        <v>594</v>
      </c>
      <c r="B24" s="204"/>
      <c r="C24" s="204"/>
      <c r="D24" s="205"/>
      <c r="E24" s="179">
        <v>0</v>
      </c>
      <c r="F24" s="142"/>
      <c r="G24" s="142"/>
      <c r="H24" s="142"/>
      <c r="I24" s="142"/>
      <c r="J24" s="139"/>
    </row>
    <row r="25" spans="1:10">
      <c r="A25" s="210" t="s">
        <v>595</v>
      </c>
      <c r="B25" s="211"/>
      <c r="C25" s="211"/>
      <c r="D25" s="212"/>
      <c r="E25" s="151">
        <f>0</f>
        <v>0</v>
      </c>
      <c r="F25" s="142"/>
      <c r="G25" s="142"/>
      <c r="H25" s="142"/>
      <c r="I25" s="142"/>
      <c r="J25" s="139"/>
    </row>
    <row r="26" spans="1:10">
      <c r="A26" s="203" t="s">
        <v>596</v>
      </c>
      <c r="B26" s="204"/>
      <c r="C26" s="204"/>
      <c r="D26" s="205"/>
      <c r="E26" s="152">
        <f>ROUND(SUM(E22+E23+E25),2)</f>
        <v>0</v>
      </c>
      <c r="F26" s="142"/>
      <c r="G26" s="142"/>
      <c r="H26" s="142"/>
      <c r="I26" s="142"/>
      <c r="J26" s="139"/>
    </row>
    <row r="27" spans="1:10">
      <c r="A27" s="153"/>
      <c r="B27" s="153"/>
      <c r="C27" s="153"/>
      <c r="D27" s="154"/>
      <c r="E27" s="142"/>
      <c r="F27" s="142"/>
      <c r="G27" s="142"/>
      <c r="H27" s="142"/>
      <c r="I27" s="139"/>
    </row>
    <row r="28" spans="1:10" ht="20.25" customHeight="1">
      <c r="A28" s="206" t="s">
        <v>617</v>
      </c>
      <c r="B28" s="206"/>
      <c r="C28" s="206"/>
      <c r="D28" s="206"/>
      <c r="E28" s="206"/>
      <c r="F28" s="206"/>
      <c r="G28" s="206"/>
      <c r="H28" s="206"/>
    </row>
    <row r="29" spans="1:10" ht="23.25" customHeight="1">
      <c r="B29" s="140" t="s">
        <v>9</v>
      </c>
    </row>
    <row r="30" spans="1:10" ht="24.75" customHeight="1">
      <c r="A30" s="140" t="s">
        <v>619</v>
      </c>
    </row>
    <row r="31" spans="1:10" ht="18.75" customHeight="1"/>
    <row r="32" spans="1:10" ht="25.5" customHeight="1">
      <c r="A32" s="206" t="s">
        <v>618</v>
      </c>
      <c r="B32" s="206"/>
      <c r="C32" s="206"/>
      <c r="D32" s="206"/>
      <c r="E32" s="206"/>
      <c r="F32" s="206"/>
      <c r="G32" s="206"/>
      <c r="H32" s="206"/>
    </row>
    <row r="33" spans="1:2">
      <c r="B33" s="140" t="s">
        <v>9</v>
      </c>
    </row>
    <row r="34" spans="1:2">
      <c r="A34" s="140" t="s">
        <v>597</v>
      </c>
    </row>
  </sheetData>
  <mergeCells count="31">
    <mergeCell ref="I11:I12"/>
    <mergeCell ref="A11:A12"/>
    <mergeCell ref="A22:D22"/>
    <mergeCell ref="A28:H28"/>
    <mergeCell ref="A32:H32"/>
    <mergeCell ref="C16:D16"/>
    <mergeCell ref="C17:D17"/>
    <mergeCell ref="C18:D18"/>
    <mergeCell ref="C19:D19"/>
    <mergeCell ref="C20:D20"/>
    <mergeCell ref="C21:D21"/>
    <mergeCell ref="A23:D23"/>
    <mergeCell ref="A24:D24"/>
    <mergeCell ref="A25:D25"/>
    <mergeCell ref="A26:D26"/>
    <mergeCell ref="C13:D13"/>
    <mergeCell ref="C14:D14"/>
    <mergeCell ref="C15:D15"/>
    <mergeCell ref="A5:B5"/>
    <mergeCell ref="C5:H5"/>
    <mergeCell ref="A6:B6"/>
    <mergeCell ref="C6:H6"/>
    <mergeCell ref="B11:B12"/>
    <mergeCell ref="C11:D12"/>
    <mergeCell ref="E11:E12"/>
    <mergeCell ref="F11:H11"/>
    <mergeCell ref="A4:B4"/>
    <mergeCell ref="C4:H4"/>
    <mergeCell ref="A1:H1"/>
    <mergeCell ref="A3:B3"/>
    <mergeCell ref="C3:H3"/>
  </mergeCells>
  <pageMargins left="0.7" right="0.7" top="0.75" bottom="0.75" header="0.3" footer="0.3"/>
  <pageSetup paperSize="9" scale="77" orientation="portrait" verticalDpi="0" r:id="rId1"/>
  <ignoredErrors>
    <ignoredError sqref="C13 E13:I1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A5C56-3B10-43A8-B9BF-3C9AA465A7FD}">
  <dimension ref="A2:X140"/>
  <sheetViews>
    <sheetView showGridLines="0" showRuler="0" topLeftCell="A97" zoomScaleNormal="100" zoomScaleSheetLayoutView="85" workbookViewId="0">
      <selection activeCell="E60" sqref="E60"/>
    </sheetView>
  </sheetViews>
  <sheetFormatPr defaultColWidth="9.140625" defaultRowHeight="15.75"/>
  <cols>
    <col min="1" max="1" width="9.28515625" style="1" customWidth="1"/>
    <col min="2" max="2" width="5.7109375" style="1" customWidth="1"/>
    <col min="3" max="3" width="33.28515625" style="1" customWidth="1"/>
    <col min="4" max="4" width="6.7109375" style="1" customWidth="1"/>
    <col min="5" max="5" width="9" style="1" customWidth="1"/>
    <col min="6" max="6" width="6.5703125" style="1" customWidth="1"/>
    <col min="7" max="7" width="7.85546875" style="1" customWidth="1"/>
    <col min="8" max="8" width="7.7109375" style="1" customWidth="1"/>
    <col min="9" max="9" width="8" style="1" customWidth="1"/>
    <col min="10" max="10" width="7.5703125" style="1" customWidth="1"/>
    <col min="11" max="11" width="8.5703125" style="1" customWidth="1"/>
    <col min="12" max="12" width="7" style="1" customWidth="1"/>
    <col min="13" max="13" width="8.7109375" style="1" customWidth="1"/>
    <col min="14" max="15" width="8" style="1" customWidth="1"/>
    <col min="16" max="16" width="9" style="1" customWidth="1"/>
    <col min="17" max="16384" width="9.140625" style="1"/>
  </cols>
  <sheetData>
    <row r="2" spans="1:16" ht="33.75" customHeight="1">
      <c r="A2" s="215" t="s">
        <v>13</v>
      </c>
      <c r="B2" s="215"/>
      <c r="C2" s="215"/>
      <c r="D2" s="215"/>
      <c r="E2" s="215"/>
      <c r="F2" s="215"/>
      <c r="G2" s="215"/>
      <c r="H2" s="215"/>
      <c r="I2" s="215"/>
      <c r="J2" s="215"/>
      <c r="K2" s="215"/>
      <c r="L2" s="215"/>
      <c r="M2" s="215"/>
      <c r="N2" s="215"/>
      <c r="O2" s="215"/>
      <c r="P2" s="215"/>
    </row>
    <row r="3" spans="1:16">
      <c r="A3" s="216" t="s">
        <v>12</v>
      </c>
      <c r="B3" s="216"/>
      <c r="C3" s="216"/>
      <c r="D3" s="216"/>
      <c r="E3" s="216"/>
      <c r="F3" s="216"/>
      <c r="G3" s="216"/>
      <c r="H3" s="216"/>
      <c r="I3" s="216"/>
      <c r="J3" s="216"/>
      <c r="K3" s="216"/>
      <c r="L3" s="216"/>
      <c r="M3" s="216"/>
      <c r="N3" s="216"/>
      <c r="O3" s="216"/>
      <c r="P3" s="216"/>
    </row>
    <row r="4" spans="1:16">
      <c r="A4" s="217" t="s">
        <v>14</v>
      </c>
      <c r="B4" s="217"/>
      <c r="C4" s="217"/>
      <c r="D4" s="217"/>
      <c r="E4" s="217"/>
      <c r="F4" s="217"/>
      <c r="G4" s="217"/>
      <c r="H4" s="217"/>
      <c r="I4" s="217"/>
      <c r="J4" s="217"/>
      <c r="K4" s="217"/>
      <c r="L4" s="217"/>
      <c r="M4" s="217"/>
      <c r="N4" s="217"/>
      <c r="O4" s="217"/>
      <c r="P4" s="217"/>
    </row>
    <row r="5" spans="1:16">
      <c r="D5" s="2"/>
    </row>
    <row r="6" spans="1:16" ht="51.75" customHeight="1">
      <c r="A6" s="218" t="s">
        <v>563</v>
      </c>
      <c r="B6" s="218"/>
      <c r="C6" s="218"/>
      <c r="D6" s="218"/>
      <c r="E6" s="218"/>
      <c r="F6" s="218"/>
      <c r="G6" s="218"/>
      <c r="H6" s="218"/>
      <c r="I6" s="218"/>
      <c r="J6" s="218"/>
      <c r="K6" s="218"/>
      <c r="L6" s="218"/>
      <c r="M6" s="218"/>
      <c r="N6" s="218"/>
      <c r="O6" s="218"/>
      <c r="P6" s="218"/>
    </row>
    <row r="7" spans="1:16">
      <c r="A7" s="5" t="s">
        <v>21</v>
      </c>
      <c r="D7" s="2"/>
    </row>
    <row r="8" spans="1:16">
      <c r="A8" s="1" t="s">
        <v>19</v>
      </c>
      <c r="D8" s="2"/>
    </row>
    <row r="9" spans="1:16">
      <c r="A9" s="1" t="s">
        <v>20</v>
      </c>
      <c r="D9" s="2"/>
    </row>
    <row r="10" spans="1:16">
      <c r="D10" s="2"/>
    </row>
    <row r="11" spans="1:16">
      <c r="A11" s="1" t="s">
        <v>546</v>
      </c>
      <c r="D11" s="2"/>
      <c r="I11" s="228">
        <f>P128</f>
        <v>0</v>
      </c>
      <c r="J11" s="229"/>
      <c r="K11" s="13" t="s">
        <v>159</v>
      </c>
    </row>
    <row r="12" spans="1:16">
      <c r="A12" s="3"/>
    </row>
    <row r="13" spans="1:16" ht="38.25" customHeight="1">
      <c r="A13" s="219" t="s">
        <v>0</v>
      </c>
      <c r="B13" s="219" t="s">
        <v>15</v>
      </c>
      <c r="C13" s="219" t="s">
        <v>11</v>
      </c>
      <c r="D13" s="219" t="s">
        <v>18</v>
      </c>
      <c r="E13" s="219" t="s">
        <v>1</v>
      </c>
      <c r="F13" s="221" t="s">
        <v>2</v>
      </c>
      <c r="G13" s="222"/>
      <c r="H13" s="222"/>
      <c r="I13" s="222"/>
      <c r="J13" s="222"/>
      <c r="K13" s="223"/>
      <c r="L13" s="221" t="s">
        <v>3</v>
      </c>
      <c r="M13" s="222"/>
      <c r="N13" s="222"/>
      <c r="O13" s="222"/>
      <c r="P13" s="223"/>
    </row>
    <row r="14" spans="1:16" ht="54">
      <c r="A14" s="220"/>
      <c r="B14" s="220"/>
      <c r="C14" s="220"/>
      <c r="D14" s="220"/>
      <c r="E14" s="220"/>
      <c r="F14" s="20" t="s">
        <v>4</v>
      </c>
      <c r="G14" s="20" t="s">
        <v>190</v>
      </c>
      <c r="H14" s="20" t="s">
        <v>5</v>
      </c>
      <c r="I14" s="20" t="s">
        <v>17</v>
      </c>
      <c r="J14" s="20" t="s">
        <v>495</v>
      </c>
      <c r="K14" s="20" t="s">
        <v>6</v>
      </c>
      <c r="L14" s="20" t="s">
        <v>16</v>
      </c>
      <c r="M14" s="20" t="s">
        <v>5</v>
      </c>
      <c r="N14" s="20" t="s">
        <v>17</v>
      </c>
      <c r="O14" s="20" t="s">
        <v>495</v>
      </c>
      <c r="P14" s="20" t="s">
        <v>7</v>
      </c>
    </row>
    <row r="15" spans="1:16" ht="27">
      <c r="A15" s="21"/>
      <c r="B15" s="22"/>
      <c r="C15" s="23" t="s">
        <v>163</v>
      </c>
      <c r="D15" s="24"/>
      <c r="E15" s="32"/>
      <c r="F15" s="22"/>
      <c r="G15" s="22"/>
      <c r="H15" s="22"/>
      <c r="I15" s="22"/>
      <c r="J15" s="22"/>
      <c r="K15" s="30"/>
      <c r="L15" s="22"/>
      <c r="M15" s="22"/>
      <c r="N15" s="22"/>
      <c r="O15" s="22"/>
      <c r="P15" s="25"/>
    </row>
    <row r="16" spans="1:16">
      <c r="A16" s="26">
        <f>A15+1</f>
        <v>1</v>
      </c>
      <c r="B16" s="88" t="s">
        <v>26</v>
      </c>
      <c r="C16" s="27" t="s">
        <v>162</v>
      </c>
      <c r="D16" s="28" t="s">
        <v>37</v>
      </c>
      <c r="E16" s="33">
        <v>1</v>
      </c>
      <c r="F16" s="29">
        <v>0</v>
      </c>
      <c r="G16" s="29">
        <v>0</v>
      </c>
      <c r="H16" s="29">
        <f t="shared" ref="H16" si="0">ROUND(F16*G16,2)</f>
        <v>0</v>
      </c>
      <c r="I16" s="29">
        <v>0</v>
      </c>
      <c r="J16" s="29">
        <v>0</v>
      </c>
      <c r="K16" s="30">
        <f t="shared" ref="K16" si="1">SUM(H16:J16)</f>
        <v>0</v>
      </c>
      <c r="L16" s="29">
        <f>ROUND(F16*E16,2)</f>
        <v>0</v>
      </c>
      <c r="M16" s="29">
        <f t="shared" ref="M16" si="2">ROUND(H16*E16,2)</f>
        <v>0</v>
      </c>
      <c r="N16" s="29">
        <f t="shared" ref="N16" si="3">ROUND(I16*E16,2)</f>
        <v>0</v>
      </c>
      <c r="O16" s="29">
        <f t="shared" ref="O16" si="4">ROUND(J16*E16,2)</f>
        <v>0</v>
      </c>
      <c r="P16" s="30">
        <f t="shared" ref="P16" si="5">SUM(M16:O16)</f>
        <v>0</v>
      </c>
    </row>
    <row r="17" spans="1:24">
      <c r="A17" s="26">
        <f t="shared" ref="A17:A23" si="6">A16+1</f>
        <v>2</v>
      </c>
      <c r="B17" s="88" t="s">
        <v>26</v>
      </c>
      <c r="C17" s="27" t="s">
        <v>22</v>
      </c>
      <c r="D17" s="28" t="s">
        <v>37</v>
      </c>
      <c r="E17" s="33">
        <v>1</v>
      </c>
      <c r="F17" s="29">
        <v>0</v>
      </c>
      <c r="G17" s="29">
        <v>0</v>
      </c>
      <c r="H17" s="29">
        <f t="shared" ref="H17:H34" si="7">ROUND(F17*G17,2)</f>
        <v>0</v>
      </c>
      <c r="I17" s="29">
        <v>0</v>
      </c>
      <c r="J17" s="29">
        <v>0</v>
      </c>
      <c r="K17" s="30">
        <f t="shared" ref="K17:K34" si="8">SUM(H17:J17)</f>
        <v>0</v>
      </c>
      <c r="L17" s="29">
        <f t="shared" ref="L17:L34" si="9">ROUND(F17*E17,2)</f>
        <v>0</v>
      </c>
      <c r="M17" s="29">
        <f t="shared" ref="M17:M34" si="10">ROUND(H17*E17,2)</f>
        <v>0</v>
      </c>
      <c r="N17" s="29">
        <f t="shared" ref="N17:N34" si="11">ROUND(I17*E17,2)</f>
        <v>0</v>
      </c>
      <c r="O17" s="29">
        <f t="shared" ref="O17:O34" si="12">ROUND(J17*E17,2)</f>
        <v>0</v>
      </c>
      <c r="P17" s="30">
        <f t="shared" ref="P17:P34" si="13">SUM(M17:O17)</f>
        <v>0</v>
      </c>
    </row>
    <row r="18" spans="1:24">
      <c r="A18" s="107">
        <f t="shared" si="6"/>
        <v>3</v>
      </c>
      <c r="B18" s="112" t="s">
        <v>26</v>
      </c>
      <c r="C18" s="108" t="s">
        <v>564</v>
      </c>
      <c r="D18" s="109" t="s">
        <v>37</v>
      </c>
      <c r="E18" s="129">
        <v>2</v>
      </c>
      <c r="F18" s="110">
        <v>0</v>
      </c>
      <c r="G18" s="110">
        <v>0</v>
      </c>
      <c r="H18" s="110">
        <f t="shared" si="7"/>
        <v>0</v>
      </c>
      <c r="I18" s="110">
        <v>0</v>
      </c>
      <c r="J18" s="110">
        <v>0</v>
      </c>
      <c r="K18" s="110">
        <f t="shared" si="8"/>
        <v>0</v>
      </c>
      <c r="L18" s="110">
        <f t="shared" si="9"/>
        <v>0</v>
      </c>
      <c r="M18" s="110">
        <f t="shared" si="10"/>
        <v>0</v>
      </c>
      <c r="N18" s="110">
        <f t="shared" si="11"/>
        <v>0</v>
      </c>
      <c r="O18" s="110">
        <f t="shared" si="12"/>
        <v>0</v>
      </c>
      <c r="P18" s="110">
        <f t="shared" si="13"/>
        <v>0</v>
      </c>
    </row>
    <row r="19" spans="1:24">
      <c r="A19" s="107">
        <f t="shared" si="6"/>
        <v>4</v>
      </c>
      <c r="B19" s="112" t="s">
        <v>26</v>
      </c>
      <c r="C19" s="108" t="s">
        <v>565</v>
      </c>
      <c r="D19" s="109" t="s">
        <v>37</v>
      </c>
      <c r="E19" s="129">
        <v>2</v>
      </c>
      <c r="F19" s="110">
        <v>0</v>
      </c>
      <c r="G19" s="110">
        <v>0</v>
      </c>
      <c r="H19" s="110">
        <f t="shared" si="7"/>
        <v>0</v>
      </c>
      <c r="I19" s="110">
        <v>0</v>
      </c>
      <c r="J19" s="110">
        <v>0</v>
      </c>
      <c r="K19" s="110">
        <f t="shared" si="8"/>
        <v>0</v>
      </c>
      <c r="L19" s="110">
        <f t="shared" si="9"/>
        <v>0</v>
      </c>
      <c r="M19" s="110">
        <f t="shared" si="10"/>
        <v>0</v>
      </c>
      <c r="N19" s="110">
        <f t="shared" si="11"/>
        <v>0</v>
      </c>
      <c r="O19" s="110">
        <f t="shared" si="12"/>
        <v>0</v>
      </c>
      <c r="P19" s="110">
        <f t="shared" si="13"/>
        <v>0</v>
      </c>
      <c r="X19" s="12"/>
    </row>
    <row r="20" spans="1:24">
      <c r="A20" s="107">
        <f t="shared" si="6"/>
        <v>5</v>
      </c>
      <c r="B20" s="112" t="s">
        <v>26</v>
      </c>
      <c r="C20" s="108" t="s">
        <v>566</v>
      </c>
      <c r="D20" s="109" t="s">
        <v>24</v>
      </c>
      <c r="E20" s="129">
        <v>180</v>
      </c>
      <c r="F20" s="110">
        <v>0</v>
      </c>
      <c r="G20" s="110">
        <v>0</v>
      </c>
      <c r="H20" s="110">
        <f t="shared" si="7"/>
        <v>0</v>
      </c>
      <c r="I20" s="110"/>
      <c r="J20" s="110">
        <v>0</v>
      </c>
      <c r="K20" s="110">
        <f t="shared" si="8"/>
        <v>0</v>
      </c>
      <c r="L20" s="110">
        <f t="shared" si="9"/>
        <v>0</v>
      </c>
      <c r="M20" s="110">
        <f t="shared" si="10"/>
        <v>0</v>
      </c>
      <c r="N20" s="110">
        <f t="shared" si="11"/>
        <v>0</v>
      </c>
      <c r="O20" s="110">
        <f t="shared" si="12"/>
        <v>0</v>
      </c>
      <c r="P20" s="110">
        <f t="shared" si="13"/>
        <v>0</v>
      </c>
      <c r="X20" s="12"/>
    </row>
    <row r="21" spans="1:24">
      <c r="A21" s="113">
        <f t="shared" si="6"/>
        <v>6</v>
      </c>
      <c r="B21" s="114" t="s">
        <v>26</v>
      </c>
      <c r="C21" s="115" t="s">
        <v>567</v>
      </c>
      <c r="D21" s="116" t="s">
        <v>24</v>
      </c>
      <c r="E21" s="130">
        <v>180</v>
      </c>
      <c r="F21" s="117">
        <v>0</v>
      </c>
      <c r="G21" s="117">
        <v>0</v>
      </c>
      <c r="H21" s="117">
        <f t="shared" si="7"/>
        <v>0</v>
      </c>
      <c r="I21" s="117">
        <v>0</v>
      </c>
      <c r="J21" s="117"/>
      <c r="K21" s="117">
        <f t="shared" si="8"/>
        <v>0</v>
      </c>
      <c r="L21" s="117">
        <f t="shared" si="9"/>
        <v>0</v>
      </c>
      <c r="M21" s="117">
        <f t="shared" si="10"/>
        <v>0</v>
      </c>
      <c r="N21" s="117">
        <f t="shared" si="11"/>
        <v>0</v>
      </c>
      <c r="O21" s="117">
        <f t="shared" si="12"/>
        <v>0</v>
      </c>
      <c r="P21" s="117">
        <f t="shared" si="13"/>
        <v>0</v>
      </c>
    </row>
    <row r="22" spans="1:24" ht="63" customHeight="1">
      <c r="A22" s="26">
        <f t="shared" si="6"/>
        <v>7</v>
      </c>
      <c r="B22" s="124" t="s">
        <v>26</v>
      </c>
      <c r="C22" s="84" t="s">
        <v>164</v>
      </c>
      <c r="D22" s="125" t="s">
        <v>37</v>
      </c>
      <c r="E22" s="131">
        <v>2</v>
      </c>
      <c r="F22" s="126">
        <v>0</v>
      </c>
      <c r="G22" s="126">
        <v>0</v>
      </c>
      <c r="H22" s="126">
        <f t="shared" si="7"/>
        <v>0</v>
      </c>
      <c r="I22" s="126">
        <v>0</v>
      </c>
      <c r="J22" s="126">
        <v>0</v>
      </c>
      <c r="K22" s="127">
        <f t="shared" si="8"/>
        <v>0</v>
      </c>
      <c r="L22" s="126">
        <f t="shared" si="9"/>
        <v>0</v>
      </c>
      <c r="M22" s="126">
        <f t="shared" si="10"/>
        <v>0</v>
      </c>
      <c r="N22" s="126">
        <f t="shared" si="11"/>
        <v>0</v>
      </c>
      <c r="O22" s="126">
        <f t="shared" si="12"/>
        <v>0</v>
      </c>
      <c r="P22" s="128">
        <f t="shared" si="13"/>
        <v>0</v>
      </c>
    </row>
    <row r="23" spans="1:24" ht="65.25" customHeight="1">
      <c r="A23" s="26">
        <f t="shared" si="6"/>
        <v>8</v>
      </c>
      <c r="B23" s="124" t="s">
        <v>26</v>
      </c>
      <c r="C23" s="84" t="s">
        <v>568</v>
      </c>
      <c r="D23" s="125" t="s">
        <v>37</v>
      </c>
      <c r="E23" s="131">
        <v>1</v>
      </c>
      <c r="F23" s="126">
        <v>0</v>
      </c>
      <c r="G23" s="126">
        <v>0</v>
      </c>
      <c r="H23" s="126">
        <f t="shared" si="7"/>
        <v>0</v>
      </c>
      <c r="I23" s="126">
        <v>0</v>
      </c>
      <c r="J23" s="126">
        <v>0</v>
      </c>
      <c r="K23" s="127">
        <f t="shared" si="8"/>
        <v>0</v>
      </c>
      <c r="L23" s="126">
        <f t="shared" si="9"/>
        <v>0</v>
      </c>
      <c r="M23" s="126">
        <f t="shared" si="10"/>
        <v>0</v>
      </c>
      <c r="N23" s="126">
        <f t="shared" si="11"/>
        <v>0</v>
      </c>
      <c r="O23" s="126">
        <f t="shared" si="12"/>
        <v>0</v>
      </c>
      <c r="P23" s="128">
        <f t="shared" si="13"/>
        <v>0</v>
      </c>
    </row>
    <row r="24" spans="1:24">
      <c r="A24" s="118"/>
      <c r="B24" s="119"/>
      <c r="C24" s="120" t="s">
        <v>165</v>
      </c>
      <c r="D24" s="121"/>
      <c r="E24" s="132"/>
      <c r="F24" s="122"/>
      <c r="G24" s="122"/>
      <c r="H24" s="122"/>
      <c r="I24" s="122"/>
      <c r="J24" s="122"/>
      <c r="K24" s="123"/>
      <c r="L24" s="122"/>
      <c r="M24" s="122"/>
      <c r="N24" s="122"/>
      <c r="O24" s="122"/>
      <c r="P24" s="123"/>
    </row>
    <row r="25" spans="1:24">
      <c r="A25" s="26">
        <f>A23+1</f>
        <v>9</v>
      </c>
      <c r="B25" s="124" t="s">
        <v>26</v>
      </c>
      <c r="C25" s="31" t="s">
        <v>166</v>
      </c>
      <c r="D25" s="28" t="s">
        <v>23</v>
      </c>
      <c r="E25" s="33">
        <v>388</v>
      </c>
      <c r="F25" s="29">
        <v>0</v>
      </c>
      <c r="G25" s="29">
        <v>0</v>
      </c>
      <c r="H25" s="29">
        <f t="shared" si="7"/>
        <v>0</v>
      </c>
      <c r="I25" s="29"/>
      <c r="J25" s="29">
        <v>0</v>
      </c>
      <c r="K25" s="30">
        <f t="shared" si="8"/>
        <v>0</v>
      </c>
      <c r="L25" s="29">
        <f t="shared" si="9"/>
        <v>0</v>
      </c>
      <c r="M25" s="29">
        <f t="shared" si="10"/>
        <v>0</v>
      </c>
      <c r="N25" s="29">
        <f t="shared" si="11"/>
        <v>0</v>
      </c>
      <c r="O25" s="29">
        <f t="shared" si="12"/>
        <v>0</v>
      </c>
      <c r="P25" s="30">
        <f t="shared" si="13"/>
        <v>0</v>
      </c>
    </row>
    <row r="26" spans="1:24" ht="27">
      <c r="A26" s="26">
        <f>A25+1</f>
        <v>10</v>
      </c>
      <c r="B26" s="124" t="s">
        <v>26</v>
      </c>
      <c r="C26" s="31" t="s">
        <v>167</v>
      </c>
      <c r="D26" s="28" t="s">
        <v>191</v>
      </c>
      <c r="E26" s="33">
        <v>1189</v>
      </c>
      <c r="F26" s="29">
        <v>0</v>
      </c>
      <c r="G26" s="29">
        <v>0</v>
      </c>
      <c r="H26" s="29">
        <f t="shared" ref="H26:H29" si="14">ROUND(F26*G26,2)</f>
        <v>0</v>
      </c>
      <c r="I26" s="29"/>
      <c r="J26" s="29">
        <v>0</v>
      </c>
      <c r="K26" s="30">
        <f t="shared" ref="K26:K29" si="15">SUM(H26:J26)</f>
        <v>0</v>
      </c>
      <c r="L26" s="29">
        <f t="shared" ref="L26:L29" si="16">ROUND(F26*E26,2)</f>
        <v>0</v>
      </c>
      <c r="M26" s="29">
        <f t="shared" ref="M26:M29" si="17">ROUND(H26*E26,2)</f>
        <v>0</v>
      </c>
      <c r="N26" s="29">
        <f t="shared" ref="N26:N29" si="18">ROUND(I26*E26,2)</f>
        <v>0</v>
      </c>
      <c r="O26" s="29">
        <f t="shared" ref="O26:O29" si="19">ROUND(J26*E26,2)</f>
        <v>0</v>
      </c>
      <c r="P26" s="30">
        <f t="shared" ref="P26:P29" si="20">SUM(M26:O26)</f>
        <v>0</v>
      </c>
    </row>
    <row r="27" spans="1:24" ht="27">
      <c r="A27" s="26">
        <f t="shared" ref="A27:A44" si="21">A26+1</f>
        <v>11</v>
      </c>
      <c r="B27" s="124" t="s">
        <v>26</v>
      </c>
      <c r="C27" s="31" t="s">
        <v>179</v>
      </c>
      <c r="D27" s="28" t="s">
        <v>192</v>
      </c>
      <c r="E27" s="33">
        <v>557</v>
      </c>
      <c r="F27" s="29">
        <v>0</v>
      </c>
      <c r="G27" s="29">
        <v>0</v>
      </c>
      <c r="H27" s="29">
        <f t="shared" si="14"/>
        <v>0</v>
      </c>
      <c r="I27" s="29"/>
      <c r="J27" s="29">
        <v>0</v>
      </c>
      <c r="K27" s="30">
        <f t="shared" si="15"/>
        <v>0</v>
      </c>
      <c r="L27" s="29">
        <f t="shared" si="16"/>
        <v>0</v>
      </c>
      <c r="M27" s="29">
        <f t="shared" si="17"/>
        <v>0</v>
      </c>
      <c r="N27" s="29">
        <f t="shared" si="18"/>
        <v>0</v>
      </c>
      <c r="O27" s="29">
        <f t="shared" si="19"/>
        <v>0</v>
      </c>
      <c r="P27" s="30">
        <f t="shared" si="20"/>
        <v>0</v>
      </c>
    </row>
    <row r="28" spans="1:24" ht="27">
      <c r="A28" s="26">
        <f t="shared" si="21"/>
        <v>12</v>
      </c>
      <c r="B28" s="124" t="s">
        <v>26</v>
      </c>
      <c r="C28" s="31" t="s">
        <v>168</v>
      </c>
      <c r="D28" s="28" t="s">
        <v>191</v>
      </c>
      <c r="E28" s="33">
        <v>1095</v>
      </c>
      <c r="F28" s="29">
        <v>0</v>
      </c>
      <c r="G28" s="29">
        <v>0</v>
      </c>
      <c r="H28" s="29">
        <f t="shared" si="14"/>
        <v>0</v>
      </c>
      <c r="I28" s="29"/>
      <c r="J28" s="29">
        <v>0</v>
      </c>
      <c r="K28" s="30">
        <f t="shared" si="15"/>
        <v>0</v>
      </c>
      <c r="L28" s="29">
        <f t="shared" si="16"/>
        <v>0</v>
      </c>
      <c r="M28" s="29">
        <f t="shared" si="17"/>
        <v>0</v>
      </c>
      <c r="N28" s="29">
        <f t="shared" si="18"/>
        <v>0</v>
      </c>
      <c r="O28" s="29">
        <f t="shared" si="19"/>
        <v>0</v>
      </c>
      <c r="P28" s="30">
        <f t="shared" si="20"/>
        <v>0</v>
      </c>
    </row>
    <row r="29" spans="1:24" ht="114" customHeight="1">
      <c r="A29" s="107">
        <f t="shared" si="21"/>
        <v>13</v>
      </c>
      <c r="B29" s="112" t="s">
        <v>26</v>
      </c>
      <c r="C29" s="111" t="s">
        <v>569</v>
      </c>
      <c r="D29" s="109" t="s">
        <v>191</v>
      </c>
      <c r="E29" s="129">
        <v>2153</v>
      </c>
      <c r="F29" s="110">
        <v>0</v>
      </c>
      <c r="G29" s="110">
        <v>0</v>
      </c>
      <c r="H29" s="110">
        <f t="shared" si="14"/>
        <v>0</v>
      </c>
      <c r="I29" s="110"/>
      <c r="J29" s="110">
        <v>0</v>
      </c>
      <c r="K29" s="110">
        <f t="shared" si="15"/>
        <v>0</v>
      </c>
      <c r="L29" s="110">
        <f t="shared" si="16"/>
        <v>0</v>
      </c>
      <c r="M29" s="110">
        <f t="shared" si="17"/>
        <v>0</v>
      </c>
      <c r="N29" s="110">
        <f t="shared" si="18"/>
        <v>0</v>
      </c>
      <c r="O29" s="110">
        <f t="shared" si="19"/>
        <v>0</v>
      </c>
      <c r="P29" s="110">
        <f t="shared" si="20"/>
        <v>0</v>
      </c>
    </row>
    <row r="30" spans="1:24" ht="27">
      <c r="A30" s="26">
        <f t="shared" si="21"/>
        <v>14</v>
      </c>
      <c r="B30" s="124" t="s">
        <v>26</v>
      </c>
      <c r="C30" s="31" t="s">
        <v>169</v>
      </c>
      <c r="D30" s="28" t="s">
        <v>191</v>
      </c>
      <c r="E30" s="33">
        <v>158</v>
      </c>
      <c r="F30" s="29">
        <v>0</v>
      </c>
      <c r="G30" s="29">
        <v>0</v>
      </c>
      <c r="H30" s="29">
        <f t="shared" ref="H30:H33" si="22">ROUND(F30*G30,2)</f>
        <v>0</v>
      </c>
      <c r="I30" s="29"/>
      <c r="J30" s="29">
        <v>0</v>
      </c>
      <c r="K30" s="30">
        <f t="shared" ref="K30:K33" si="23">SUM(H30:J30)</f>
        <v>0</v>
      </c>
      <c r="L30" s="29">
        <f t="shared" ref="L30:L33" si="24">ROUND(F30*E30,2)</f>
        <v>0</v>
      </c>
      <c r="M30" s="29">
        <f t="shared" ref="M30:M33" si="25">ROUND(H30*E30,2)</f>
        <v>0</v>
      </c>
      <c r="N30" s="29">
        <f t="shared" ref="N30:N33" si="26">ROUND(I30*E30,2)</f>
        <v>0</v>
      </c>
      <c r="O30" s="29">
        <f t="shared" ref="O30:O33" si="27">ROUND(J30*E30,2)</f>
        <v>0</v>
      </c>
      <c r="P30" s="30">
        <f t="shared" ref="P30:P33" si="28">SUM(M30:O30)</f>
        <v>0</v>
      </c>
    </row>
    <row r="31" spans="1:24" ht="27">
      <c r="A31" s="107">
        <f t="shared" si="21"/>
        <v>15</v>
      </c>
      <c r="B31" s="112" t="s">
        <v>26</v>
      </c>
      <c r="C31" s="111" t="s">
        <v>570</v>
      </c>
      <c r="D31" s="109" t="s">
        <v>23</v>
      </c>
      <c r="E31" s="129">
        <v>962</v>
      </c>
      <c r="F31" s="110">
        <v>0</v>
      </c>
      <c r="G31" s="110">
        <v>0</v>
      </c>
      <c r="H31" s="110">
        <f t="shared" si="22"/>
        <v>0</v>
      </c>
      <c r="I31" s="110"/>
      <c r="J31" s="110">
        <v>0</v>
      </c>
      <c r="K31" s="110">
        <f t="shared" si="23"/>
        <v>0</v>
      </c>
      <c r="L31" s="110">
        <f t="shared" si="24"/>
        <v>0</v>
      </c>
      <c r="M31" s="110">
        <f t="shared" si="25"/>
        <v>0</v>
      </c>
      <c r="N31" s="110">
        <f t="shared" si="26"/>
        <v>0</v>
      </c>
      <c r="O31" s="110">
        <f t="shared" si="27"/>
        <v>0</v>
      </c>
      <c r="P31" s="110">
        <f t="shared" si="28"/>
        <v>0</v>
      </c>
    </row>
    <row r="32" spans="1:24" ht="49.5" customHeight="1">
      <c r="A32" s="107">
        <f t="shared" si="21"/>
        <v>16</v>
      </c>
      <c r="B32" s="112" t="s">
        <v>26</v>
      </c>
      <c r="C32" s="111" t="s">
        <v>571</v>
      </c>
      <c r="D32" s="109" t="s">
        <v>48</v>
      </c>
      <c r="E32" s="129">
        <v>1138</v>
      </c>
      <c r="F32" s="110">
        <v>0</v>
      </c>
      <c r="G32" s="110">
        <v>0</v>
      </c>
      <c r="H32" s="110">
        <f t="shared" si="22"/>
        <v>0</v>
      </c>
      <c r="I32" s="110"/>
      <c r="J32" s="110">
        <v>0</v>
      </c>
      <c r="K32" s="110">
        <f t="shared" si="23"/>
        <v>0</v>
      </c>
      <c r="L32" s="110">
        <f t="shared" si="24"/>
        <v>0</v>
      </c>
      <c r="M32" s="110">
        <f t="shared" si="25"/>
        <v>0</v>
      </c>
      <c r="N32" s="110">
        <f t="shared" si="26"/>
        <v>0</v>
      </c>
      <c r="O32" s="110">
        <f t="shared" si="27"/>
        <v>0</v>
      </c>
      <c r="P32" s="110">
        <f t="shared" si="28"/>
        <v>0</v>
      </c>
    </row>
    <row r="33" spans="1:16" ht="44.25" customHeight="1">
      <c r="A33" s="26">
        <f t="shared" si="21"/>
        <v>17</v>
      </c>
      <c r="B33" s="124" t="s">
        <v>26</v>
      </c>
      <c r="C33" s="31" t="s">
        <v>170</v>
      </c>
      <c r="D33" s="28" t="s">
        <v>192</v>
      </c>
      <c r="E33" s="33">
        <v>1356</v>
      </c>
      <c r="F33" s="29">
        <v>0</v>
      </c>
      <c r="G33" s="29">
        <v>0</v>
      </c>
      <c r="H33" s="29">
        <f t="shared" si="22"/>
        <v>0</v>
      </c>
      <c r="I33" s="29">
        <v>0</v>
      </c>
      <c r="J33" s="29">
        <v>0</v>
      </c>
      <c r="K33" s="30">
        <f t="shared" si="23"/>
        <v>0</v>
      </c>
      <c r="L33" s="29">
        <f t="shared" si="24"/>
        <v>0</v>
      </c>
      <c r="M33" s="29">
        <f t="shared" si="25"/>
        <v>0</v>
      </c>
      <c r="N33" s="29">
        <f t="shared" si="26"/>
        <v>0</v>
      </c>
      <c r="O33" s="29">
        <f t="shared" si="27"/>
        <v>0</v>
      </c>
      <c r="P33" s="30">
        <f t="shared" si="28"/>
        <v>0</v>
      </c>
    </row>
    <row r="34" spans="1:16" ht="27">
      <c r="A34" s="26">
        <f t="shared" si="21"/>
        <v>18</v>
      </c>
      <c r="B34" s="124" t="s">
        <v>26</v>
      </c>
      <c r="C34" s="31" t="s">
        <v>182</v>
      </c>
      <c r="D34" s="28" t="s">
        <v>192</v>
      </c>
      <c r="E34" s="33">
        <v>2125</v>
      </c>
      <c r="F34" s="29">
        <v>0</v>
      </c>
      <c r="G34" s="29">
        <v>0</v>
      </c>
      <c r="H34" s="29">
        <f t="shared" si="7"/>
        <v>0</v>
      </c>
      <c r="I34" s="29">
        <v>0</v>
      </c>
      <c r="J34" s="29">
        <v>0</v>
      </c>
      <c r="K34" s="30">
        <f t="shared" si="8"/>
        <v>0</v>
      </c>
      <c r="L34" s="29">
        <f t="shared" si="9"/>
        <v>0</v>
      </c>
      <c r="M34" s="29">
        <f t="shared" si="10"/>
        <v>0</v>
      </c>
      <c r="N34" s="29">
        <f t="shared" si="11"/>
        <v>0</v>
      </c>
      <c r="O34" s="29">
        <f t="shared" si="12"/>
        <v>0</v>
      </c>
      <c r="P34" s="30">
        <f t="shared" si="13"/>
        <v>0</v>
      </c>
    </row>
    <row r="35" spans="1:16" ht="40.5">
      <c r="A35" s="26">
        <f t="shared" si="21"/>
        <v>19</v>
      </c>
      <c r="B35" s="124" t="s">
        <v>26</v>
      </c>
      <c r="C35" s="31" t="s">
        <v>171</v>
      </c>
      <c r="D35" s="28" t="s">
        <v>23</v>
      </c>
      <c r="E35" s="33">
        <v>439</v>
      </c>
      <c r="F35" s="29">
        <v>0</v>
      </c>
      <c r="G35" s="29">
        <v>0</v>
      </c>
      <c r="H35" s="29">
        <f t="shared" ref="H35:H44" si="29">ROUND(F35*G35,2)</f>
        <v>0</v>
      </c>
      <c r="I35" s="29">
        <v>0</v>
      </c>
      <c r="J35" s="29">
        <v>0</v>
      </c>
      <c r="K35" s="30">
        <f t="shared" ref="K35:K44" si="30">SUM(H35:J35)</f>
        <v>0</v>
      </c>
      <c r="L35" s="29">
        <f t="shared" ref="L35:L44" si="31">ROUND(F35*E35,2)</f>
        <v>0</v>
      </c>
      <c r="M35" s="29">
        <f t="shared" ref="M35:M44" si="32">ROUND(H35*E35,2)</f>
        <v>0</v>
      </c>
      <c r="N35" s="29">
        <f t="shared" ref="N35:N44" si="33">ROUND(I35*E35,2)</f>
        <v>0</v>
      </c>
      <c r="O35" s="29">
        <f t="shared" ref="O35:O44" si="34">ROUND(J35*E35,2)</f>
        <v>0</v>
      </c>
      <c r="P35" s="30">
        <f t="shared" ref="P35:P44" si="35">SUM(M35:O35)</f>
        <v>0</v>
      </c>
    </row>
    <row r="36" spans="1:16" ht="40.5">
      <c r="A36" s="26">
        <f t="shared" si="21"/>
        <v>20</v>
      </c>
      <c r="B36" s="124" t="s">
        <v>26</v>
      </c>
      <c r="C36" s="31" t="s">
        <v>172</v>
      </c>
      <c r="D36" s="28" t="s">
        <v>23</v>
      </c>
      <c r="E36" s="33">
        <v>178</v>
      </c>
      <c r="F36" s="29">
        <v>0</v>
      </c>
      <c r="G36" s="29">
        <v>0</v>
      </c>
      <c r="H36" s="29">
        <f t="shared" si="29"/>
        <v>0</v>
      </c>
      <c r="I36" s="29">
        <v>0</v>
      </c>
      <c r="J36" s="29">
        <v>0</v>
      </c>
      <c r="K36" s="30">
        <f t="shared" si="30"/>
        <v>0</v>
      </c>
      <c r="L36" s="29">
        <f t="shared" si="31"/>
        <v>0</v>
      </c>
      <c r="M36" s="29">
        <f t="shared" si="32"/>
        <v>0</v>
      </c>
      <c r="N36" s="29">
        <f t="shared" si="33"/>
        <v>0</v>
      </c>
      <c r="O36" s="29">
        <f t="shared" si="34"/>
        <v>0</v>
      </c>
      <c r="P36" s="30">
        <f t="shared" si="35"/>
        <v>0</v>
      </c>
    </row>
    <row r="37" spans="1:16" ht="40.5">
      <c r="A37" s="26">
        <f t="shared" si="21"/>
        <v>21</v>
      </c>
      <c r="B37" s="124" t="s">
        <v>26</v>
      </c>
      <c r="C37" s="31" t="s">
        <v>173</v>
      </c>
      <c r="D37" s="28" t="s">
        <v>192</v>
      </c>
      <c r="E37" s="33">
        <v>3</v>
      </c>
      <c r="F37" s="29">
        <v>0</v>
      </c>
      <c r="G37" s="29">
        <v>0</v>
      </c>
      <c r="H37" s="29">
        <f t="shared" si="29"/>
        <v>0</v>
      </c>
      <c r="I37" s="29">
        <v>0</v>
      </c>
      <c r="J37" s="29">
        <v>0</v>
      </c>
      <c r="K37" s="30">
        <f t="shared" si="30"/>
        <v>0</v>
      </c>
      <c r="L37" s="29">
        <f t="shared" si="31"/>
        <v>0</v>
      </c>
      <c r="M37" s="29">
        <f t="shared" si="32"/>
        <v>0</v>
      </c>
      <c r="N37" s="29">
        <f t="shared" si="33"/>
        <v>0</v>
      </c>
      <c r="O37" s="29">
        <f t="shared" si="34"/>
        <v>0</v>
      </c>
      <c r="P37" s="30">
        <f t="shared" si="35"/>
        <v>0</v>
      </c>
    </row>
    <row r="38" spans="1:16" ht="27.75" customHeight="1">
      <c r="A38" s="26">
        <f t="shared" si="21"/>
        <v>22</v>
      </c>
      <c r="B38" s="124" t="s">
        <v>26</v>
      </c>
      <c r="C38" s="31" t="s">
        <v>175</v>
      </c>
      <c r="D38" s="28" t="s">
        <v>23</v>
      </c>
      <c r="E38" s="33">
        <v>174</v>
      </c>
      <c r="F38" s="29">
        <v>0</v>
      </c>
      <c r="G38" s="29">
        <v>0</v>
      </c>
      <c r="H38" s="29">
        <f t="shared" si="29"/>
        <v>0</v>
      </c>
      <c r="I38" s="29"/>
      <c r="J38" s="29">
        <v>0</v>
      </c>
      <c r="K38" s="30">
        <f t="shared" si="30"/>
        <v>0</v>
      </c>
      <c r="L38" s="29">
        <f t="shared" si="31"/>
        <v>0</v>
      </c>
      <c r="M38" s="29">
        <f t="shared" si="32"/>
        <v>0</v>
      </c>
      <c r="N38" s="29">
        <f t="shared" si="33"/>
        <v>0</v>
      </c>
      <c r="O38" s="29">
        <f t="shared" si="34"/>
        <v>0</v>
      </c>
      <c r="P38" s="30">
        <f t="shared" si="35"/>
        <v>0</v>
      </c>
    </row>
    <row r="39" spans="1:16" ht="27">
      <c r="A39" s="26">
        <f t="shared" si="21"/>
        <v>23</v>
      </c>
      <c r="B39" s="124" t="s">
        <v>26</v>
      </c>
      <c r="C39" s="31" t="s">
        <v>176</v>
      </c>
      <c r="D39" s="28" t="s">
        <v>48</v>
      </c>
      <c r="E39" s="33">
        <v>3</v>
      </c>
      <c r="F39" s="29">
        <v>0</v>
      </c>
      <c r="G39" s="29">
        <v>0</v>
      </c>
      <c r="H39" s="29">
        <f t="shared" si="29"/>
        <v>0</v>
      </c>
      <c r="I39" s="29"/>
      <c r="J39" s="29">
        <v>0</v>
      </c>
      <c r="K39" s="30">
        <f t="shared" si="30"/>
        <v>0</v>
      </c>
      <c r="L39" s="29">
        <f t="shared" si="31"/>
        <v>0</v>
      </c>
      <c r="M39" s="29">
        <f t="shared" si="32"/>
        <v>0</v>
      </c>
      <c r="N39" s="29">
        <f t="shared" si="33"/>
        <v>0</v>
      </c>
      <c r="O39" s="29">
        <f t="shared" si="34"/>
        <v>0</v>
      </c>
      <c r="P39" s="30">
        <f t="shared" si="35"/>
        <v>0</v>
      </c>
    </row>
    <row r="40" spans="1:16" ht="26.25" customHeight="1">
      <c r="A40" s="26">
        <f t="shared" si="21"/>
        <v>24</v>
      </c>
      <c r="B40" s="124" t="s">
        <v>26</v>
      </c>
      <c r="C40" s="31" t="s">
        <v>181</v>
      </c>
      <c r="D40" s="28" t="s">
        <v>48</v>
      </c>
      <c r="E40" s="33">
        <v>1</v>
      </c>
      <c r="F40" s="29">
        <v>0</v>
      </c>
      <c r="G40" s="29">
        <v>0</v>
      </c>
      <c r="H40" s="29">
        <f t="shared" si="29"/>
        <v>0</v>
      </c>
      <c r="I40" s="29"/>
      <c r="J40" s="29">
        <v>0</v>
      </c>
      <c r="K40" s="30">
        <f t="shared" si="30"/>
        <v>0</v>
      </c>
      <c r="L40" s="29">
        <f t="shared" si="31"/>
        <v>0</v>
      </c>
      <c r="M40" s="29">
        <f t="shared" si="32"/>
        <v>0</v>
      </c>
      <c r="N40" s="29">
        <f t="shared" si="33"/>
        <v>0</v>
      </c>
      <c r="O40" s="29">
        <f t="shared" si="34"/>
        <v>0</v>
      </c>
      <c r="P40" s="30">
        <f t="shared" si="35"/>
        <v>0</v>
      </c>
    </row>
    <row r="41" spans="1:16" ht="28.5" customHeight="1">
      <c r="A41" s="26">
        <f t="shared" si="21"/>
        <v>25</v>
      </c>
      <c r="B41" s="124" t="s">
        <v>26</v>
      </c>
      <c r="C41" s="31" t="s">
        <v>180</v>
      </c>
      <c r="D41" s="28" t="s">
        <v>48</v>
      </c>
      <c r="E41" s="33">
        <v>3</v>
      </c>
      <c r="F41" s="29">
        <v>0</v>
      </c>
      <c r="G41" s="29">
        <v>0</v>
      </c>
      <c r="H41" s="29">
        <f t="shared" ref="H41:H42" si="36">ROUND(F41*G41,2)</f>
        <v>0</v>
      </c>
      <c r="I41" s="29"/>
      <c r="J41" s="29">
        <v>0</v>
      </c>
      <c r="K41" s="30">
        <f t="shared" ref="K41:K42" si="37">SUM(H41:J41)</f>
        <v>0</v>
      </c>
      <c r="L41" s="29">
        <f t="shared" ref="L41" si="38">ROUND(F41*E41,2)</f>
        <v>0</v>
      </c>
      <c r="M41" s="29">
        <f t="shared" ref="M41" si="39">ROUND(H41*E41,2)</f>
        <v>0</v>
      </c>
      <c r="N41" s="29">
        <f t="shared" ref="N41" si="40">ROUND(I41*E41,2)</f>
        <v>0</v>
      </c>
      <c r="O41" s="29">
        <f t="shared" ref="O41" si="41">ROUND(J41*E41,2)</f>
        <v>0</v>
      </c>
      <c r="P41" s="30">
        <f t="shared" ref="P41" si="42">SUM(M41:O41)</f>
        <v>0</v>
      </c>
    </row>
    <row r="42" spans="1:16" ht="27">
      <c r="A42" s="26">
        <f t="shared" si="21"/>
        <v>26</v>
      </c>
      <c r="B42" s="124" t="s">
        <v>26</v>
      </c>
      <c r="C42" s="31" t="s">
        <v>177</v>
      </c>
      <c r="D42" s="28" t="s">
        <v>48</v>
      </c>
      <c r="E42" s="33">
        <v>14</v>
      </c>
      <c r="F42" s="29">
        <v>0</v>
      </c>
      <c r="G42" s="29">
        <v>0</v>
      </c>
      <c r="H42" s="29">
        <f t="shared" si="36"/>
        <v>0</v>
      </c>
      <c r="I42" s="29"/>
      <c r="J42" s="29">
        <v>0</v>
      </c>
      <c r="K42" s="30">
        <f t="shared" si="37"/>
        <v>0</v>
      </c>
      <c r="L42" s="29">
        <f t="shared" ref="L42" si="43">ROUND(F42*E42,2)</f>
        <v>0</v>
      </c>
      <c r="M42" s="29">
        <f t="shared" ref="M42" si="44">ROUND(H42*E42,2)</f>
        <v>0</v>
      </c>
      <c r="N42" s="29">
        <f t="shared" ref="N42" si="45">ROUND(I42*E42,2)</f>
        <v>0</v>
      </c>
      <c r="O42" s="29">
        <f t="shared" ref="O42" si="46">ROUND(J42*E42,2)</f>
        <v>0</v>
      </c>
      <c r="P42" s="30">
        <f t="shared" ref="P42" si="47">SUM(M42:O42)</f>
        <v>0</v>
      </c>
    </row>
    <row r="43" spans="1:16">
      <c r="A43" s="26">
        <f t="shared" si="21"/>
        <v>27</v>
      </c>
      <c r="B43" s="124" t="s">
        <v>26</v>
      </c>
      <c r="C43" s="31" t="s">
        <v>178</v>
      </c>
      <c r="D43" s="28" t="s">
        <v>48</v>
      </c>
      <c r="E43" s="33">
        <v>1</v>
      </c>
      <c r="F43" s="29">
        <v>0</v>
      </c>
      <c r="G43" s="29">
        <v>0</v>
      </c>
      <c r="H43" s="29">
        <f t="shared" ref="H43" si="48">ROUND(F43*G43,2)</f>
        <v>0</v>
      </c>
      <c r="I43" s="29"/>
      <c r="J43" s="29">
        <v>0</v>
      </c>
      <c r="K43" s="30">
        <f t="shared" ref="K43" si="49">SUM(H43:J43)</f>
        <v>0</v>
      </c>
      <c r="L43" s="29">
        <f t="shared" ref="L43" si="50">ROUND(F43*E43,2)</f>
        <v>0</v>
      </c>
      <c r="M43" s="29">
        <f t="shared" ref="M43" si="51">ROUND(H43*E43,2)</f>
        <v>0</v>
      </c>
      <c r="N43" s="29">
        <f t="shared" ref="N43" si="52">ROUND(I43*E43,2)</f>
        <v>0</v>
      </c>
      <c r="O43" s="29">
        <f t="shared" ref="O43" si="53">ROUND(J43*E43,2)</f>
        <v>0</v>
      </c>
      <c r="P43" s="30">
        <f t="shared" ref="P43" si="54">SUM(M43:O43)</f>
        <v>0</v>
      </c>
    </row>
    <row r="44" spans="1:16" ht="27">
      <c r="A44" s="26">
        <f t="shared" si="21"/>
        <v>28</v>
      </c>
      <c r="B44" s="124" t="s">
        <v>26</v>
      </c>
      <c r="C44" s="31" t="s">
        <v>174</v>
      </c>
      <c r="D44" s="28" t="s">
        <v>192</v>
      </c>
      <c r="E44" s="33">
        <v>146</v>
      </c>
      <c r="F44" s="29">
        <v>0</v>
      </c>
      <c r="G44" s="29">
        <v>0</v>
      </c>
      <c r="H44" s="29">
        <f t="shared" si="29"/>
        <v>0</v>
      </c>
      <c r="I44" s="29">
        <v>0</v>
      </c>
      <c r="J44" s="29">
        <v>0</v>
      </c>
      <c r="K44" s="30">
        <f t="shared" si="30"/>
        <v>0</v>
      </c>
      <c r="L44" s="29">
        <f t="shared" si="31"/>
        <v>0</v>
      </c>
      <c r="M44" s="29">
        <f t="shared" si="32"/>
        <v>0</v>
      </c>
      <c r="N44" s="29">
        <f t="shared" si="33"/>
        <v>0</v>
      </c>
      <c r="O44" s="29">
        <f t="shared" si="34"/>
        <v>0</v>
      </c>
      <c r="P44" s="30">
        <f t="shared" si="35"/>
        <v>0</v>
      </c>
    </row>
    <row r="45" spans="1:16">
      <c r="A45" s="26"/>
      <c r="B45" s="124" t="s">
        <v>26</v>
      </c>
      <c r="C45" s="23" t="s">
        <v>184</v>
      </c>
      <c r="D45" s="28"/>
      <c r="E45" s="33"/>
      <c r="F45" s="29"/>
      <c r="G45" s="29"/>
      <c r="H45" s="29"/>
      <c r="I45" s="29"/>
      <c r="J45" s="29"/>
      <c r="K45" s="30"/>
      <c r="L45" s="29"/>
      <c r="M45" s="29"/>
      <c r="N45" s="29"/>
      <c r="O45" s="29"/>
      <c r="P45" s="30"/>
    </row>
    <row r="46" spans="1:16" ht="40.5">
      <c r="A46" s="26">
        <f>A44+1</f>
        <v>29</v>
      </c>
      <c r="B46" s="124" t="s">
        <v>26</v>
      </c>
      <c r="C46" s="31" t="s">
        <v>183</v>
      </c>
      <c r="D46" s="28" t="s">
        <v>37</v>
      </c>
      <c r="E46" s="33">
        <v>26</v>
      </c>
      <c r="F46" s="29">
        <v>0</v>
      </c>
      <c r="G46" s="29">
        <v>0</v>
      </c>
      <c r="H46" s="29">
        <f t="shared" ref="H46:H50" si="55">ROUND(F46*G46,2)</f>
        <v>0</v>
      </c>
      <c r="I46" s="29"/>
      <c r="J46" s="29">
        <v>0</v>
      </c>
      <c r="K46" s="30">
        <f t="shared" ref="K46:K50" si="56">SUM(H46:J46)</f>
        <v>0</v>
      </c>
      <c r="L46" s="29">
        <f t="shared" ref="L46:L50" si="57">ROUND(F46*E46,2)</f>
        <v>0</v>
      </c>
      <c r="M46" s="29">
        <f t="shared" ref="M46:M50" si="58">ROUND(H46*E46,2)</f>
        <v>0</v>
      </c>
      <c r="N46" s="29">
        <f t="shared" ref="N46:N50" si="59">ROUND(I46*E46,2)</f>
        <v>0</v>
      </c>
      <c r="O46" s="29">
        <f t="shared" ref="O46:O50" si="60">ROUND(J46*E46,2)</f>
        <v>0</v>
      </c>
      <c r="P46" s="30">
        <f t="shared" ref="P46:P50" si="61">SUM(M46:O46)</f>
        <v>0</v>
      </c>
    </row>
    <row r="47" spans="1:16">
      <c r="A47" s="26">
        <f>A46+1</f>
        <v>30</v>
      </c>
      <c r="B47" s="124" t="s">
        <v>26</v>
      </c>
      <c r="C47" s="31" t="s">
        <v>185</v>
      </c>
      <c r="D47" s="28" t="s">
        <v>192</v>
      </c>
      <c r="E47" s="33">
        <v>901</v>
      </c>
      <c r="F47" s="29">
        <v>0</v>
      </c>
      <c r="G47" s="29">
        <v>0</v>
      </c>
      <c r="H47" s="29">
        <f t="shared" si="55"/>
        <v>0</v>
      </c>
      <c r="I47" s="29">
        <v>0</v>
      </c>
      <c r="J47" s="29">
        <v>0</v>
      </c>
      <c r="K47" s="30">
        <f t="shared" si="56"/>
        <v>0</v>
      </c>
      <c r="L47" s="29">
        <f t="shared" si="57"/>
        <v>0</v>
      </c>
      <c r="M47" s="29">
        <f t="shared" si="58"/>
        <v>0</v>
      </c>
      <c r="N47" s="29">
        <f t="shared" si="59"/>
        <v>0</v>
      </c>
      <c r="O47" s="29">
        <f t="shared" si="60"/>
        <v>0</v>
      </c>
      <c r="P47" s="30">
        <f t="shared" si="61"/>
        <v>0</v>
      </c>
    </row>
    <row r="48" spans="1:16" ht="40.5">
      <c r="A48" s="26">
        <f t="shared" ref="A48:A77" si="62">A47+1</f>
        <v>31</v>
      </c>
      <c r="B48" s="124" t="s">
        <v>26</v>
      </c>
      <c r="C48" s="31" t="s">
        <v>187</v>
      </c>
      <c r="D48" s="28" t="s">
        <v>192</v>
      </c>
      <c r="E48" s="33">
        <v>370</v>
      </c>
      <c r="F48" s="29">
        <v>0</v>
      </c>
      <c r="G48" s="29">
        <v>0</v>
      </c>
      <c r="H48" s="29">
        <f t="shared" si="55"/>
        <v>0</v>
      </c>
      <c r="I48" s="29">
        <v>0</v>
      </c>
      <c r="J48" s="29">
        <v>0</v>
      </c>
      <c r="K48" s="30">
        <f t="shared" si="56"/>
        <v>0</v>
      </c>
      <c r="L48" s="29">
        <f t="shared" si="57"/>
        <v>0</v>
      </c>
      <c r="M48" s="29">
        <f t="shared" si="58"/>
        <v>0</v>
      </c>
      <c r="N48" s="29">
        <f t="shared" si="59"/>
        <v>0</v>
      </c>
      <c r="O48" s="29">
        <f t="shared" si="60"/>
        <v>0</v>
      </c>
      <c r="P48" s="30">
        <f t="shared" si="61"/>
        <v>0</v>
      </c>
    </row>
    <row r="49" spans="1:16" ht="40.5">
      <c r="A49" s="26">
        <f t="shared" si="62"/>
        <v>32</v>
      </c>
      <c r="B49" s="124" t="s">
        <v>26</v>
      </c>
      <c r="C49" s="31" t="s">
        <v>186</v>
      </c>
      <c r="D49" s="28" t="s">
        <v>192</v>
      </c>
      <c r="E49" s="33">
        <v>353</v>
      </c>
      <c r="F49" s="29">
        <v>0</v>
      </c>
      <c r="G49" s="29">
        <v>0</v>
      </c>
      <c r="H49" s="29">
        <f t="shared" ref="H49" si="63">ROUND(F49*G49,2)</f>
        <v>0</v>
      </c>
      <c r="I49" s="29">
        <v>0</v>
      </c>
      <c r="J49" s="29">
        <v>0</v>
      </c>
      <c r="K49" s="30">
        <f t="shared" ref="K49" si="64">SUM(H49:J49)</f>
        <v>0</v>
      </c>
      <c r="L49" s="29">
        <f t="shared" ref="L49" si="65">ROUND(F49*E49,2)</f>
        <v>0</v>
      </c>
      <c r="M49" s="29">
        <f t="shared" ref="M49" si="66">ROUND(H49*E49,2)</f>
        <v>0</v>
      </c>
      <c r="N49" s="29">
        <f t="shared" ref="N49" si="67">ROUND(I49*E49,2)</f>
        <v>0</v>
      </c>
      <c r="O49" s="29">
        <f t="shared" ref="O49" si="68">ROUND(J49*E49,2)</f>
        <v>0</v>
      </c>
      <c r="P49" s="30">
        <f t="shared" ref="P49" si="69">SUM(M49:O49)</f>
        <v>0</v>
      </c>
    </row>
    <row r="50" spans="1:16" ht="27">
      <c r="A50" s="26">
        <f t="shared" si="62"/>
        <v>33</v>
      </c>
      <c r="B50" s="124" t="s">
        <v>26</v>
      </c>
      <c r="C50" s="31" t="s">
        <v>188</v>
      </c>
      <c r="D50" s="28" t="s">
        <v>191</v>
      </c>
      <c r="E50" s="33">
        <v>1781</v>
      </c>
      <c r="F50" s="29">
        <v>0</v>
      </c>
      <c r="G50" s="29">
        <v>0</v>
      </c>
      <c r="H50" s="29">
        <f t="shared" si="55"/>
        <v>0</v>
      </c>
      <c r="I50" s="29">
        <v>0</v>
      </c>
      <c r="J50" s="29">
        <v>0</v>
      </c>
      <c r="K50" s="30">
        <f t="shared" si="56"/>
        <v>0</v>
      </c>
      <c r="L50" s="29">
        <f t="shared" si="57"/>
        <v>0</v>
      </c>
      <c r="M50" s="29">
        <f t="shared" si="58"/>
        <v>0</v>
      </c>
      <c r="N50" s="29">
        <f t="shared" si="59"/>
        <v>0</v>
      </c>
      <c r="O50" s="29">
        <f t="shared" si="60"/>
        <v>0</v>
      </c>
      <c r="P50" s="30">
        <f t="shared" si="61"/>
        <v>0</v>
      </c>
    </row>
    <row r="51" spans="1:16">
      <c r="A51" s="26">
        <f t="shared" si="62"/>
        <v>34</v>
      </c>
      <c r="B51" s="124" t="s">
        <v>26</v>
      </c>
      <c r="C51" s="31" t="s">
        <v>193</v>
      </c>
      <c r="D51" s="28" t="s">
        <v>48</v>
      </c>
      <c r="E51" s="33">
        <v>25</v>
      </c>
      <c r="F51" s="29">
        <v>0</v>
      </c>
      <c r="G51" s="29">
        <v>0</v>
      </c>
      <c r="H51" s="29">
        <f t="shared" ref="H51:H119" si="70">ROUND(F51*G51,2)</f>
        <v>0</v>
      </c>
      <c r="I51" s="29">
        <v>0</v>
      </c>
      <c r="J51" s="29">
        <v>0</v>
      </c>
      <c r="K51" s="30">
        <f t="shared" ref="K51:K119" si="71">SUM(H51:J51)</f>
        <v>0</v>
      </c>
      <c r="L51" s="29">
        <f t="shared" ref="L51:L119" si="72">ROUND(F51*E51,2)</f>
        <v>0</v>
      </c>
      <c r="M51" s="29">
        <f t="shared" ref="M51:M119" si="73">ROUND(H51*E51,2)</f>
        <v>0</v>
      </c>
      <c r="N51" s="29">
        <f t="shared" ref="N51:N119" si="74">ROUND(I51*E51,2)</f>
        <v>0</v>
      </c>
      <c r="O51" s="29">
        <f t="shared" ref="O51:O119" si="75">ROUND(J51*E51,2)</f>
        <v>0</v>
      </c>
      <c r="P51" s="30">
        <f t="shared" ref="P51:P119" si="76">SUM(M51:O51)</f>
        <v>0</v>
      </c>
    </row>
    <row r="52" spans="1:16" ht="27">
      <c r="A52" s="26">
        <f t="shared" si="62"/>
        <v>35</v>
      </c>
      <c r="B52" s="124" t="s">
        <v>26</v>
      </c>
      <c r="C52" s="31" t="s">
        <v>195</v>
      </c>
      <c r="D52" s="28" t="s">
        <v>48</v>
      </c>
      <c r="E52" s="33">
        <v>1</v>
      </c>
      <c r="F52" s="29">
        <v>0</v>
      </c>
      <c r="G52" s="29">
        <v>0</v>
      </c>
      <c r="H52" s="29">
        <f t="shared" ref="H52" si="77">ROUND(F52*G52,2)</f>
        <v>0</v>
      </c>
      <c r="I52" s="29">
        <v>0</v>
      </c>
      <c r="J52" s="29">
        <v>0</v>
      </c>
      <c r="K52" s="30">
        <f t="shared" ref="K52" si="78">SUM(H52:J52)</f>
        <v>0</v>
      </c>
      <c r="L52" s="29">
        <f t="shared" ref="L52" si="79">ROUND(F52*E52,2)</f>
        <v>0</v>
      </c>
      <c r="M52" s="29">
        <f t="shared" ref="M52" si="80">ROUND(H52*E52,2)</f>
        <v>0</v>
      </c>
      <c r="N52" s="29">
        <f t="shared" ref="N52" si="81">ROUND(I52*E52,2)</f>
        <v>0</v>
      </c>
      <c r="O52" s="29">
        <f t="shared" ref="O52" si="82">ROUND(J52*E52,2)</f>
        <v>0</v>
      </c>
      <c r="P52" s="30">
        <f t="shared" ref="P52" si="83">SUM(M52:O52)</f>
        <v>0</v>
      </c>
    </row>
    <row r="53" spans="1:16">
      <c r="A53" s="26">
        <f t="shared" si="62"/>
        <v>36</v>
      </c>
      <c r="B53" s="124" t="s">
        <v>26</v>
      </c>
      <c r="C53" s="31" t="s">
        <v>194</v>
      </c>
      <c r="D53" s="28" t="s">
        <v>48</v>
      </c>
      <c r="E53" s="33">
        <v>11</v>
      </c>
      <c r="F53" s="29">
        <v>0</v>
      </c>
      <c r="G53" s="29">
        <v>0</v>
      </c>
      <c r="H53" s="29">
        <f t="shared" si="70"/>
        <v>0</v>
      </c>
      <c r="I53" s="29">
        <v>0</v>
      </c>
      <c r="J53" s="29">
        <v>0</v>
      </c>
      <c r="K53" s="30">
        <f t="shared" si="71"/>
        <v>0</v>
      </c>
      <c r="L53" s="29">
        <f t="shared" si="72"/>
        <v>0</v>
      </c>
      <c r="M53" s="29">
        <f t="shared" si="73"/>
        <v>0</v>
      </c>
      <c r="N53" s="29">
        <f t="shared" si="74"/>
        <v>0</v>
      </c>
      <c r="O53" s="29">
        <f t="shared" si="75"/>
        <v>0</v>
      </c>
      <c r="P53" s="30">
        <f t="shared" si="76"/>
        <v>0</v>
      </c>
    </row>
    <row r="54" spans="1:16" ht="27">
      <c r="A54" s="26">
        <f t="shared" si="62"/>
        <v>37</v>
      </c>
      <c r="B54" s="124" t="s">
        <v>26</v>
      </c>
      <c r="C54" s="31" t="s">
        <v>196</v>
      </c>
      <c r="D54" s="28" t="s">
        <v>48</v>
      </c>
      <c r="E54" s="33">
        <v>1</v>
      </c>
      <c r="F54" s="29">
        <v>0</v>
      </c>
      <c r="G54" s="29">
        <v>0</v>
      </c>
      <c r="H54" s="29">
        <f t="shared" ref="H54:H55" si="84">ROUND(F54*G54,2)</f>
        <v>0</v>
      </c>
      <c r="I54" s="29">
        <v>0</v>
      </c>
      <c r="J54" s="29">
        <v>0</v>
      </c>
      <c r="K54" s="30">
        <f t="shared" si="71"/>
        <v>0</v>
      </c>
      <c r="L54" s="29">
        <f t="shared" si="72"/>
        <v>0</v>
      </c>
      <c r="M54" s="29">
        <f t="shared" si="73"/>
        <v>0</v>
      </c>
      <c r="N54" s="29">
        <f t="shared" si="74"/>
        <v>0</v>
      </c>
      <c r="O54" s="29">
        <f t="shared" si="75"/>
        <v>0</v>
      </c>
      <c r="P54" s="30">
        <f t="shared" si="76"/>
        <v>0</v>
      </c>
    </row>
    <row r="55" spans="1:16">
      <c r="A55" s="26">
        <f t="shared" si="62"/>
        <v>38</v>
      </c>
      <c r="B55" s="124" t="s">
        <v>26</v>
      </c>
      <c r="C55" s="31" t="s">
        <v>197</v>
      </c>
      <c r="D55" s="28" t="s">
        <v>48</v>
      </c>
      <c r="E55" s="33">
        <v>204</v>
      </c>
      <c r="F55" s="29">
        <v>0</v>
      </c>
      <c r="G55" s="29">
        <v>0</v>
      </c>
      <c r="H55" s="29">
        <f t="shared" si="84"/>
        <v>0</v>
      </c>
      <c r="I55" s="29">
        <v>0</v>
      </c>
      <c r="J55" s="29">
        <v>0</v>
      </c>
      <c r="K55" s="30">
        <f t="shared" si="71"/>
        <v>0</v>
      </c>
      <c r="L55" s="29">
        <f t="shared" si="72"/>
        <v>0</v>
      </c>
      <c r="M55" s="29">
        <f t="shared" si="73"/>
        <v>0</v>
      </c>
      <c r="N55" s="29">
        <f t="shared" si="74"/>
        <v>0</v>
      </c>
      <c r="O55" s="29">
        <f t="shared" si="75"/>
        <v>0</v>
      </c>
      <c r="P55" s="30">
        <f t="shared" si="76"/>
        <v>0</v>
      </c>
    </row>
    <row r="56" spans="1:16">
      <c r="A56" s="26">
        <f t="shared" si="62"/>
        <v>39</v>
      </c>
      <c r="B56" s="124" t="s">
        <v>26</v>
      </c>
      <c r="C56" s="31" t="s">
        <v>198</v>
      </c>
      <c r="D56" s="28" t="s">
        <v>48</v>
      </c>
      <c r="E56" s="33">
        <v>1</v>
      </c>
      <c r="F56" s="29">
        <v>0</v>
      </c>
      <c r="G56" s="29">
        <v>0</v>
      </c>
      <c r="H56" s="29">
        <f t="shared" ref="H56" si="85">ROUND(F56*G56,2)</f>
        <v>0</v>
      </c>
      <c r="I56" s="29">
        <v>0</v>
      </c>
      <c r="J56" s="29">
        <v>0</v>
      </c>
      <c r="K56" s="30">
        <f t="shared" si="71"/>
        <v>0</v>
      </c>
      <c r="L56" s="29">
        <f t="shared" si="72"/>
        <v>0</v>
      </c>
      <c r="M56" s="29">
        <f t="shared" si="73"/>
        <v>0</v>
      </c>
      <c r="N56" s="29">
        <f t="shared" si="74"/>
        <v>0</v>
      </c>
      <c r="O56" s="29">
        <f t="shared" si="75"/>
        <v>0</v>
      </c>
      <c r="P56" s="30">
        <f t="shared" si="76"/>
        <v>0</v>
      </c>
    </row>
    <row r="57" spans="1:16">
      <c r="A57" s="26">
        <f t="shared" si="62"/>
        <v>40</v>
      </c>
      <c r="B57" s="124" t="s">
        <v>26</v>
      </c>
      <c r="C57" s="31" t="s">
        <v>199</v>
      </c>
      <c r="D57" s="28" t="s">
        <v>48</v>
      </c>
      <c r="E57" s="33">
        <v>8</v>
      </c>
      <c r="F57" s="29">
        <v>0</v>
      </c>
      <c r="G57" s="29">
        <v>0</v>
      </c>
      <c r="H57" s="29">
        <f t="shared" si="70"/>
        <v>0</v>
      </c>
      <c r="I57" s="29">
        <v>0</v>
      </c>
      <c r="J57" s="29">
        <v>0</v>
      </c>
      <c r="K57" s="30">
        <f t="shared" si="71"/>
        <v>0</v>
      </c>
      <c r="L57" s="29">
        <f t="shared" si="72"/>
        <v>0</v>
      </c>
      <c r="M57" s="29">
        <f t="shared" si="73"/>
        <v>0</v>
      </c>
      <c r="N57" s="29">
        <f t="shared" si="74"/>
        <v>0</v>
      </c>
      <c r="O57" s="29">
        <f t="shared" si="75"/>
        <v>0</v>
      </c>
      <c r="P57" s="30">
        <f t="shared" si="76"/>
        <v>0</v>
      </c>
    </row>
    <row r="58" spans="1:16">
      <c r="A58" s="26">
        <f t="shared" si="62"/>
        <v>41</v>
      </c>
      <c r="B58" s="124" t="s">
        <v>26</v>
      </c>
      <c r="C58" s="31" t="s">
        <v>200</v>
      </c>
      <c r="D58" s="28" t="s">
        <v>48</v>
      </c>
      <c r="E58" s="33">
        <v>26</v>
      </c>
      <c r="F58" s="29">
        <v>0</v>
      </c>
      <c r="G58" s="29">
        <v>0</v>
      </c>
      <c r="H58" s="29">
        <f t="shared" ref="H58:H71" si="86">ROUND(F58*G58,2)</f>
        <v>0</v>
      </c>
      <c r="I58" s="29">
        <v>0</v>
      </c>
      <c r="J58" s="29">
        <v>0</v>
      </c>
      <c r="K58" s="30">
        <f t="shared" ref="K58:K71" si="87">SUM(H58:J58)</f>
        <v>0</v>
      </c>
      <c r="L58" s="29">
        <f t="shared" ref="L58:L71" si="88">ROUND(F58*E58,2)</f>
        <v>0</v>
      </c>
      <c r="M58" s="29">
        <f t="shared" ref="M58:M71" si="89">ROUND(H58*E58,2)</f>
        <v>0</v>
      </c>
      <c r="N58" s="29">
        <f t="shared" ref="N58:N71" si="90">ROUND(I58*E58,2)</f>
        <v>0</v>
      </c>
      <c r="O58" s="29">
        <f t="shared" ref="O58:O71" si="91">ROUND(J58*E58,2)</f>
        <v>0</v>
      </c>
      <c r="P58" s="30">
        <f t="shared" ref="P58:P71" si="92">SUM(M58:O58)</f>
        <v>0</v>
      </c>
    </row>
    <row r="59" spans="1:16">
      <c r="A59" s="26">
        <f t="shared" si="62"/>
        <v>42</v>
      </c>
      <c r="B59" s="124" t="s">
        <v>26</v>
      </c>
      <c r="C59" s="31" t="s">
        <v>189</v>
      </c>
      <c r="D59" s="28" t="s">
        <v>192</v>
      </c>
      <c r="E59" s="33">
        <v>102</v>
      </c>
      <c r="F59" s="29">
        <v>0</v>
      </c>
      <c r="G59" s="29">
        <v>0</v>
      </c>
      <c r="H59" s="29">
        <f t="shared" ref="H59:H65" si="93">ROUND(F59*G59,2)</f>
        <v>0</v>
      </c>
      <c r="I59" s="29">
        <v>0</v>
      </c>
      <c r="J59" s="29">
        <v>0</v>
      </c>
      <c r="K59" s="30">
        <f>SUM(H59:J59)</f>
        <v>0</v>
      </c>
      <c r="L59" s="29">
        <f>ROUND(F59*E59,2)</f>
        <v>0</v>
      </c>
      <c r="M59" s="29">
        <f>ROUND(H59*E59,2)</f>
        <v>0</v>
      </c>
      <c r="N59" s="29">
        <f>ROUND(I59*E59,2)</f>
        <v>0</v>
      </c>
      <c r="O59" s="29">
        <f>ROUND(J59*E59,2)</f>
        <v>0</v>
      </c>
      <c r="P59" s="30">
        <f>SUM(M59:O59)</f>
        <v>0</v>
      </c>
    </row>
    <row r="60" spans="1:16" ht="27">
      <c r="A60" s="26">
        <f t="shared" si="62"/>
        <v>43</v>
      </c>
      <c r="B60" s="124" t="s">
        <v>26</v>
      </c>
      <c r="C60" s="31" t="s">
        <v>201</v>
      </c>
      <c r="D60" s="28" t="s">
        <v>191</v>
      </c>
      <c r="E60" s="33">
        <v>195</v>
      </c>
      <c r="F60" s="29">
        <v>0</v>
      </c>
      <c r="G60" s="29">
        <v>0</v>
      </c>
      <c r="H60" s="29">
        <f t="shared" si="93"/>
        <v>0</v>
      </c>
      <c r="I60" s="29">
        <v>0</v>
      </c>
      <c r="J60" s="29">
        <v>0</v>
      </c>
      <c r="K60" s="30">
        <f>SUM(H60:J60)</f>
        <v>0</v>
      </c>
      <c r="L60" s="29">
        <f>ROUND(F60*E60,2)</f>
        <v>0</v>
      </c>
      <c r="M60" s="29">
        <f>ROUND(H60*E60,2)</f>
        <v>0</v>
      </c>
      <c r="N60" s="29">
        <f>ROUND(I60*E60,2)</f>
        <v>0</v>
      </c>
      <c r="O60" s="29">
        <f>ROUND(J60*E60,2)</f>
        <v>0</v>
      </c>
      <c r="P60" s="30">
        <f>SUM(M60:O60)</f>
        <v>0</v>
      </c>
    </row>
    <row r="61" spans="1:16">
      <c r="A61" s="26">
        <f t="shared" si="62"/>
        <v>44</v>
      </c>
      <c r="B61" s="124" t="s">
        <v>26</v>
      </c>
      <c r="C61" s="31" t="s">
        <v>212</v>
      </c>
      <c r="D61" s="28" t="s">
        <v>208</v>
      </c>
      <c r="E61" s="33">
        <v>53.58</v>
      </c>
      <c r="F61" s="29">
        <v>0</v>
      </c>
      <c r="G61" s="29">
        <v>0</v>
      </c>
      <c r="H61" s="29">
        <f t="shared" si="93"/>
        <v>0</v>
      </c>
      <c r="I61" s="29">
        <v>0</v>
      </c>
      <c r="J61" s="29">
        <v>0</v>
      </c>
      <c r="K61" s="30">
        <f t="shared" ref="K61" si="94">SUM(H61:J61)</f>
        <v>0</v>
      </c>
      <c r="L61" s="29">
        <f t="shared" ref="L61" si="95">ROUND(F61*E61,2)</f>
        <v>0</v>
      </c>
      <c r="M61" s="29">
        <f t="shared" ref="M61" si="96">ROUND(H61*E61,2)</f>
        <v>0</v>
      </c>
      <c r="N61" s="29">
        <f t="shared" ref="N61" si="97">ROUND(I61*E61,2)</f>
        <v>0</v>
      </c>
      <c r="O61" s="29">
        <f t="shared" ref="O61" si="98">ROUND(J61*E61,2)</f>
        <v>0</v>
      </c>
      <c r="P61" s="30">
        <f t="shared" ref="P61" si="99">SUM(M61:O61)</f>
        <v>0</v>
      </c>
    </row>
    <row r="62" spans="1:16">
      <c r="A62" s="26">
        <f t="shared" si="62"/>
        <v>45</v>
      </c>
      <c r="B62" s="124" t="s">
        <v>26</v>
      </c>
      <c r="C62" s="31" t="s">
        <v>214</v>
      </c>
      <c r="D62" s="28" t="s">
        <v>208</v>
      </c>
      <c r="E62" s="33">
        <v>14.28</v>
      </c>
      <c r="F62" s="29">
        <v>0</v>
      </c>
      <c r="G62" s="29">
        <v>0</v>
      </c>
      <c r="H62" s="29">
        <f t="shared" si="93"/>
        <v>0</v>
      </c>
      <c r="I62" s="29">
        <v>0</v>
      </c>
      <c r="J62" s="29">
        <v>0</v>
      </c>
      <c r="K62" s="30">
        <f t="shared" ref="K62" si="100">SUM(H62:J62)</f>
        <v>0</v>
      </c>
      <c r="L62" s="29">
        <f t="shared" ref="L62" si="101">ROUND(F62*E62,2)</f>
        <v>0</v>
      </c>
      <c r="M62" s="29">
        <f t="shared" ref="M62" si="102">ROUND(H62*E62,2)</f>
        <v>0</v>
      </c>
      <c r="N62" s="29">
        <f t="shared" ref="N62" si="103">ROUND(I62*E62,2)</f>
        <v>0</v>
      </c>
      <c r="O62" s="29">
        <f t="shared" ref="O62" si="104">ROUND(J62*E62,2)</f>
        <v>0</v>
      </c>
      <c r="P62" s="30">
        <f t="shared" ref="P62" si="105">SUM(M62:O62)</f>
        <v>0</v>
      </c>
    </row>
    <row r="63" spans="1:16">
      <c r="A63" s="26">
        <f t="shared" si="62"/>
        <v>46</v>
      </c>
      <c r="B63" s="124" t="s">
        <v>26</v>
      </c>
      <c r="C63" s="31" t="s">
        <v>213</v>
      </c>
      <c r="D63" s="28" t="s">
        <v>208</v>
      </c>
      <c r="E63" s="33">
        <v>12.64</v>
      </c>
      <c r="F63" s="29">
        <v>0</v>
      </c>
      <c r="G63" s="29">
        <v>0</v>
      </c>
      <c r="H63" s="29">
        <f t="shared" si="93"/>
        <v>0</v>
      </c>
      <c r="I63" s="29">
        <v>0</v>
      </c>
      <c r="J63" s="29">
        <v>0</v>
      </c>
      <c r="K63" s="30">
        <f t="shared" ref="K63" si="106">SUM(H63:J63)</f>
        <v>0</v>
      </c>
      <c r="L63" s="29">
        <f t="shared" ref="L63" si="107">ROUND(F63*E63,2)</f>
        <v>0</v>
      </c>
      <c r="M63" s="29">
        <f t="shared" ref="M63" si="108">ROUND(H63*E63,2)</f>
        <v>0</v>
      </c>
      <c r="N63" s="29">
        <f t="shared" ref="N63" si="109">ROUND(I63*E63,2)</f>
        <v>0</v>
      </c>
      <c r="O63" s="29">
        <f t="shared" ref="O63" si="110">ROUND(J63*E63,2)</f>
        <v>0</v>
      </c>
      <c r="P63" s="30">
        <f t="shared" ref="P63" si="111">SUM(M63:O63)</f>
        <v>0</v>
      </c>
    </row>
    <row r="64" spans="1:16" ht="27">
      <c r="A64" s="26">
        <f t="shared" si="62"/>
        <v>47</v>
      </c>
      <c r="B64" s="124" t="s">
        <v>26</v>
      </c>
      <c r="C64" s="31" t="s">
        <v>209</v>
      </c>
      <c r="D64" s="28" t="s">
        <v>37</v>
      </c>
      <c r="E64" s="33">
        <v>2040</v>
      </c>
      <c r="F64" s="29">
        <v>0</v>
      </c>
      <c r="G64" s="29">
        <v>0</v>
      </c>
      <c r="H64" s="29">
        <f t="shared" si="93"/>
        <v>0</v>
      </c>
      <c r="I64" s="29">
        <v>0</v>
      </c>
      <c r="J64" s="29">
        <v>0</v>
      </c>
      <c r="K64" s="30">
        <f t="shared" ref="K64" si="112">SUM(H64:J64)</f>
        <v>0</v>
      </c>
      <c r="L64" s="29">
        <f t="shared" ref="L64" si="113">ROUND(F64*E64,2)</f>
        <v>0</v>
      </c>
      <c r="M64" s="29">
        <f t="shared" ref="M64" si="114">ROUND(H64*E64,2)</f>
        <v>0</v>
      </c>
      <c r="N64" s="29">
        <f t="shared" ref="N64" si="115">ROUND(I64*E64,2)</f>
        <v>0</v>
      </c>
      <c r="O64" s="29">
        <f t="shared" ref="O64" si="116">ROUND(J64*E64,2)</f>
        <v>0</v>
      </c>
      <c r="P64" s="30">
        <f t="shared" ref="P64" si="117">SUM(M64:O64)</f>
        <v>0</v>
      </c>
    </row>
    <row r="65" spans="1:16" ht="27">
      <c r="A65" s="26">
        <f t="shared" si="62"/>
        <v>48</v>
      </c>
      <c r="B65" s="124" t="s">
        <v>26</v>
      </c>
      <c r="C65" s="31" t="s">
        <v>210</v>
      </c>
      <c r="D65" s="28" t="s">
        <v>23</v>
      </c>
      <c r="E65" s="33">
        <v>240</v>
      </c>
      <c r="F65" s="29">
        <v>0</v>
      </c>
      <c r="G65" s="29">
        <v>0</v>
      </c>
      <c r="H65" s="29">
        <f t="shared" si="93"/>
        <v>0</v>
      </c>
      <c r="I65" s="29">
        <v>0</v>
      </c>
      <c r="J65" s="29">
        <v>0</v>
      </c>
      <c r="K65" s="30">
        <f t="shared" ref="K65" si="118">SUM(H65:J65)</f>
        <v>0</v>
      </c>
      <c r="L65" s="29">
        <f t="shared" ref="L65" si="119">ROUND(F65*E65,2)</f>
        <v>0</v>
      </c>
      <c r="M65" s="29">
        <f t="shared" ref="M65" si="120">ROUND(H65*E65,2)</f>
        <v>0</v>
      </c>
      <c r="N65" s="29">
        <f t="shared" ref="N65" si="121">ROUND(I65*E65,2)</f>
        <v>0</v>
      </c>
      <c r="O65" s="29">
        <f t="shared" ref="O65" si="122">ROUND(J65*E65,2)</f>
        <v>0</v>
      </c>
      <c r="P65" s="30">
        <f t="shared" ref="P65" si="123">SUM(M65:O65)</f>
        <v>0</v>
      </c>
    </row>
    <row r="66" spans="1:16" ht="27">
      <c r="A66" s="26">
        <f t="shared" si="62"/>
        <v>49</v>
      </c>
      <c r="B66" s="124" t="s">
        <v>26</v>
      </c>
      <c r="C66" s="31" t="s">
        <v>202</v>
      </c>
      <c r="D66" s="28" t="s">
        <v>191</v>
      </c>
      <c r="E66" s="33">
        <v>1155</v>
      </c>
      <c r="F66" s="29">
        <v>0</v>
      </c>
      <c r="G66" s="29">
        <v>0</v>
      </c>
      <c r="H66" s="29">
        <f t="shared" si="86"/>
        <v>0</v>
      </c>
      <c r="I66" s="29">
        <v>0</v>
      </c>
      <c r="J66" s="29">
        <v>0</v>
      </c>
      <c r="K66" s="30">
        <f t="shared" si="87"/>
        <v>0</v>
      </c>
      <c r="L66" s="29">
        <f t="shared" si="88"/>
        <v>0</v>
      </c>
      <c r="M66" s="29">
        <f t="shared" si="89"/>
        <v>0</v>
      </c>
      <c r="N66" s="29">
        <f t="shared" si="90"/>
        <v>0</v>
      </c>
      <c r="O66" s="29">
        <f t="shared" si="91"/>
        <v>0</v>
      </c>
      <c r="P66" s="30">
        <f t="shared" si="92"/>
        <v>0</v>
      </c>
    </row>
    <row r="67" spans="1:16" ht="27">
      <c r="A67" s="26">
        <f t="shared" si="62"/>
        <v>50</v>
      </c>
      <c r="B67" s="124" t="s">
        <v>26</v>
      </c>
      <c r="C67" s="31" t="s">
        <v>203</v>
      </c>
      <c r="D67" s="28" t="s">
        <v>48</v>
      </c>
      <c r="E67" s="33">
        <v>199</v>
      </c>
      <c r="F67" s="29">
        <v>0</v>
      </c>
      <c r="G67" s="29">
        <v>0</v>
      </c>
      <c r="H67" s="29">
        <f t="shared" si="86"/>
        <v>0</v>
      </c>
      <c r="I67" s="29">
        <v>0</v>
      </c>
      <c r="J67" s="29">
        <v>0</v>
      </c>
      <c r="K67" s="30">
        <f t="shared" si="87"/>
        <v>0</v>
      </c>
      <c r="L67" s="29">
        <f t="shared" si="88"/>
        <v>0</v>
      </c>
      <c r="M67" s="29">
        <f t="shared" si="89"/>
        <v>0</v>
      </c>
      <c r="N67" s="29">
        <f t="shared" si="90"/>
        <v>0</v>
      </c>
      <c r="O67" s="29">
        <f t="shared" si="91"/>
        <v>0</v>
      </c>
      <c r="P67" s="30">
        <f t="shared" si="92"/>
        <v>0</v>
      </c>
    </row>
    <row r="68" spans="1:16" ht="27">
      <c r="A68" s="26">
        <f t="shared" si="62"/>
        <v>51</v>
      </c>
      <c r="B68" s="124" t="s">
        <v>26</v>
      </c>
      <c r="C68" s="31" t="s">
        <v>204</v>
      </c>
      <c r="D68" s="28" t="s">
        <v>48</v>
      </c>
      <c r="E68" s="33">
        <v>45</v>
      </c>
      <c r="F68" s="29">
        <v>0</v>
      </c>
      <c r="G68" s="29">
        <v>0</v>
      </c>
      <c r="H68" s="29">
        <f t="shared" ref="H68" si="124">ROUND(F68*G68,2)</f>
        <v>0</v>
      </c>
      <c r="I68" s="29">
        <v>0</v>
      </c>
      <c r="J68" s="29">
        <v>0</v>
      </c>
      <c r="K68" s="30">
        <f t="shared" ref="K68" si="125">SUM(H68:J68)</f>
        <v>0</v>
      </c>
      <c r="L68" s="29">
        <f t="shared" ref="L68" si="126">ROUND(F68*E68,2)</f>
        <v>0</v>
      </c>
      <c r="M68" s="29">
        <f t="shared" ref="M68" si="127">ROUND(H68*E68,2)</f>
        <v>0</v>
      </c>
      <c r="N68" s="29">
        <f t="shared" ref="N68" si="128">ROUND(I68*E68,2)</f>
        <v>0</v>
      </c>
      <c r="O68" s="29">
        <f t="shared" ref="O68" si="129">ROUND(J68*E68,2)</f>
        <v>0</v>
      </c>
      <c r="P68" s="30">
        <f t="shared" ref="P68" si="130">SUM(M68:O68)</f>
        <v>0</v>
      </c>
    </row>
    <row r="69" spans="1:16" ht="27">
      <c r="A69" s="26">
        <f t="shared" si="62"/>
        <v>52</v>
      </c>
      <c r="B69" s="124" t="s">
        <v>26</v>
      </c>
      <c r="C69" s="31" t="s">
        <v>205</v>
      </c>
      <c r="D69" s="28" t="s">
        <v>23</v>
      </c>
      <c r="E69" s="33">
        <v>931</v>
      </c>
      <c r="F69" s="29">
        <v>0</v>
      </c>
      <c r="G69" s="29">
        <v>0</v>
      </c>
      <c r="H69" s="29">
        <f t="shared" si="86"/>
        <v>0</v>
      </c>
      <c r="I69" s="29">
        <v>0</v>
      </c>
      <c r="J69" s="29">
        <v>0</v>
      </c>
      <c r="K69" s="30">
        <f t="shared" si="87"/>
        <v>0</v>
      </c>
      <c r="L69" s="29">
        <f t="shared" si="88"/>
        <v>0</v>
      </c>
      <c r="M69" s="29">
        <f t="shared" si="89"/>
        <v>0</v>
      </c>
      <c r="N69" s="29">
        <f t="shared" si="90"/>
        <v>0</v>
      </c>
      <c r="O69" s="29">
        <f t="shared" si="91"/>
        <v>0</v>
      </c>
      <c r="P69" s="30">
        <f t="shared" si="92"/>
        <v>0</v>
      </c>
    </row>
    <row r="70" spans="1:16" ht="27">
      <c r="A70" s="26">
        <f t="shared" si="62"/>
        <v>53</v>
      </c>
      <c r="B70" s="124" t="s">
        <v>26</v>
      </c>
      <c r="C70" s="31" t="s">
        <v>206</v>
      </c>
      <c r="D70" s="28" t="s">
        <v>23</v>
      </c>
      <c r="E70" s="33">
        <v>203</v>
      </c>
      <c r="F70" s="29">
        <v>0</v>
      </c>
      <c r="G70" s="29">
        <v>0</v>
      </c>
      <c r="H70" s="29">
        <f t="shared" si="86"/>
        <v>0</v>
      </c>
      <c r="I70" s="29">
        <v>0</v>
      </c>
      <c r="J70" s="29">
        <v>0</v>
      </c>
      <c r="K70" s="30">
        <f t="shared" si="87"/>
        <v>0</v>
      </c>
      <c r="L70" s="29">
        <f t="shared" si="88"/>
        <v>0</v>
      </c>
      <c r="M70" s="29">
        <f t="shared" si="89"/>
        <v>0</v>
      </c>
      <c r="N70" s="29">
        <f t="shared" si="90"/>
        <v>0</v>
      </c>
      <c r="O70" s="29">
        <f t="shared" si="91"/>
        <v>0</v>
      </c>
      <c r="P70" s="30">
        <f t="shared" si="92"/>
        <v>0</v>
      </c>
    </row>
    <row r="71" spans="1:16" ht="27">
      <c r="A71" s="26">
        <f t="shared" si="62"/>
        <v>54</v>
      </c>
      <c r="B71" s="124" t="s">
        <v>26</v>
      </c>
      <c r="C71" s="31" t="s">
        <v>207</v>
      </c>
      <c r="D71" s="28" t="s">
        <v>23</v>
      </c>
      <c r="E71" s="33">
        <v>1101</v>
      </c>
      <c r="F71" s="29">
        <v>0</v>
      </c>
      <c r="G71" s="29">
        <v>0</v>
      </c>
      <c r="H71" s="29">
        <f t="shared" si="86"/>
        <v>0</v>
      </c>
      <c r="I71" s="29">
        <v>0</v>
      </c>
      <c r="J71" s="29">
        <v>0</v>
      </c>
      <c r="K71" s="30">
        <f t="shared" si="87"/>
        <v>0</v>
      </c>
      <c r="L71" s="29">
        <f t="shared" si="88"/>
        <v>0</v>
      </c>
      <c r="M71" s="29">
        <f t="shared" si="89"/>
        <v>0</v>
      </c>
      <c r="N71" s="29">
        <f t="shared" si="90"/>
        <v>0</v>
      </c>
      <c r="O71" s="29">
        <f t="shared" si="91"/>
        <v>0</v>
      </c>
      <c r="P71" s="30">
        <f t="shared" si="92"/>
        <v>0</v>
      </c>
    </row>
    <row r="72" spans="1:16">
      <c r="A72" s="26">
        <f t="shared" si="62"/>
        <v>55</v>
      </c>
      <c r="B72" s="124" t="s">
        <v>26</v>
      </c>
      <c r="C72" s="31" t="s">
        <v>211</v>
      </c>
      <c r="D72" s="28" t="s">
        <v>48</v>
      </c>
      <c r="E72" s="33">
        <v>104</v>
      </c>
      <c r="F72" s="29">
        <v>0</v>
      </c>
      <c r="G72" s="29">
        <v>0</v>
      </c>
      <c r="H72" s="29">
        <f t="shared" ref="H72:H118" si="131">ROUND(F72*G72,2)</f>
        <v>0</v>
      </c>
      <c r="I72" s="29">
        <v>0</v>
      </c>
      <c r="J72" s="29">
        <v>0</v>
      </c>
      <c r="K72" s="30">
        <f t="shared" ref="K72:K118" si="132">SUM(H72:J72)</f>
        <v>0</v>
      </c>
      <c r="L72" s="29">
        <f t="shared" ref="L72:L118" si="133">ROUND(F72*E72,2)</f>
        <v>0</v>
      </c>
      <c r="M72" s="29">
        <f t="shared" ref="M72:M118" si="134">ROUND(H72*E72,2)</f>
        <v>0</v>
      </c>
      <c r="N72" s="29">
        <f t="shared" ref="N72:N118" si="135">ROUND(I72*E72,2)</f>
        <v>0</v>
      </c>
      <c r="O72" s="29">
        <f t="shared" ref="O72:O118" si="136">ROUND(J72*E72,2)</f>
        <v>0</v>
      </c>
      <c r="P72" s="30">
        <f t="shared" ref="P72:P118" si="137">SUM(M72:O72)</f>
        <v>0</v>
      </c>
    </row>
    <row r="73" spans="1:16" ht="60" customHeight="1">
      <c r="A73" s="26">
        <f t="shared" si="62"/>
        <v>56</v>
      </c>
      <c r="B73" s="124" t="s">
        <v>26</v>
      </c>
      <c r="C73" s="31" t="s">
        <v>215</v>
      </c>
      <c r="D73" s="28" t="s">
        <v>23</v>
      </c>
      <c r="E73" s="33">
        <v>7</v>
      </c>
      <c r="F73" s="29">
        <v>0</v>
      </c>
      <c r="G73" s="29">
        <v>0</v>
      </c>
      <c r="H73" s="29">
        <f t="shared" si="131"/>
        <v>0</v>
      </c>
      <c r="I73" s="29">
        <v>0</v>
      </c>
      <c r="J73" s="29">
        <v>0</v>
      </c>
      <c r="K73" s="30">
        <f t="shared" si="132"/>
        <v>0</v>
      </c>
      <c r="L73" s="29">
        <f t="shared" si="133"/>
        <v>0</v>
      </c>
      <c r="M73" s="29">
        <f t="shared" si="134"/>
        <v>0</v>
      </c>
      <c r="N73" s="29">
        <f t="shared" si="135"/>
        <v>0</v>
      </c>
      <c r="O73" s="29">
        <f t="shared" si="136"/>
        <v>0</v>
      </c>
      <c r="P73" s="30">
        <f t="shared" si="137"/>
        <v>0</v>
      </c>
    </row>
    <row r="74" spans="1:16" ht="40.5">
      <c r="A74" s="26">
        <f t="shared" si="62"/>
        <v>57</v>
      </c>
      <c r="B74" s="124" t="s">
        <v>26</v>
      </c>
      <c r="C74" s="31" t="s">
        <v>216</v>
      </c>
      <c r="D74" s="28" t="s">
        <v>48</v>
      </c>
      <c r="E74" s="33">
        <v>6</v>
      </c>
      <c r="F74" s="29">
        <v>0</v>
      </c>
      <c r="G74" s="29">
        <v>0</v>
      </c>
      <c r="H74" s="29">
        <f t="shared" ref="H74:H75" si="138">ROUND(F74*G74,2)</f>
        <v>0</v>
      </c>
      <c r="I74" s="29">
        <v>0</v>
      </c>
      <c r="J74" s="29">
        <v>0</v>
      </c>
      <c r="K74" s="30">
        <f t="shared" ref="K74:K75" si="139">SUM(H74:J74)</f>
        <v>0</v>
      </c>
      <c r="L74" s="29">
        <f t="shared" ref="L74:L75" si="140">ROUND(F74*E74,2)</f>
        <v>0</v>
      </c>
      <c r="M74" s="29">
        <f t="shared" ref="M74:M75" si="141">ROUND(H74*E74,2)</f>
        <v>0</v>
      </c>
      <c r="N74" s="29">
        <f t="shared" ref="N74:N75" si="142">ROUND(I74*E74,2)</f>
        <v>0</v>
      </c>
      <c r="O74" s="29">
        <f t="shared" ref="O74:O75" si="143">ROUND(J74*E74,2)</f>
        <v>0</v>
      </c>
      <c r="P74" s="30">
        <f t="shared" ref="P74:P75" si="144">SUM(M74:O74)</f>
        <v>0</v>
      </c>
    </row>
    <row r="75" spans="1:16" ht="40.5">
      <c r="A75" s="26">
        <f t="shared" si="62"/>
        <v>58</v>
      </c>
      <c r="B75" s="124" t="s">
        <v>26</v>
      </c>
      <c r="C75" s="31" t="s">
        <v>244</v>
      </c>
      <c r="D75" s="28" t="s">
        <v>23</v>
      </c>
      <c r="E75" s="33">
        <v>397</v>
      </c>
      <c r="F75" s="29">
        <v>0</v>
      </c>
      <c r="G75" s="29">
        <v>0</v>
      </c>
      <c r="H75" s="29">
        <f t="shared" si="138"/>
        <v>0</v>
      </c>
      <c r="I75" s="61">
        <v>0</v>
      </c>
      <c r="J75" s="29">
        <v>0</v>
      </c>
      <c r="K75" s="30">
        <f t="shared" si="139"/>
        <v>0</v>
      </c>
      <c r="L75" s="29">
        <f t="shared" si="140"/>
        <v>0</v>
      </c>
      <c r="M75" s="29">
        <f t="shared" si="141"/>
        <v>0</v>
      </c>
      <c r="N75" s="29">
        <f t="shared" si="142"/>
        <v>0</v>
      </c>
      <c r="O75" s="29">
        <f t="shared" si="143"/>
        <v>0</v>
      </c>
      <c r="P75" s="30">
        <f t="shared" si="144"/>
        <v>0</v>
      </c>
    </row>
    <row r="76" spans="1:16" ht="40.5">
      <c r="A76" s="26">
        <f t="shared" si="62"/>
        <v>59</v>
      </c>
      <c r="B76" s="124" t="s">
        <v>26</v>
      </c>
      <c r="C76" s="31" t="s">
        <v>245</v>
      </c>
      <c r="D76" s="28" t="s">
        <v>23</v>
      </c>
      <c r="E76" s="33">
        <v>1747</v>
      </c>
      <c r="F76" s="29">
        <v>0</v>
      </c>
      <c r="G76" s="29">
        <v>0</v>
      </c>
      <c r="H76" s="29">
        <f t="shared" si="131"/>
        <v>0</v>
      </c>
      <c r="I76" s="29">
        <v>0</v>
      </c>
      <c r="J76" s="29">
        <v>0</v>
      </c>
      <c r="K76" s="30">
        <f t="shared" si="132"/>
        <v>0</v>
      </c>
      <c r="L76" s="29">
        <f t="shared" si="133"/>
        <v>0</v>
      </c>
      <c r="M76" s="29">
        <f t="shared" si="134"/>
        <v>0</v>
      </c>
      <c r="N76" s="29">
        <f t="shared" si="135"/>
        <v>0</v>
      </c>
      <c r="O76" s="29">
        <f t="shared" si="136"/>
        <v>0</v>
      </c>
      <c r="P76" s="30">
        <f t="shared" si="137"/>
        <v>0</v>
      </c>
    </row>
    <row r="77" spans="1:16">
      <c r="A77" s="26">
        <f t="shared" si="62"/>
        <v>60</v>
      </c>
      <c r="B77" s="124" t="s">
        <v>26</v>
      </c>
      <c r="C77" s="31" t="s">
        <v>220</v>
      </c>
      <c r="D77" s="28" t="s">
        <v>37</v>
      </c>
      <c r="E77" s="33">
        <v>1</v>
      </c>
      <c r="F77" s="29">
        <v>0</v>
      </c>
      <c r="G77" s="29">
        <v>0</v>
      </c>
      <c r="H77" s="29">
        <f>ROUND(F77*G77,2)</f>
        <v>0</v>
      </c>
      <c r="I77" s="29">
        <v>0</v>
      </c>
      <c r="J77" s="29">
        <v>0</v>
      </c>
      <c r="K77" s="30">
        <f>SUM(H77:J77)</f>
        <v>0</v>
      </c>
      <c r="L77" s="29">
        <f>ROUND(F77*E77,2)</f>
        <v>0</v>
      </c>
      <c r="M77" s="29">
        <f>ROUND(H77*E77,2)</f>
        <v>0</v>
      </c>
      <c r="N77" s="29">
        <f>ROUND(I77*E77,2)</f>
        <v>0</v>
      </c>
      <c r="O77" s="29">
        <f>ROUND(J77*E77,2)</f>
        <v>0</v>
      </c>
      <c r="P77" s="30">
        <f>SUM(M77:O77)</f>
        <v>0</v>
      </c>
    </row>
    <row r="78" spans="1:16">
      <c r="A78" s="26"/>
      <c r="B78" s="124"/>
      <c r="C78" s="23" t="s">
        <v>217</v>
      </c>
      <c r="D78" s="28"/>
      <c r="E78" s="33"/>
      <c r="F78" s="29"/>
      <c r="G78" s="29"/>
      <c r="H78" s="29"/>
      <c r="I78" s="29"/>
      <c r="J78" s="29"/>
      <c r="K78" s="30"/>
      <c r="L78" s="29"/>
      <c r="M78" s="29"/>
      <c r="N78" s="29"/>
      <c r="O78" s="29"/>
      <c r="P78" s="30"/>
    </row>
    <row r="79" spans="1:16" ht="40.5">
      <c r="A79" s="26">
        <f>A77+1</f>
        <v>61</v>
      </c>
      <c r="B79" s="124" t="s">
        <v>26</v>
      </c>
      <c r="C79" s="31" t="s">
        <v>183</v>
      </c>
      <c r="D79" s="28" t="s">
        <v>37</v>
      </c>
      <c r="E79" s="33">
        <v>27</v>
      </c>
      <c r="F79" s="29">
        <v>0</v>
      </c>
      <c r="G79" s="29">
        <v>0</v>
      </c>
      <c r="H79" s="29">
        <f t="shared" ref="H79:H80" si="145">ROUND(F79*G79,2)</f>
        <v>0</v>
      </c>
      <c r="I79" s="29">
        <v>0</v>
      </c>
      <c r="J79" s="29">
        <v>0</v>
      </c>
      <c r="K79" s="30">
        <f t="shared" ref="K79:K80" si="146">SUM(H79:J79)</f>
        <v>0</v>
      </c>
      <c r="L79" s="29">
        <f t="shared" ref="L79:L80" si="147">ROUND(F79*E79,2)</f>
        <v>0</v>
      </c>
      <c r="M79" s="29">
        <f t="shared" ref="M79:M80" si="148">ROUND(H79*E79,2)</f>
        <v>0</v>
      </c>
      <c r="N79" s="29">
        <f t="shared" ref="N79:N80" si="149">ROUND(I79*E79,2)</f>
        <v>0</v>
      </c>
      <c r="O79" s="29">
        <f t="shared" ref="O79:O80" si="150">ROUND(J79*E79,2)</f>
        <v>0</v>
      </c>
      <c r="P79" s="30">
        <f t="shared" ref="P79:P80" si="151">SUM(M79:O79)</f>
        <v>0</v>
      </c>
    </row>
    <row r="80" spans="1:16" ht="27">
      <c r="A80" s="26">
        <f>A79+1</f>
        <v>62</v>
      </c>
      <c r="B80" s="124" t="s">
        <v>26</v>
      </c>
      <c r="C80" s="31" t="s">
        <v>219</v>
      </c>
      <c r="D80" s="28" t="s">
        <v>192</v>
      </c>
      <c r="E80" s="33">
        <v>1505</v>
      </c>
      <c r="F80" s="29">
        <v>0</v>
      </c>
      <c r="G80" s="29">
        <v>0</v>
      </c>
      <c r="H80" s="29">
        <f t="shared" si="145"/>
        <v>0</v>
      </c>
      <c r="I80" s="29">
        <v>0</v>
      </c>
      <c r="J80" s="29">
        <v>0</v>
      </c>
      <c r="K80" s="30">
        <f t="shared" si="146"/>
        <v>0</v>
      </c>
      <c r="L80" s="29">
        <f t="shared" si="147"/>
        <v>0</v>
      </c>
      <c r="M80" s="29">
        <f t="shared" si="148"/>
        <v>0</v>
      </c>
      <c r="N80" s="29">
        <f t="shared" si="149"/>
        <v>0</v>
      </c>
      <c r="O80" s="29">
        <f t="shared" si="150"/>
        <v>0</v>
      </c>
      <c r="P80" s="30">
        <f t="shared" si="151"/>
        <v>0</v>
      </c>
    </row>
    <row r="81" spans="1:16">
      <c r="A81" s="26">
        <f t="shared" ref="A81:A105" si="152">A80+1</f>
        <v>63</v>
      </c>
      <c r="B81" s="124" t="s">
        <v>26</v>
      </c>
      <c r="C81" s="31" t="s">
        <v>218</v>
      </c>
      <c r="D81" s="28" t="s">
        <v>192</v>
      </c>
      <c r="E81" s="33">
        <v>307</v>
      </c>
      <c r="F81" s="29">
        <v>0</v>
      </c>
      <c r="G81" s="29">
        <v>0</v>
      </c>
      <c r="H81" s="29">
        <f t="shared" ref="H81:H83" si="153">ROUND(F81*G81,2)</f>
        <v>0</v>
      </c>
      <c r="I81" s="29">
        <v>0</v>
      </c>
      <c r="J81" s="29">
        <v>0</v>
      </c>
      <c r="K81" s="30">
        <f t="shared" ref="K81:K83" si="154">SUM(H81:J81)</f>
        <v>0</v>
      </c>
      <c r="L81" s="29">
        <f t="shared" ref="L81:L83" si="155">ROUND(F81*E81,2)</f>
        <v>0</v>
      </c>
      <c r="M81" s="29">
        <f t="shared" ref="M81:M83" si="156">ROUND(H81*E81,2)</f>
        <v>0</v>
      </c>
      <c r="N81" s="29">
        <f t="shared" ref="N81:N83" si="157">ROUND(I81*E81,2)</f>
        <v>0</v>
      </c>
      <c r="O81" s="29">
        <f t="shared" ref="O81:O83" si="158">ROUND(J81*E81,2)</f>
        <v>0</v>
      </c>
      <c r="P81" s="30">
        <f t="shared" ref="P81:P83" si="159">SUM(M81:O81)</f>
        <v>0</v>
      </c>
    </row>
    <row r="82" spans="1:16" ht="40.5">
      <c r="A82" s="26">
        <f t="shared" si="152"/>
        <v>64</v>
      </c>
      <c r="B82" s="124" t="s">
        <v>26</v>
      </c>
      <c r="C82" s="31" t="s">
        <v>221</v>
      </c>
      <c r="D82" s="28" t="s">
        <v>192</v>
      </c>
      <c r="E82" s="33">
        <v>429</v>
      </c>
      <c r="F82" s="29">
        <v>0</v>
      </c>
      <c r="G82" s="29">
        <v>0</v>
      </c>
      <c r="H82" s="29">
        <f t="shared" si="153"/>
        <v>0</v>
      </c>
      <c r="I82" s="29">
        <v>0</v>
      </c>
      <c r="J82" s="29">
        <v>0</v>
      </c>
      <c r="K82" s="30">
        <f t="shared" si="154"/>
        <v>0</v>
      </c>
      <c r="L82" s="29">
        <f t="shared" si="155"/>
        <v>0</v>
      </c>
      <c r="M82" s="29">
        <f t="shared" si="156"/>
        <v>0</v>
      </c>
      <c r="N82" s="29">
        <f t="shared" si="157"/>
        <v>0</v>
      </c>
      <c r="O82" s="29">
        <f t="shared" si="158"/>
        <v>0</v>
      </c>
      <c r="P82" s="30">
        <f t="shared" si="159"/>
        <v>0</v>
      </c>
    </row>
    <row r="83" spans="1:16" ht="40.5">
      <c r="A83" s="26">
        <f t="shared" si="152"/>
        <v>65</v>
      </c>
      <c r="B83" s="124" t="s">
        <v>26</v>
      </c>
      <c r="C83" s="31" t="s">
        <v>222</v>
      </c>
      <c r="D83" s="28" t="s">
        <v>192</v>
      </c>
      <c r="E83" s="33">
        <v>281</v>
      </c>
      <c r="F83" s="29">
        <v>0</v>
      </c>
      <c r="G83" s="29">
        <v>0</v>
      </c>
      <c r="H83" s="29">
        <f t="shared" si="153"/>
        <v>0</v>
      </c>
      <c r="I83" s="29">
        <v>0</v>
      </c>
      <c r="J83" s="29">
        <v>0</v>
      </c>
      <c r="K83" s="30">
        <f t="shared" si="154"/>
        <v>0</v>
      </c>
      <c r="L83" s="29">
        <f t="shared" si="155"/>
        <v>0</v>
      </c>
      <c r="M83" s="29">
        <f t="shared" si="156"/>
        <v>0</v>
      </c>
      <c r="N83" s="29">
        <f t="shared" si="157"/>
        <v>0</v>
      </c>
      <c r="O83" s="29">
        <f t="shared" si="158"/>
        <v>0</v>
      </c>
      <c r="P83" s="30">
        <f t="shared" si="159"/>
        <v>0</v>
      </c>
    </row>
    <row r="84" spans="1:16" ht="40.5">
      <c r="A84" s="26">
        <f t="shared" si="152"/>
        <v>66</v>
      </c>
      <c r="B84" s="124" t="s">
        <v>26</v>
      </c>
      <c r="C84" s="31" t="s">
        <v>223</v>
      </c>
      <c r="D84" s="28" t="s">
        <v>192</v>
      </c>
      <c r="E84" s="33">
        <v>165</v>
      </c>
      <c r="F84" s="29">
        <v>0</v>
      </c>
      <c r="G84" s="29">
        <v>0</v>
      </c>
      <c r="H84" s="29">
        <f t="shared" ref="H84" si="160">ROUND(F84*G84,2)</f>
        <v>0</v>
      </c>
      <c r="I84" s="29">
        <v>0</v>
      </c>
      <c r="J84" s="29">
        <v>0</v>
      </c>
      <c r="K84" s="30">
        <f t="shared" ref="K84" si="161">SUM(H84:J84)</f>
        <v>0</v>
      </c>
      <c r="L84" s="29">
        <f t="shared" ref="L84" si="162">ROUND(F84*E84,2)</f>
        <v>0</v>
      </c>
      <c r="M84" s="29">
        <f t="shared" ref="M84" si="163">ROUND(H84*E84,2)</f>
        <v>0</v>
      </c>
      <c r="N84" s="29">
        <f t="shared" ref="N84" si="164">ROUND(I84*E84,2)</f>
        <v>0</v>
      </c>
      <c r="O84" s="29">
        <f t="shared" ref="O84" si="165">ROUND(J84*E84,2)</f>
        <v>0</v>
      </c>
      <c r="P84" s="30">
        <f t="shared" ref="P84" si="166">SUM(M84:O84)</f>
        <v>0</v>
      </c>
    </row>
    <row r="85" spans="1:16" ht="27">
      <c r="A85" s="26">
        <f t="shared" si="152"/>
        <v>67</v>
      </c>
      <c r="B85" s="124" t="s">
        <v>26</v>
      </c>
      <c r="C85" s="31" t="s">
        <v>224</v>
      </c>
      <c r="D85" s="28" t="s">
        <v>23</v>
      </c>
      <c r="E85" s="33">
        <v>90</v>
      </c>
      <c r="F85" s="29">
        <v>0</v>
      </c>
      <c r="G85" s="29">
        <v>0</v>
      </c>
      <c r="H85" s="29">
        <f t="shared" si="131"/>
        <v>0</v>
      </c>
      <c r="I85" s="29">
        <v>0</v>
      </c>
      <c r="J85" s="29">
        <v>0</v>
      </c>
      <c r="K85" s="30">
        <f t="shared" si="132"/>
        <v>0</v>
      </c>
      <c r="L85" s="29">
        <f t="shared" si="133"/>
        <v>0</v>
      </c>
      <c r="M85" s="29">
        <f t="shared" si="134"/>
        <v>0</v>
      </c>
      <c r="N85" s="29">
        <f t="shared" si="135"/>
        <v>0</v>
      </c>
      <c r="O85" s="29">
        <f t="shared" si="136"/>
        <v>0</v>
      </c>
      <c r="P85" s="30">
        <f t="shared" si="137"/>
        <v>0</v>
      </c>
    </row>
    <row r="86" spans="1:16" ht="27">
      <c r="A86" s="26">
        <f t="shared" si="152"/>
        <v>68</v>
      </c>
      <c r="B86" s="124" t="s">
        <v>26</v>
      </c>
      <c r="C86" s="31" t="s">
        <v>225</v>
      </c>
      <c r="D86" s="28" t="s">
        <v>23</v>
      </c>
      <c r="E86" s="33">
        <v>30</v>
      </c>
      <c r="F86" s="29">
        <v>0</v>
      </c>
      <c r="G86" s="29">
        <v>0</v>
      </c>
      <c r="H86" s="29">
        <f t="shared" si="131"/>
        <v>0</v>
      </c>
      <c r="I86" s="29">
        <v>0</v>
      </c>
      <c r="J86" s="29">
        <v>0</v>
      </c>
      <c r="K86" s="30">
        <f t="shared" si="132"/>
        <v>0</v>
      </c>
      <c r="L86" s="29">
        <f t="shared" si="133"/>
        <v>0</v>
      </c>
      <c r="M86" s="29">
        <f t="shared" si="134"/>
        <v>0</v>
      </c>
      <c r="N86" s="29">
        <f t="shared" si="135"/>
        <v>0</v>
      </c>
      <c r="O86" s="29">
        <f t="shared" si="136"/>
        <v>0</v>
      </c>
      <c r="P86" s="30">
        <f t="shared" si="137"/>
        <v>0</v>
      </c>
    </row>
    <row r="87" spans="1:16">
      <c r="A87" s="26">
        <f t="shared" si="152"/>
        <v>69</v>
      </c>
      <c r="B87" s="124" t="s">
        <v>26</v>
      </c>
      <c r="C87" s="31" t="s">
        <v>226</v>
      </c>
      <c r="D87" s="28" t="s">
        <v>23</v>
      </c>
      <c r="E87" s="33">
        <v>258</v>
      </c>
      <c r="F87" s="29">
        <v>0</v>
      </c>
      <c r="G87" s="29">
        <v>0</v>
      </c>
      <c r="H87" s="29">
        <f t="shared" si="131"/>
        <v>0</v>
      </c>
      <c r="I87" s="29">
        <v>0</v>
      </c>
      <c r="J87" s="29">
        <v>0</v>
      </c>
      <c r="K87" s="30">
        <f t="shared" si="132"/>
        <v>0</v>
      </c>
      <c r="L87" s="29">
        <f t="shared" si="133"/>
        <v>0</v>
      </c>
      <c r="M87" s="29">
        <f t="shared" si="134"/>
        <v>0</v>
      </c>
      <c r="N87" s="29">
        <f t="shared" si="135"/>
        <v>0</v>
      </c>
      <c r="O87" s="29">
        <f t="shared" si="136"/>
        <v>0</v>
      </c>
      <c r="P87" s="30">
        <f t="shared" si="137"/>
        <v>0</v>
      </c>
    </row>
    <row r="88" spans="1:16">
      <c r="A88" s="26">
        <f t="shared" si="152"/>
        <v>70</v>
      </c>
      <c r="B88" s="124" t="s">
        <v>26</v>
      </c>
      <c r="C88" s="31" t="s">
        <v>227</v>
      </c>
      <c r="D88" s="28" t="s">
        <v>23</v>
      </c>
      <c r="E88" s="33">
        <v>118</v>
      </c>
      <c r="F88" s="29">
        <v>0</v>
      </c>
      <c r="G88" s="29">
        <v>0</v>
      </c>
      <c r="H88" s="29">
        <f t="shared" si="131"/>
        <v>0</v>
      </c>
      <c r="I88" s="29">
        <v>0</v>
      </c>
      <c r="J88" s="29">
        <v>0</v>
      </c>
      <c r="K88" s="30">
        <f t="shared" si="132"/>
        <v>0</v>
      </c>
      <c r="L88" s="29">
        <f t="shared" si="133"/>
        <v>0</v>
      </c>
      <c r="M88" s="29">
        <f t="shared" si="134"/>
        <v>0</v>
      </c>
      <c r="N88" s="29">
        <f t="shared" si="135"/>
        <v>0</v>
      </c>
      <c r="O88" s="29">
        <f t="shared" si="136"/>
        <v>0</v>
      </c>
      <c r="P88" s="30">
        <f t="shared" si="137"/>
        <v>0</v>
      </c>
    </row>
    <row r="89" spans="1:16">
      <c r="A89" s="26">
        <f t="shared" si="152"/>
        <v>71</v>
      </c>
      <c r="B89" s="124" t="s">
        <v>26</v>
      </c>
      <c r="C89" s="31" t="s">
        <v>228</v>
      </c>
      <c r="D89" s="28" t="s">
        <v>23</v>
      </c>
      <c r="E89" s="33">
        <v>20</v>
      </c>
      <c r="F89" s="29">
        <v>0</v>
      </c>
      <c r="G89" s="29">
        <v>0</v>
      </c>
      <c r="H89" s="29">
        <f t="shared" ref="H89:H91" si="167">ROUND(F89*G89,2)</f>
        <v>0</v>
      </c>
      <c r="I89" s="29">
        <v>0</v>
      </c>
      <c r="J89" s="29">
        <v>0</v>
      </c>
      <c r="K89" s="30">
        <f t="shared" si="132"/>
        <v>0</v>
      </c>
      <c r="L89" s="29">
        <f t="shared" si="133"/>
        <v>0</v>
      </c>
      <c r="M89" s="29">
        <f t="shared" si="134"/>
        <v>0</v>
      </c>
      <c r="N89" s="29">
        <f t="shared" si="135"/>
        <v>0</v>
      </c>
      <c r="O89" s="29">
        <f t="shared" si="136"/>
        <v>0</v>
      </c>
      <c r="P89" s="30">
        <f t="shared" si="137"/>
        <v>0</v>
      </c>
    </row>
    <row r="90" spans="1:16">
      <c r="A90" s="26">
        <f t="shared" si="152"/>
        <v>72</v>
      </c>
      <c r="B90" s="124" t="s">
        <v>26</v>
      </c>
      <c r="C90" s="31" t="s">
        <v>229</v>
      </c>
      <c r="D90" s="28" t="s">
        <v>23</v>
      </c>
      <c r="E90" s="33">
        <v>27</v>
      </c>
      <c r="F90" s="29">
        <v>0</v>
      </c>
      <c r="G90" s="29">
        <v>0</v>
      </c>
      <c r="H90" s="29">
        <f t="shared" si="167"/>
        <v>0</v>
      </c>
      <c r="I90" s="29">
        <v>0</v>
      </c>
      <c r="J90" s="29">
        <v>0</v>
      </c>
      <c r="K90" s="30">
        <f t="shared" si="132"/>
        <v>0</v>
      </c>
      <c r="L90" s="29">
        <f t="shared" si="133"/>
        <v>0</v>
      </c>
      <c r="M90" s="29">
        <f t="shared" si="134"/>
        <v>0</v>
      </c>
      <c r="N90" s="29">
        <f t="shared" si="135"/>
        <v>0</v>
      </c>
      <c r="O90" s="29">
        <f t="shared" si="136"/>
        <v>0</v>
      </c>
      <c r="P90" s="30">
        <f t="shared" si="137"/>
        <v>0</v>
      </c>
    </row>
    <row r="91" spans="1:16">
      <c r="A91" s="26">
        <f t="shared" si="152"/>
        <v>73</v>
      </c>
      <c r="B91" s="124" t="s">
        <v>26</v>
      </c>
      <c r="C91" s="31" t="s">
        <v>230</v>
      </c>
      <c r="D91" s="28" t="s">
        <v>23</v>
      </c>
      <c r="E91" s="33">
        <v>180</v>
      </c>
      <c r="F91" s="29">
        <v>0</v>
      </c>
      <c r="G91" s="29">
        <v>0</v>
      </c>
      <c r="H91" s="29">
        <f t="shared" si="167"/>
        <v>0</v>
      </c>
      <c r="I91" s="29">
        <v>0</v>
      </c>
      <c r="J91" s="29">
        <v>0</v>
      </c>
      <c r="K91" s="30">
        <f t="shared" si="132"/>
        <v>0</v>
      </c>
      <c r="L91" s="29">
        <f t="shared" si="133"/>
        <v>0</v>
      </c>
      <c r="M91" s="29">
        <f t="shared" si="134"/>
        <v>0</v>
      </c>
      <c r="N91" s="29">
        <f t="shared" si="135"/>
        <v>0</v>
      </c>
      <c r="O91" s="29">
        <f t="shared" si="136"/>
        <v>0</v>
      </c>
      <c r="P91" s="30">
        <f t="shared" si="137"/>
        <v>0</v>
      </c>
    </row>
    <row r="92" spans="1:16">
      <c r="A92" s="26">
        <f t="shared" si="152"/>
        <v>74</v>
      </c>
      <c r="B92" s="124" t="s">
        <v>26</v>
      </c>
      <c r="C92" s="31" t="s">
        <v>231</v>
      </c>
      <c r="D92" s="28" t="s">
        <v>23</v>
      </c>
      <c r="E92" s="33">
        <v>8</v>
      </c>
      <c r="F92" s="29">
        <v>0</v>
      </c>
      <c r="G92" s="29">
        <v>0</v>
      </c>
      <c r="H92" s="29">
        <f t="shared" ref="H92" si="168">ROUND(F92*G92,2)</f>
        <v>0</v>
      </c>
      <c r="I92" s="29">
        <v>0</v>
      </c>
      <c r="J92" s="29">
        <v>0</v>
      </c>
      <c r="K92" s="30">
        <f t="shared" si="132"/>
        <v>0</v>
      </c>
      <c r="L92" s="29">
        <f t="shared" si="133"/>
        <v>0</v>
      </c>
      <c r="M92" s="29">
        <f t="shared" si="134"/>
        <v>0</v>
      </c>
      <c r="N92" s="29">
        <f t="shared" si="135"/>
        <v>0</v>
      </c>
      <c r="O92" s="29">
        <f t="shared" si="136"/>
        <v>0</v>
      </c>
      <c r="P92" s="30">
        <f t="shared" si="137"/>
        <v>0</v>
      </c>
    </row>
    <row r="93" spans="1:16" ht="27">
      <c r="A93" s="26">
        <f t="shared" si="152"/>
        <v>75</v>
      </c>
      <c r="B93" s="124" t="s">
        <v>26</v>
      </c>
      <c r="C93" s="31" t="s">
        <v>232</v>
      </c>
      <c r="D93" s="28" t="s">
        <v>191</v>
      </c>
      <c r="E93" s="33">
        <v>3869</v>
      </c>
      <c r="F93" s="29">
        <v>0</v>
      </c>
      <c r="G93" s="29">
        <v>0</v>
      </c>
      <c r="H93" s="29">
        <f t="shared" si="131"/>
        <v>0</v>
      </c>
      <c r="I93" s="29">
        <v>0</v>
      </c>
      <c r="J93" s="29">
        <v>0</v>
      </c>
      <c r="K93" s="30">
        <f t="shared" si="132"/>
        <v>0</v>
      </c>
      <c r="L93" s="29">
        <f t="shared" si="133"/>
        <v>0</v>
      </c>
      <c r="M93" s="29">
        <f t="shared" si="134"/>
        <v>0</v>
      </c>
      <c r="N93" s="29">
        <f t="shared" si="135"/>
        <v>0</v>
      </c>
      <c r="O93" s="29">
        <f t="shared" si="136"/>
        <v>0</v>
      </c>
      <c r="P93" s="30">
        <f t="shared" si="137"/>
        <v>0</v>
      </c>
    </row>
    <row r="94" spans="1:16" ht="27">
      <c r="A94" s="26">
        <f t="shared" si="152"/>
        <v>76</v>
      </c>
      <c r="B94" s="124" t="s">
        <v>26</v>
      </c>
      <c r="C94" s="31" t="s">
        <v>233</v>
      </c>
      <c r="D94" s="28" t="s">
        <v>191</v>
      </c>
      <c r="E94" s="33">
        <v>3795</v>
      </c>
      <c r="F94" s="29">
        <v>0</v>
      </c>
      <c r="G94" s="29">
        <v>0</v>
      </c>
      <c r="H94" s="29">
        <f t="shared" ref="H94" si="169">ROUND(F94*G94,2)</f>
        <v>0</v>
      </c>
      <c r="I94" s="29">
        <v>0</v>
      </c>
      <c r="J94" s="29">
        <v>0</v>
      </c>
      <c r="K94" s="30">
        <f t="shared" si="132"/>
        <v>0</v>
      </c>
      <c r="L94" s="29">
        <f t="shared" si="133"/>
        <v>0</v>
      </c>
      <c r="M94" s="29">
        <f t="shared" si="134"/>
        <v>0</v>
      </c>
      <c r="N94" s="29">
        <f t="shared" si="135"/>
        <v>0</v>
      </c>
      <c r="O94" s="29">
        <f t="shared" si="136"/>
        <v>0</v>
      </c>
      <c r="P94" s="30">
        <f t="shared" si="137"/>
        <v>0</v>
      </c>
    </row>
    <row r="95" spans="1:16" ht="27">
      <c r="A95" s="26">
        <f t="shared" si="152"/>
        <v>77</v>
      </c>
      <c r="B95" s="124" t="s">
        <v>26</v>
      </c>
      <c r="C95" s="31" t="s">
        <v>234</v>
      </c>
      <c r="D95" s="28" t="s">
        <v>191</v>
      </c>
      <c r="E95" s="33">
        <v>4707</v>
      </c>
      <c r="F95" s="29">
        <v>0</v>
      </c>
      <c r="G95" s="29">
        <v>0</v>
      </c>
      <c r="H95" s="29">
        <f t="shared" ref="H95" si="170">ROUND(F95*G95,2)</f>
        <v>0</v>
      </c>
      <c r="I95" s="29">
        <v>0</v>
      </c>
      <c r="J95" s="29">
        <v>0</v>
      </c>
      <c r="K95" s="30">
        <f t="shared" si="132"/>
        <v>0</v>
      </c>
      <c r="L95" s="29">
        <f t="shared" si="133"/>
        <v>0</v>
      </c>
      <c r="M95" s="29">
        <f t="shared" si="134"/>
        <v>0</v>
      </c>
      <c r="N95" s="29">
        <f t="shared" si="135"/>
        <v>0</v>
      </c>
      <c r="O95" s="29">
        <f t="shared" si="136"/>
        <v>0</v>
      </c>
      <c r="P95" s="30">
        <f t="shared" si="137"/>
        <v>0</v>
      </c>
    </row>
    <row r="96" spans="1:16" ht="27">
      <c r="A96" s="26">
        <f t="shared" si="152"/>
        <v>78</v>
      </c>
      <c r="B96" s="124" t="s">
        <v>26</v>
      </c>
      <c r="C96" s="31" t="s">
        <v>235</v>
      </c>
      <c r="D96" s="28" t="s">
        <v>191</v>
      </c>
      <c r="E96" s="33">
        <v>137</v>
      </c>
      <c r="F96" s="29">
        <v>0</v>
      </c>
      <c r="G96" s="29">
        <v>0</v>
      </c>
      <c r="H96" s="29">
        <f t="shared" ref="H96:H97" si="171">ROUND(F96*G96,2)</f>
        <v>0</v>
      </c>
      <c r="I96" s="29">
        <v>0</v>
      </c>
      <c r="J96" s="29">
        <v>0</v>
      </c>
      <c r="K96" s="30">
        <f t="shared" ref="K96:K105" si="172">SUM(H96:J96)</f>
        <v>0</v>
      </c>
      <c r="L96" s="29">
        <f t="shared" ref="L96:L105" si="173">ROUND(F96*E96,2)</f>
        <v>0</v>
      </c>
      <c r="M96" s="29">
        <f t="shared" ref="M96:M105" si="174">ROUND(H96*E96,2)</f>
        <v>0</v>
      </c>
      <c r="N96" s="29">
        <f t="shared" ref="N96:N105" si="175">ROUND(I96*E96,2)</f>
        <v>0</v>
      </c>
      <c r="O96" s="29">
        <f t="shared" ref="O96:O105" si="176">ROUND(J96*E96,2)</f>
        <v>0</v>
      </c>
      <c r="P96" s="30">
        <f t="shared" ref="P96:P105" si="177">SUM(M96:O96)</f>
        <v>0</v>
      </c>
    </row>
    <row r="97" spans="1:16" ht="27">
      <c r="A97" s="26">
        <f t="shared" si="152"/>
        <v>79</v>
      </c>
      <c r="B97" s="124" t="s">
        <v>26</v>
      </c>
      <c r="C97" s="31" t="s">
        <v>496</v>
      </c>
      <c r="D97" s="28" t="s">
        <v>191</v>
      </c>
      <c r="E97" s="33">
        <v>1010</v>
      </c>
      <c r="F97" s="29">
        <v>0</v>
      </c>
      <c r="G97" s="29">
        <v>0</v>
      </c>
      <c r="H97" s="29">
        <f t="shared" si="171"/>
        <v>0</v>
      </c>
      <c r="I97" s="29">
        <v>0</v>
      </c>
      <c r="J97" s="29">
        <v>0</v>
      </c>
      <c r="K97" s="30">
        <f t="shared" si="172"/>
        <v>0</v>
      </c>
      <c r="L97" s="29">
        <f t="shared" si="173"/>
        <v>0</v>
      </c>
      <c r="M97" s="29">
        <f t="shared" si="174"/>
        <v>0</v>
      </c>
      <c r="N97" s="29">
        <f t="shared" si="175"/>
        <v>0</v>
      </c>
      <c r="O97" s="29">
        <f t="shared" si="176"/>
        <v>0</v>
      </c>
      <c r="P97" s="30">
        <f t="shared" si="177"/>
        <v>0</v>
      </c>
    </row>
    <row r="98" spans="1:16" ht="40.5">
      <c r="A98" s="26">
        <f t="shared" si="152"/>
        <v>80</v>
      </c>
      <c r="B98" s="124" t="s">
        <v>26</v>
      </c>
      <c r="C98" s="31" t="s">
        <v>236</v>
      </c>
      <c r="D98" s="28" t="s">
        <v>191</v>
      </c>
      <c r="E98" s="33">
        <v>726</v>
      </c>
      <c r="F98" s="29">
        <v>0</v>
      </c>
      <c r="G98" s="29">
        <v>0</v>
      </c>
      <c r="H98" s="29">
        <f t="shared" ref="H98:H105" si="178">ROUND(F98*G98,2)</f>
        <v>0</v>
      </c>
      <c r="I98" s="29">
        <v>0</v>
      </c>
      <c r="J98" s="29">
        <v>0</v>
      </c>
      <c r="K98" s="30">
        <f t="shared" si="172"/>
        <v>0</v>
      </c>
      <c r="L98" s="29">
        <f t="shared" si="173"/>
        <v>0</v>
      </c>
      <c r="M98" s="29">
        <f t="shared" si="174"/>
        <v>0</v>
      </c>
      <c r="N98" s="29">
        <f t="shared" si="175"/>
        <v>0</v>
      </c>
      <c r="O98" s="29">
        <f t="shared" si="176"/>
        <v>0</v>
      </c>
      <c r="P98" s="30">
        <f t="shared" si="177"/>
        <v>0</v>
      </c>
    </row>
    <row r="99" spans="1:16" ht="54" customHeight="1">
      <c r="A99" s="26">
        <f t="shared" si="152"/>
        <v>81</v>
      </c>
      <c r="B99" s="124" t="s">
        <v>26</v>
      </c>
      <c r="C99" s="31" t="s">
        <v>239</v>
      </c>
      <c r="D99" s="28" t="s">
        <v>191</v>
      </c>
      <c r="E99" s="33">
        <v>132</v>
      </c>
      <c r="F99" s="29">
        <v>0</v>
      </c>
      <c r="G99" s="29">
        <v>0</v>
      </c>
      <c r="H99" s="29">
        <f t="shared" ref="H99:H100" si="179">ROUND(F99*G99,2)</f>
        <v>0</v>
      </c>
      <c r="I99" s="29">
        <v>0</v>
      </c>
      <c r="J99" s="29">
        <v>0</v>
      </c>
      <c r="K99" s="30">
        <f t="shared" ref="K99:K100" si="180">SUM(H99:J99)</f>
        <v>0</v>
      </c>
      <c r="L99" s="29">
        <f t="shared" ref="L99:L100" si="181">ROUND(F99*E99,2)</f>
        <v>0</v>
      </c>
      <c r="M99" s="29">
        <f t="shared" ref="M99:M100" si="182">ROUND(H99*E99,2)</f>
        <v>0</v>
      </c>
      <c r="N99" s="29">
        <f t="shared" ref="N99:N100" si="183">ROUND(I99*E99,2)</f>
        <v>0</v>
      </c>
      <c r="O99" s="29">
        <f t="shared" ref="O99:O100" si="184">ROUND(J99*E99,2)</f>
        <v>0</v>
      </c>
      <c r="P99" s="30">
        <f t="shared" ref="P99:P100" si="185">SUM(M99:O99)</f>
        <v>0</v>
      </c>
    </row>
    <row r="100" spans="1:16" ht="54" customHeight="1">
      <c r="A100" s="26">
        <f t="shared" si="152"/>
        <v>82</v>
      </c>
      <c r="B100" s="124" t="s">
        <v>26</v>
      </c>
      <c r="C100" s="31" t="s">
        <v>240</v>
      </c>
      <c r="D100" s="28" t="s">
        <v>23</v>
      </c>
      <c r="E100" s="33">
        <v>53</v>
      </c>
      <c r="F100" s="29">
        <v>0</v>
      </c>
      <c r="G100" s="29">
        <v>0</v>
      </c>
      <c r="H100" s="29">
        <f t="shared" si="179"/>
        <v>0</v>
      </c>
      <c r="I100" s="29">
        <v>0</v>
      </c>
      <c r="J100" s="29">
        <v>0</v>
      </c>
      <c r="K100" s="30">
        <f t="shared" si="180"/>
        <v>0</v>
      </c>
      <c r="L100" s="29">
        <f t="shared" si="181"/>
        <v>0</v>
      </c>
      <c r="M100" s="29">
        <f t="shared" si="182"/>
        <v>0</v>
      </c>
      <c r="N100" s="29">
        <f t="shared" si="183"/>
        <v>0</v>
      </c>
      <c r="O100" s="29">
        <f t="shared" si="184"/>
        <v>0</v>
      </c>
      <c r="P100" s="30">
        <f t="shared" si="185"/>
        <v>0</v>
      </c>
    </row>
    <row r="101" spans="1:16" ht="27">
      <c r="A101" s="26">
        <f t="shared" si="152"/>
        <v>83</v>
      </c>
      <c r="B101" s="124" t="s">
        <v>26</v>
      </c>
      <c r="C101" s="31" t="s">
        <v>237</v>
      </c>
      <c r="D101" s="28" t="s">
        <v>191</v>
      </c>
      <c r="E101" s="33">
        <v>179</v>
      </c>
      <c r="F101" s="29">
        <v>0</v>
      </c>
      <c r="G101" s="29">
        <v>0</v>
      </c>
      <c r="H101" s="29">
        <f t="shared" si="178"/>
        <v>0</v>
      </c>
      <c r="I101" s="29">
        <v>0</v>
      </c>
      <c r="J101" s="29">
        <v>0</v>
      </c>
      <c r="K101" s="30">
        <f t="shared" si="172"/>
        <v>0</v>
      </c>
      <c r="L101" s="29">
        <f t="shared" si="173"/>
        <v>0</v>
      </c>
      <c r="M101" s="29">
        <f t="shared" si="174"/>
        <v>0</v>
      </c>
      <c r="N101" s="29">
        <f t="shared" si="175"/>
        <v>0</v>
      </c>
      <c r="O101" s="29">
        <f t="shared" si="176"/>
        <v>0</v>
      </c>
      <c r="P101" s="30">
        <f t="shared" si="177"/>
        <v>0</v>
      </c>
    </row>
    <row r="102" spans="1:16" ht="54">
      <c r="A102" s="26">
        <f t="shared" si="152"/>
        <v>84</v>
      </c>
      <c r="B102" s="124" t="s">
        <v>26</v>
      </c>
      <c r="C102" s="136" t="s">
        <v>572</v>
      </c>
      <c r="D102" s="28" t="s">
        <v>191</v>
      </c>
      <c r="E102" s="33">
        <v>459</v>
      </c>
      <c r="F102" s="29">
        <v>0</v>
      </c>
      <c r="G102" s="29">
        <v>0</v>
      </c>
      <c r="H102" s="29">
        <f t="shared" ref="H102:H103" si="186">ROUND(F102*G102,2)</f>
        <v>0</v>
      </c>
      <c r="I102" s="61">
        <v>0</v>
      </c>
      <c r="J102" s="29">
        <v>0</v>
      </c>
      <c r="K102" s="30">
        <f t="shared" si="172"/>
        <v>0</v>
      </c>
      <c r="L102" s="29">
        <f t="shared" si="173"/>
        <v>0</v>
      </c>
      <c r="M102" s="29">
        <f t="shared" si="174"/>
        <v>0</v>
      </c>
      <c r="N102" s="29">
        <f t="shared" si="175"/>
        <v>0</v>
      </c>
      <c r="O102" s="29">
        <f t="shared" si="176"/>
        <v>0</v>
      </c>
      <c r="P102" s="30">
        <f t="shared" si="177"/>
        <v>0</v>
      </c>
    </row>
    <row r="103" spans="1:16" ht="27">
      <c r="A103" s="26">
        <f t="shared" si="152"/>
        <v>85</v>
      </c>
      <c r="B103" s="124" t="s">
        <v>26</v>
      </c>
      <c r="C103" s="31" t="s">
        <v>238</v>
      </c>
      <c r="D103" s="28" t="s">
        <v>191</v>
      </c>
      <c r="E103" s="33">
        <v>10</v>
      </c>
      <c r="F103" s="29">
        <v>0</v>
      </c>
      <c r="G103" s="29">
        <v>0</v>
      </c>
      <c r="H103" s="29">
        <f t="shared" si="186"/>
        <v>0</v>
      </c>
      <c r="I103" s="29">
        <v>0</v>
      </c>
      <c r="J103" s="29">
        <v>0</v>
      </c>
      <c r="K103" s="30">
        <f t="shared" ref="K103" si="187">SUM(H103:J103)</f>
        <v>0</v>
      </c>
      <c r="L103" s="29">
        <f t="shared" si="173"/>
        <v>0</v>
      </c>
      <c r="M103" s="29">
        <f t="shared" si="174"/>
        <v>0</v>
      </c>
      <c r="N103" s="29">
        <f t="shared" si="175"/>
        <v>0</v>
      </c>
      <c r="O103" s="29">
        <f t="shared" si="176"/>
        <v>0</v>
      </c>
      <c r="P103" s="30">
        <f t="shared" si="177"/>
        <v>0</v>
      </c>
    </row>
    <row r="104" spans="1:16" ht="45" customHeight="1">
      <c r="A104" s="26">
        <f t="shared" si="152"/>
        <v>86</v>
      </c>
      <c r="B104" s="124" t="s">
        <v>26</v>
      </c>
      <c r="C104" s="31" t="s">
        <v>242</v>
      </c>
      <c r="D104" s="28" t="s">
        <v>191</v>
      </c>
      <c r="E104" s="33">
        <v>459</v>
      </c>
      <c r="F104" s="29">
        <v>0</v>
      </c>
      <c r="G104" s="29">
        <v>0</v>
      </c>
      <c r="H104" s="29">
        <f t="shared" si="178"/>
        <v>0</v>
      </c>
      <c r="I104" s="61">
        <v>0</v>
      </c>
      <c r="J104" s="29">
        <v>0</v>
      </c>
      <c r="K104" s="30">
        <f t="shared" si="172"/>
        <v>0</v>
      </c>
      <c r="L104" s="29">
        <f t="shared" si="173"/>
        <v>0</v>
      </c>
      <c r="M104" s="29">
        <f t="shared" si="174"/>
        <v>0</v>
      </c>
      <c r="N104" s="29">
        <f t="shared" si="175"/>
        <v>0</v>
      </c>
      <c r="O104" s="29">
        <f t="shared" si="176"/>
        <v>0</v>
      </c>
      <c r="P104" s="30">
        <f t="shared" si="177"/>
        <v>0</v>
      </c>
    </row>
    <row r="105" spans="1:16" ht="27">
      <c r="A105" s="26">
        <f t="shared" si="152"/>
        <v>87</v>
      </c>
      <c r="B105" s="124" t="s">
        <v>26</v>
      </c>
      <c r="C105" s="31" t="s">
        <v>243</v>
      </c>
      <c r="D105" s="28" t="s">
        <v>23</v>
      </c>
      <c r="E105" s="33">
        <v>228</v>
      </c>
      <c r="F105" s="29">
        <v>0</v>
      </c>
      <c r="G105" s="29">
        <v>0</v>
      </c>
      <c r="H105" s="29">
        <f t="shared" si="178"/>
        <v>0</v>
      </c>
      <c r="I105" s="29">
        <v>0</v>
      </c>
      <c r="J105" s="29">
        <v>0</v>
      </c>
      <c r="K105" s="30">
        <f t="shared" si="172"/>
        <v>0</v>
      </c>
      <c r="L105" s="29">
        <f t="shared" si="173"/>
        <v>0</v>
      </c>
      <c r="M105" s="29">
        <f t="shared" si="174"/>
        <v>0</v>
      </c>
      <c r="N105" s="29">
        <f t="shared" si="175"/>
        <v>0</v>
      </c>
      <c r="O105" s="29">
        <f t="shared" si="176"/>
        <v>0</v>
      </c>
      <c r="P105" s="30">
        <f t="shared" si="177"/>
        <v>0</v>
      </c>
    </row>
    <row r="106" spans="1:16">
      <c r="A106" s="26"/>
      <c r="B106" s="124"/>
      <c r="C106" s="23" t="s">
        <v>241</v>
      </c>
      <c r="D106" s="28"/>
      <c r="E106" s="33"/>
      <c r="F106" s="29"/>
      <c r="G106" s="29"/>
      <c r="H106" s="29"/>
      <c r="I106" s="29">
        <v>0</v>
      </c>
      <c r="J106" s="29"/>
      <c r="K106" s="30"/>
      <c r="L106" s="29"/>
      <c r="M106" s="29"/>
      <c r="N106" s="29"/>
      <c r="O106" s="29"/>
      <c r="P106" s="30"/>
    </row>
    <row r="107" spans="1:16" ht="55.5" customHeight="1">
      <c r="A107" s="26">
        <f>A105+1</f>
        <v>88</v>
      </c>
      <c r="B107" s="124" t="s">
        <v>26</v>
      </c>
      <c r="C107" s="31" t="s">
        <v>246</v>
      </c>
      <c r="D107" s="28" t="s">
        <v>191</v>
      </c>
      <c r="E107" s="33">
        <v>77</v>
      </c>
      <c r="F107" s="29">
        <v>0</v>
      </c>
      <c r="G107" s="29">
        <v>0</v>
      </c>
      <c r="H107" s="29">
        <f t="shared" ref="H107:H113" si="188">ROUND(F107*G107,2)</f>
        <v>0</v>
      </c>
      <c r="I107" s="29">
        <v>0</v>
      </c>
      <c r="J107" s="29">
        <v>0</v>
      </c>
      <c r="K107" s="30">
        <f t="shared" ref="K107:K114" si="189">SUM(H107:J107)</f>
        <v>0</v>
      </c>
      <c r="L107" s="29">
        <f t="shared" ref="L107:L114" si="190">ROUND(F107*E107,2)</f>
        <v>0</v>
      </c>
      <c r="M107" s="29">
        <f t="shared" ref="M107:M114" si="191">ROUND(H107*E107,2)</f>
        <v>0</v>
      </c>
      <c r="N107" s="29">
        <f t="shared" ref="N107:N114" si="192">ROUND(I107*E107,2)</f>
        <v>0</v>
      </c>
      <c r="O107" s="29">
        <f t="shared" ref="O107:O114" si="193">ROUND(J107*E107,2)</f>
        <v>0</v>
      </c>
      <c r="P107" s="30">
        <f t="shared" ref="P107:P114" si="194">SUM(M107:O107)</f>
        <v>0</v>
      </c>
    </row>
    <row r="108" spans="1:16" ht="40.5">
      <c r="A108" s="26">
        <f>A107+1</f>
        <v>89</v>
      </c>
      <c r="B108" s="124" t="s">
        <v>26</v>
      </c>
      <c r="C108" s="31" t="s">
        <v>247</v>
      </c>
      <c r="D108" s="28" t="s">
        <v>191</v>
      </c>
      <c r="E108" s="33">
        <v>67</v>
      </c>
      <c r="F108" s="29">
        <v>0</v>
      </c>
      <c r="G108" s="29">
        <v>0</v>
      </c>
      <c r="H108" s="29">
        <f t="shared" ref="H108" si="195">ROUND(F108*G108,2)</f>
        <v>0</v>
      </c>
      <c r="I108" s="29">
        <v>0</v>
      </c>
      <c r="J108" s="29">
        <v>0</v>
      </c>
      <c r="K108" s="30">
        <f t="shared" si="189"/>
        <v>0</v>
      </c>
      <c r="L108" s="29">
        <f t="shared" si="190"/>
        <v>0</v>
      </c>
      <c r="M108" s="29">
        <f t="shared" si="191"/>
        <v>0</v>
      </c>
      <c r="N108" s="29">
        <f t="shared" si="192"/>
        <v>0</v>
      </c>
      <c r="O108" s="29">
        <f t="shared" si="193"/>
        <v>0</v>
      </c>
      <c r="P108" s="30">
        <f t="shared" si="194"/>
        <v>0</v>
      </c>
    </row>
    <row r="109" spans="1:16" ht="27">
      <c r="A109" s="26">
        <f t="shared" ref="A109:A127" si="196">A108+1</f>
        <v>90</v>
      </c>
      <c r="B109" s="124" t="s">
        <v>26</v>
      </c>
      <c r="C109" s="31" t="s">
        <v>248</v>
      </c>
      <c r="D109" s="28" t="s">
        <v>48</v>
      </c>
      <c r="E109" s="33">
        <v>154</v>
      </c>
      <c r="F109" s="29">
        <v>0</v>
      </c>
      <c r="G109" s="29">
        <v>0</v>
      </c>
      <c r="H109" s="29">
        <f t="shared" si="188"/>
        <v>0</v>
      </c>
      <c r="I109" s="29">
        <v>0</v>
      </c>
      <c r="J109" s="29">
        <v>0</v>
      </c>
      <c r="K109" s="30">
        <f t="shared" si="189"/>
        <v>0</v>
      </c>
      <c r="L109" s="29">
        <f t="shared" si="190"/>
        <v>0</v>
      </c>
      <c r="M109" s="29">
        <f t="shared" si="191"/>
        <v>0</v>
      </c>
      <c r="N109" s="29">
        <f t="shared" si="192"/>
        <v>0</v>
      </c>
      <c r="O109" s="29">
        <f t="shared" si="193"/>
        <v>0</v>
      </c>
      <c r="P109" s="30">
        <f t="shared" si="194"/>
        <v>0</v>
      </c>
    </row>
    <row r="110" spans="1:16" ht="73.5" customHeight="1">
      <c r="A110" s="26">
        <f t="shared" si="196"/>
        <v>91</v>
      </c>
      <c r="B110" s="124" t="s">
        <v>26</v>
      </c>
      <c r="C110" s="31" t="s">
        <v>562</v>
      </c>
      <c r="D110" s="28" t="s">
        <v>48</v>
      </c>
      <c r="E110" s="33">
        <v>42</v>
      </c>
      <c r="F110" s="29">
        <v>0</v>
      </c>
      <c r="G110" s="29">
        <v>0</v>
      </c>
      <c r="H110" s="29">
        <f t="shared" si="188"/>
        <v>0</v>
      </c>
      <c r="I110" s="29">
        <v>0</v>
      </c>
      <c r="J110" s="29">
        <v>0</v>
      </c>
      <c r="K110" s="30">
        <f t="shared" si="189"/>
        <v>0</v>
      </c>
      <c r="L110" s="29">
        <f t="shared" si="190"/>
        <v>0</v>
      </c>
      <c r="M110" s="29">
        <f t="shared" si="191"/>
        <v>0</v>
      </c>
      <c r="N110" s="29">
        <f t="shared" si="192"/>
        <v>0</v>
      </c>
      <c r="O110" s="29">
        <f t="shared" si="193"/>
        <v>0</v>
      </c>
      <c r="P110" s="30">
        <f t="shared" si="194"/>
        <v>0</v>
      </c>
    </row>
    <row r="111" spans="1:16" ht="27">
      <c r="A111" s="26">
        <f t="shared" si="196"/>
        <v>92</v>
      </c>
      <c r="B111" s="124" t="s">
        <v>26</v>
      </c>
      <c r="C111" s="31" t="s">
        <v>249</v>
      </c>
      <c r="D111" s="28" t="s">
        <v>48</v>
      </c>
      <c r="E111" s="33">
        <v>7</v>
      </c>
      <c r="F111" s="29">
        <v>0</v>
      </c>
      <c r="G111" s="29">
        <v>0</v>
      </c>
      <c r="H111" s="29">
        <f t="shared" si="188"/>
        <v>0</v>
      </c>
      <c r="I111" s="29">
        <v>0</v>
      </c>
      <c r="J111" s="29">
        <v>0</v>
      </c>
      <c r="K111" s="30">
        <f t="shared" si="189"/>
        <v>0</v>
      </c>
      <c r="L111" s="29">
        <f t="shared" si="190"/>
        <v>0</v>
      </c>
      <c r="M111" s="29">
        <f t="shared" si="191"/>
        <v>0</v>
      </c>
      <c r="N111" s="29">
        <f t="shared" si="192"/>
        <v>0</v>
      </c>
      <c r="O111" s="29">
        <f t="shared" si="193"/>
        <v>0</v>
      </c>
      <c r="P111" s="30">
        <f t="shared" si="194"/>
        <v>0</v>
      </c>
    </row>
    <row r="112" spans="1:16" ht="27">
      <c r="A112" s="26">
        <f t="shared" si="196"/>
        <v>93</v>
      </c>
      <c r="B112" s="124" t="s">
        <v>26</v>
      </c>
      <c r="C112" s="31" t="s">
        <v>250</v>
      </c>
      <c r="D112" s="28" t="s">
        <v>48</v>
      </c>
      <c r="E112" s="33">
        <v>1</v>
      </c>
      <c r="F112" s="29">
        <v>0</v>
      </c>
      <c r="G112" s="29">
        <v>0</v>
      </c>
      <c r="H112" s="29">
        <f t="shared" si="188"/>
        <v>0</v>
      </c>
      <c r="I112" s="29">
        <v>0</v>
      </c>
      <c r="J112" s="29">
        <v>0</v>
      </c>
      <c r="K112" s="30">
        <f t="shared" si="189"/>
        <v>0</v>
      </c>
      <c r="L112" s="29">
        <f t="shared" si="190"/>
        <v>0</v>
      </c>
      <c r="M112" s="29">
        <f t="shared" si="191"/>
        <v>0</v>
      </c>
      <c r="N112" s="29">
        <f t="shared" si="192"/>
        <v>0</v>
      </c>
      <c r="O112" s="29">
        <f t="shared" si="193"/>
        <v>0</v>
      </c>
      <c r="P112" s="30">
        <f t="shared" si="194"/>
        <v>0</v>
      </c>
    </row>
    <row r="113" spans="1:16">
      <c r="A113" s="26">
        <f t="shared" si="196"/>
        <v>94</v>
      </c>
      <c r="B113" s="124" t="s">
        <v>26</v>
      </c>
      <c r="C113" s="31" t="s">
        <v>251</v>
      </c>
      <c r="D113" s="28" t="s">
        <v>48</v>
      </c>
      <c r="E113" s="33">
        <v>1</v>
      </c>
      <c r="F113" s="29">
        <v>0</v>
      </c>
      <c r="G113" s="29">
        <v>0</v>
      </c>
      <c r="H113" s="29">
        <f t="shared" si="188"/>
        <v>0</v>
      </c>
      <c r="I113" s="29">
        <v>0</v>
      </c>
      <c r="J113" s="29">
        <v>0</v>
      </c>
      <c r="K113" s="30">
        <f t="shared" si="189"/>
        <v>0</v>
      </c>
      <c r="L113" s="29">
        <f t="shared" si="190"/>
        <v>0</v>
      </c>
      <c r="M113" s="29">
        <f t="shared" si="191"/>
        <v>0</v>
      </c>
      <c r="N113" s="29">
        <f t="shared" si="192"/>
        <v>0</v>
      </c>
      <c r="O113" s="29">
        <f t="shared" si="193"/>
        <v>0</v>
      </c>
      <c r="P113" s="30">
        <f t="shared" si="194"/>
        <v>0</v>
      </c>
    </row>
    <row r="114" spans="1:16">
      <c r="A114" s="26">
        <f t="shared" si="196"/>
        <v>95</v>
      </c>
      <c r="B114" s="124" t="s">
        <v>26</v>
      </c>
      <c r="C114" s="31" t="s">
        <v>252</v>
      </c>
      <c r="D114" s="28" t="s">
        <v>48</v>
      </c>
      <c r="E114" s="33">
        <v>8</v>
      </c>
      <c r="F114" s="29">
        <v>0</v>
      </c>
      <c r="G114" s="29">
        <v>0</v>
      </c>
      <c r="H114" s="29">
        <f t="shared" ref="H114" si="197">ROUND(F114*G114,2)</f>
        <v>0</v>
      </c>
      <c r="I114" s="29">
        <v>0</v>
      </c>
      <c r="J114" s="29">
        <v>0</v>
      </c>
      <c r="K114" s="30">
        <f t="shared" si="189"/>
        <v>0</v>
      </c>
      <c r="L114" s="29">
        <f t="shared" si="190"/>
        <v>0</v>
      </c>
      <c r="M114" s="29">
        <f t="shared" si="191"/>
        <v>0</v>
      </c>
      <c r="N114" s="29">
        <f t="shared" si="192"/>
        <v>0</v>
      </c>
      <c r="O114" s="29">
        <f t="shared" si="193"/>
        <v>0</v>
      </c>
      <c r="P114" s="30">
        <f t="shared" si="194"/>
        <v>0</v>
      </c>
    </row>
    <row r="115" spans="1:16">
      <c r="A115" s="26">
        <f t="shared" si="196"/>
        <v>96</v>
      </c>
      <c r="B115" s="124" t="s">
        <v>26</v>
      </c>
      <c r="C115" s="31" t="s">
        <v>253</v>
      </c>
      <c r="D115" s="28" t="s">
        <v>48</v>
      </c>
      <c r="E115" s="33">
        <v>4</v>
      </c>
      <c r="F115" s="29">
        <v>0</v>
      </c>
      <c r="G115" s="29">
        <v>0</v>
      </c>
      <c r="H115" s="29">
        <f t="shared" ref="H115" si="198">ROUND(F115*G115,2)</f>
        <v>0</v>
      </c>
      <c r="I115" s="29">
        <v>0</v>
      </c>
      <c r="J115" s="29">
        <v>0</v>
      </c>
      <c r="K115" s="30">
        <f t="shared" si="132"/>
        <v>0</v>
      </c>
      <c r="L115" s="29">
        <f t="shared" si="133"/>
        <v>0</v>
      </c>
      <c r="M115" s="29">
        <f t="shared" si="134"/>
        <v>0</v>
      </c>
      <c r="N115" s="29">
        <f t="shared" si="135"/>
        <v>0</v>
      </c>
      <c r="O115" s="29">
        <f t="shared" si="136"/>
        <v>0</v>
      </c>
      <c r="P115" s="30">
        <f t="shared" si="137"/>
        <v>0</v>
      </c>
    </row>
    <row r="116" spans="1:16">
      <c r="A116" s="26">
        <f t="shared" si="196"/>
        <v>97</v>
      </c>
      <c r="B116" s="124" t="s">
        <v>26</v>
      </c>
      <c r="C116" s="31" t="s">
        <v>254</v>
      </c>
      <c r="D116" s="28" t="s">
        <v>48</v>
      </c>
      <c r="E116" s="33">
        <v>13</v>
      </c>
      <c r="F116" s="29">
        <v>0</v>
      </c>
      <c r="G116" s="29">
        <v>0</v>
      </c>
      <c r="H116" s="29">
        <f t="shared" si="131"/>
        <v>0</v>
      </c>
      <c r="I116" s="29">
        <v>0</v>
      </c>
      <c r="J116" s="29">
        <v>0</v>
      </c>
      <c r="K116" s="30">
        <f t="shared" si="132"/>
        <v>0</v>
      </c>
      <c r="L116" s="29">
        <f t="shared" si="133"/>
        <v>0</v>
      </c>
      <c r="M116" s="29">
        <f t="shared" si="134"/>
        <v>0</v>
      </c>
      <c r="N116" s="29">
        <f t="shared" si="135"/>
        <v>0</v>
      </c>
      <c r="O116" s="29">
        <f t="shared" si="136"/>
        <v>0</v>
      </c>
      <c r="P116" s="30">
        <f t="shared" si="137"/>
        <v>0</v>
      </c>
    </row>
    <row r="117" spans="1:16">
      <c r="A117" s="26">
        <f t="shared" si="196"/>
        <v>98</v>
      </c>
      <c r="B117" s="124" t="s">
        <v>26</v>
      </c>
      <c r="C117" s="31" t="s">
        <v>255</v>
      </c>
      <c r="D117" s="28" t="s">
        <v>48</v>
      </c>
      <c r="E117" s="33">
        <v>7</v>
      </c>
      <c r="F117" s="29">
        <v>0</v>
      </c>
      <c r="G117" s="29">
        <v>0</v>
      </c>
      <c r="H117" s="29">
        <f t="shared" ref="H117" si="199">ROUND(F117*G117,2)</f>
        <v>0</v>
      </c>
      <c r="I117" s="29">
        <v>0</v>
      </c>
      <c r="J117" s="29">
        <v>0</v>
      </c>
      <c r="K117" s="30">
        <f t="shared" si="132"/>
        <v>0</v>
      </c>
      <c r="L117" s="29">
        <f t="shared" si="133"/>
        <v>0</v>
      </c>
      <c r="M117" s="29">
        <f t="shared" si="134"/>
        <v>0</v>
      </c>
      <c r="N117" s="29">
        <f t="shared" si="135"/>
        <v>0</v>
      </c>
      <c r="O117" s="29">
        <f t="shared" si="136"/>
        <v>0</v>
      </c>
      <c r="P117" s="30">
        <f t="shared" si="137"/>
        <v>0</v>
      </c>
    </row>
    <row r="118" spans="1:16">
      <c r="A118" s="26">
        <f t="shared" si="196"/>
        <v>99</v>
      </c>
      <c r="B118" s="124" t="s">
        <v>26</v>
      </c>
      <c r="C118" s="31" t="s">
        <v>256</v>
      </c>
      <c r="D118" s="28" t="s">
        <v>48</v>
      </c>
      <c r="E118" s="33">
        <v>7</v>
      </c>
      <c r="F118" s="29">
        <v>0</v>
      </c>
      <c r="G118" s="29">
        <v>0</v>
      </c>
      <c r="H118" s="29">
        <f t="shared" si="131"/>
        <v>0</v>
      </c>
      <c r="I118" s="29">
        <v>0</v>
      </c>
      <c r="J118" s="29">
        <v>0</v>
      </c>
      <c r="K118" s="30">
        <f t="shared" si="132"/>
        <v>0</v>
      </c>
      <c r="L118" s="29">
        <f t="shared" si="133"/>
        <v>0</v>
      </c>
      <c r="M118" s="29">
        <f t="shared" si="134"/>
        <v>0</v>
      </c>
      <c r="N118" s="29">
        <f t="shared" si="135"/>
        <v>0</v>
      </c>
      <c r="O118" s="29">
        <f t="shared" si="136"/>
        <v>0</v>
      </c>
      <c r="P118" s="30">
        <f t="shared" si="137"/>
        <v>0</v>
      </c>
    </row>
    <row r="119" spans="1:16" ht="27">
      <c r="A119" s="26">
        <f t="shared" si="196"/>
        <v>100</v>
      </c>
      <c r="B119" s="124" t="s">
        <v>26</v>
      </c>
      <c r="C119" s="31" t="s">
        <v>257</v>
      </c>
      <c r="D119" s="28" t="s">
        <v>37</v>
      </c>
      <c r="E119" s="33">
        <v>2</v>
      </c>
      <c r="F119" s="29">
        <v>0</v>
      </c>
      <c r="G119" s="29">
        <v>0</v>
      </c>
      <c r="H119" s="29">
        <f t="shared" si="70"/>
        <v>0</v>
      </c>
      <c r="I119" s="29">
        <v>0</v>
      </c>
      <c r="J119" s="29">
        <v>0</v>
      </c>
      <c r="K119" s="30">
        <f t="shared" si="71"/>
        <v>0</v>
      </c>
      <c r="L119" s="29">
        <f t="shared" si="72"/>
        <v>0</v>
      </c>
      <c r="M119" s="29">
        <f t="shared" si="73"/>
        <v>0</v>
      </c>
      <c r="N119" s="29">
        <f t="shared" si="74"/>
        <v>0</v>
      </c>
      <c r="O119" s="29">
        <f t="shared" si="75"/>
        <v>0</v>
      </c>
      <c r="P119" s="30">
        <f t="shared" si="76"/>
        <v>0</v>
      </c>
    </row>
    <row r="120" spans="1:16">
      <c r="A120" s="26">
        <f t="shared" si="196"/>
        <v>101</v>
      </c>
      <c r="B120" s="124" t="s">
        <v>26</v>
      </c>
      <c r="C120" s="31" t="s">
        <v>258</v>
      </c>
      <c r="D120" s="28" t="s">
        <v>37</v>
      </c>
      <c r="E120" s="33">
        <v>3</v>
      </c>
      <c r="F120" s="29">
        <v>0</v>
      </c>
      <c r="G120" s="29">
        <v>0</v>
      </c>
      <c r="H120" s="29">
        <f t="shared" ref="H120:H127" si="200">ROUND(F120*G120,2)</f>
        <v>0</v>
      </c>
      <c r="I120" s="29">
        <v>0</v>
      </c>
      <c r="J120" s="29">
        <v>0</v>
      </c>
      <c r="K120" s="30">
        <f t="shared" ref="K120:K127" si="201">SUM(H120:J120)</f>
        <v>0</v>
      </c>
      <c r="L120" s="29">
        <f t="shared" ref="L120:L127" si="202">ROUND(F120*E120,2)</f>
        <v>0</v>
      </c>
      <c r="M120" s="29">
        <f t="shared" ref="M120:M127" si="203">ROUND(H120*E120,2)</f>
        <v>0</v>
      </c>
      <c r="N120" s="29">
        <f t="shared" ref="N120:N127" si="204">ROUND(I120*E120,2)</f>
        <v>0</v>
      </c>
      <c r="O120" s="29">
        <f t="shared" ref="O120:O127" si="205">ROUND(J120*E120,2)</f>
        <v>0</v>
      </c>
      <c r="P120" s="30">
        <f t="shared" ref="P120:P127" si="206">SUM(M120:O120)</f>
        <v>0</v>
      </c>
    </row>
    <row r="121" spans="1:16">
      <c r="A121" s="26">
        <f t="shared" si="196"/>
        <v>102</v>
      </c>
      <c r="B121" s="124" t="s">
        <v>26</v>
      </c>
      <c r="C121" s="31" t="s">
        <v>259</v>
      </c>
      <c r="D121" s="28" t="s">
        <v>48</v>
      </c>
      <c r="E121" s="33">
        <v>4</v>
      </c>
      <c r="F121" s="29">
        <v>0</v>
      </c>
      <c r="G121" s="29">
        <v>0</v>
      </c>
      <c r="H121" s="29">
        <f t="shared" si="200"/>
        <v>0</v>
      </c>
      <c r="I121" s="29">
        <v>0</v>
      </c>
      <c r="J121" s="29">
        <v>0</v>
      </c>
      <c r="K121" s="30">
        <f t="shared" si="201"/>
        <v>0</v>
      </c>
      <c r="L121" s="29">
        <f t="shared" si="202"/>
        <v>0</v>
      </c>
      <c r="M121" s="29">
        <f t="shared" si="203"/>
        <v>0</v>
      </c>
      <c r="N121" s="29">
        <f t="shared" si="204"/>
        <v>0</v>
      </c>
      <c r="O121" s="29">
        <f t="shared" si="205"/>
        <v>0</v>
      </c>
      <c r="P121" s="30">
        <f t="shared" si="206"/>
        <v>0</v>
      </c>
    </row>
    <row r="122" spans="1:16">
      <c r="A122" s="26">
        <f t="shared" si="196"/>
        <v>103</v>
      </c>
      <c r="B122" s="124" t="s">
        <v>26</v>
      </c>
      <c r="C122" s="31" t="s">
        <v>260</v>
      </c>
      <c r="D122" s="28" t="s">
        <v>48</v>
      </c>
      <c r="E122" s="33">
        <v>1</v>
      </c>
      <c r="F122" s="29">
        <v>0</v>
      </c>
      <c r="G122" s="29">
        <v>0</v>
      </c>
      <c r="H122" s="29">
        <f t="shared" si="200"/>
        <v>0</v>
      </c>
      <c r="I122" s="29">
        <v>0</v>
      </c>
      <c r="J122" s="29">
        <v>0</v>
      </c>
      <c r="K122" s="30">
        <f t="shared" si="201"/>
        <v>0</v>
      </c>
      <c r="L122" s="29">
        <f t="shared" si="202"/>
        <v>0</v>
      </c>
      <c r="M122" s="29">
        <f t="shared" si="203"/>
        <v>0</v>
      </c>
      <c r="N122" s="29">
        <f t="shared" si="204"/>
        <v>0</v>
      </c>
      <c r="O122" s="29">
        <f t="shared" si="205"/>
        <v>0</v>
      </c>
      <c r="P122" s="30">
        <f t="shared" si="206"/>
        <v>0</v>
      </c>
    </row>
    <row r="123" spans="1:16" ht="27">
      <c r="A123" s="26">
        <f t="shared" si="196"/>
        <v>104</v>
      </c>
      <c r="B123" s="124" t="s">
        <v>26</v>
      </c>
      <c r="C123" s="31" t="s">
        <v>497</v>
      </c>
      <c r="D123" s="28" t="s">
        <v>191</v>
      </c>
      <c r="E123" s="133">
        <v>27</v>
      </c>
      <c r="F123" s="29">
        <v>0</v>
      </c>
      <c r="G123" s="29">
        <v>0</v>
      </c>
      <c r="H123" s="29">
        <f t="shared" si="200"/>
        <v>0</v>
      </c>
      <c r="I123" s="29">
        <v>0</v>
      </c>
      <c r="J123" s="29">
        <v>0</v>
      </c>
      <c r="K123" s="30">
        <f t="shared" si="201"/>
        <v>0</v>
      </c>
      <c r="L123" s="29">
        <f t="shared" si="202"/>
        <v>0</v>
      </c>
      <c r="M123" s="29">
        <f t="shared" si="203"/>
        <v>0</v>
      </c>
      <c r="N123" s="29">
        <f t="shared" si="204"/>
        <v>0</v>
      </c>
      <c r="O123" s="29">
        <f t="shared" si="205"/>
        <v>0</v>
      </c>
      <c r="P123" s="30">
        <f t="shared" si="206"/>
        <v>0</v>
      </c>
    </row>
    <row r="124" spans="1:16" ht="27">
      <c r="A124" s="26">
        <f t="shared" si="196"/>
        <v>105</v>
      </c>
      <c r="B124" s="124" t="s">
        <v>26</v>
      </c>
      <c r="C124" s="31" t="s">
        <v>261</v>
      </c>
      <c r="D124" s="28" t="s">
        <v>37</v>
      </c>
      <c r="E124" s="33">
        <v>11</v>
      </c>
      <c r="F124" s="29">
        <v>0</v>
      </c>
      <c r="G124" s="29">
        <v>0</v>
      </c>
      <c r="H124" s="29">
        <f t="shared" si="200"/>
        <v>0</v>
      </c>
      <c r="I124" s="29">
        <v>0</v>
      </c>
      <c r="J124" s="29">
        <v>0</v>
      </c>
      <c r="K124" s="30">
        <f t="shared" si="201"/>
        <v>0</v>
      </c>
      <c r="L124" s="29">
        <f t="shared" si="202"/>
        <v>0</v>
      </c>
      <c r="M124" s="29">
        <f t="shared" si="203"/>
        <v>0</v>
      </c>
      <c r="N124" s="29">
        <f t="shared" si="204"/>
        <v>0</v>
      </c>
      <c r="O124" s="29">
        <f t="shared" si="205"/>
        <v>0</v>
      </c>
      <c r="P124" s="30">
        <f t="shared" si="206"/>
        <v>0</v>
      </c>
    </row>
    <row r="125" spans="1:16">
      <c r="A125" s="26">
        <f t="shared" si="196"/>
        <v>106</v>
      </c>
      <c r="B125" s="124" t="s">
        <v>26</v>
      </c>
      <c r="C125" s="31" t="s">
        <v>328</v>
      </c>
      <c r="D125" s="28" t="s">
        <v>48</v>
      </c>
      <c r="E125" s="33">
        <v>3</v>
      </c>
      <c r="F125" s="29">
        <v>0</v>
      </c>
      <c r="G125" s="29">
        <v>0</v>
      </c>
      <c r="H125" s="29">
        <f t="shared" si="200"/>
        <v>0</v>
      </c>
      <c r="I125" s="29">
        <v>0</v>
      </c>
      <c r="J125" s="29">
        <v>0</v>
      </c>
      <c r="K125" s="30">
        <f t="shared" si="201"/>
        <v>0</v>
      </c>
      <c r="L125" s="29">
        <f t="shared" si="202"/>
        <v>0</v>
      </c>
      <c r="M125" s="29">
        <f t="shared" si="203"/>
        <v>0</v>
      </c>
      <c r="N125" s="29">
        <f t="shared" si="204"/>
        <v>0</v>
      </c>
      <c r="O125" s="29">
        <f t="shared" si="205"/>
        <v>0</v>
      </c>
      <c r="P125" s="30">
        <f t="shared" si="206"/>
        <v>0</v>
      </c>
    </row>
    <row r="126" spans="1:16">
      <c r="A126" s="26">
        <f t="shared" si="196"/>
        <v>107</v>
      </c>
      <c r="B126" s="124" t="s">
        <v>26</v>
      </c>
      <c r="C126" s="31" t="s">
        <v>262</v>
      </c>
      <c r="D126" s="28" t="s">
        <v>191</v>
      </c>
      <c r="E126" s="33">
        <v>156</v>
      </c>
      <c r="F126" s="29">
        <v>0</v>
      </c>
      <c r="G126" s="29">
        <v>0</v>
      </c>
      <c r="H126" s="29">
        <f t="shared" ref="H126" si="207">ROUND(F126*G126,2)</f>
        <v>0</v>
      </c>
      <c r="I126" s="29">
        <v>0</v>
      </c>
      <c r="J126" s="29">
        <v>0</v>
      </c>
      <c r="K126" s="30">
        <f t="shared" ref="K126" si="208">SUM(H126:J126)</f>
        <v>0</v>
      </c>
      <c r="L126" s="29">
        <f t="shared" ref="L126" si="209">ROUND(F126*E126,2)</f>
        <v>0</v>
      </c>
      <c r="M126" s="29">
        <f t="shared" ref="M126" si="210">ROUND(H126*E126,2)</f>
        <v>0</v>
      </c>
      <c r="N126" s="29">
        <f t="shared" ref="N126" si="211">ROUND(I126*E126,2)</f>
        <v>0</v>
      </c>
      <c r="O126" s="29">
        <f t="shared" ref="O126" si="212">ROUND(J126*E126,2)</f>
        <v>0</v>
      </c>
      <c r="P126" s="30">
        <f t="shared" ref="P126" si="213">SUM(M126:O126)</f>
        <v>0</v>
      </c>
    </row>
    <row r="127" spans="1:16" ht="27">
      <c r="A127" s="26">
        <f t="shared" si="196"/>
        <v>108</v>
      </c>
      <c r="B127" s="124" t="s">
        <v>26</v>
      </c>
      <c r="C127" s="31" t="s">
        <v>329</v>
      </c>
      <c r="D127" s="28" t="s">
        <v>48</v>
      </c>
      <c r="E127" s="33">
        <v>4</v>
      </c>
      <c r="F127" s="29">
        <v>0</v>
      </c>
      <c r="G127" s="29">
        <v>0</v>
      </c>
      <c r="H127" s="29">
        <f t="shared" si="200"/>
        <v>0</v>
      </c>
      <c r="I127" s="29">
        <v>0</v>
      </c>
      <c r="J127" s="29">
        <v>0</v>
      </c>
      <c r="K127" s="30">
        <f t="shared" si="201"/>
        <v>0</v>
      </c>
      <c r="L127" s="29">
        <f t="shared" si="202"/>
        <v>0</v>
      </c>
      <c r="M127" s="29">
        <f t="shared" si="203"/>
        <v>0</v>
      </c>
      <c r="N127" s="29">
        <f t="shared" si="204"/>
        <v>0</v>
      </c>
      <c r="O127" s="29">
        <f t="shared" si="205"/>
        <v>0</v>
      </c>
      <c r="P127" s="30">
        <f t="shared" si="206"/>
        <v>0</v>
      </c>
    </row>
    <row r="128" spans="1:16">
      <c r="A128" s="22"/>
      <c r="B128" s="225" t="s">
        <v>545</v>
      </c>
      <c r="C128" s="226"/>
      <c r="D128" s="226"/>
      <c r="E128" s="226"/>
      <c r="F128" s="226"/>
      <c r="G128" s="226"/>
      <c r="H128" s="226"/>
      <c r="I128" s="226"/>
      <c r="J128" s="226"/>
      <c r="K128" s="227"/>
      <c r="L128" s="86">
        <f>SUM(L16:L127)</f>
        <v>0</v>
      </c>
      <c r="M128" s="86">
        <f>SUM(M16:M127)</f>
        <v>0</v>
      </c>
      <c r="N128" s="86">
        <f>SUM(N16:N127)</f>
        <v>0</v>
      </c>
      <c r="O128" s="86">
        <f>SUM(O16:O127)</f>
        <v>0</v>
      </c>
      <c r="P128" s="86">
        <f>SUM(P16:P127)</f>
        <v>0</v>
      </c>
    </row>
    <row r="129" spans="1:16">
      <c r="A129" s="9"/>
      <c r="B129" s="10"/>
      <c r="C129" s="60"/>
      <c r="D129" s="10"/>
      <c r="E129" s="10"/>
      <c r="F129" s="10"/>
      <c r="G129" s="10"/>
      <c r="H129" s="10"/>
      <c r="I129" s="10"/>
      <c r="J129" s="10"/>
      <c r="K129" s="10"/>
      <c r="L129" s="9"/>
      <c r="M129" s="9"/>
      <c r="N129" s="9"/>
      <c r="O129" s="9"/>
      <c r="P129" s="9"/>
    </row>
    <row r="130" spans="1:16">
      <c r="C130" s="230" t="s">
        <v>561</v>
      </c>
      <c r="D130" s="231"/>
      <c r="E130" s="231"/>
      <c r="F130" s="231"/>
      <c r="G130" s="231"/>
      <c r="H130" s="231"/>
      <c r="I130" s="231"/>
      <c r="J130" s="231"/>
      <c r="K130" s="231"/>
    </row>
    <row r="132" spans="1:16" ht="17.25" customHeight="1">
      <c r="A132" s="6" t="s">
        <v>8</v>
      </c>
      <c r="B132" s="9"/>
    </row>
    <row r="133" spans="1:16">
      <c r="B133" s="11"/>
      <c r="C133" s="224" t="s">
        <v>9</v>
      </c>
      <c r="D133" s="224"/>
      <c r="E133" s="224"/>
      <c r="F133" s="224"/>
      <c r="G133" s="224"/>
      <c r="H133" s="224"/>
      <c r="I133" s="224"/>
      <c r="J133" s="224"/>
      <c r="K133" s="224"/>
      <c r="L133" s="224"/>
      <c r="M133" s="224"/>
      <c r="N133" s="224"/>
      <c r="O133" s="224"/>
      <c r="P133" s="224"/>
    </row>
    <row r="134" spans="1:16">
      <c r="B134" s="11"/>
      <c r="C134" s="8"/>
      <c r="D134" s="8"/>
      <c r="E134" s="8"/>
      <c r="F134" s="8"/>
      <c r="G134" s="8"/>
      <c r="H134" s="8"/>
      <c r="I134" s="8"/>
      <c r="J134" s="8"/>
      <c r="K134" s="8"/>
      <c r="L134" s="8"/>
      <c r="M134" s="8"/>
      <c r="N134" s="8"/>
      <c r="O134" s="8"/>
      <c r="P134" s="8"/>
    </row>
    <row r="135" spans="1:16">
      <c r="A135" s="6" t="s">
        <v>544</v>
      </c>
      <c r="B135" s="4"/>
      <c r="H135" s="7"/>
    </row>
    <row r="136" spans="1:16">
      <c r="A136" s="6"/>
      <c r="B136" s="4"/>
      <c r="H136" s="7"/>
    </row>
    <row r="137" spans="1:16">
      <c r="A137" s="6" t="s">
        <v>10</v>
      </c>
      <c r="B137" s="9"/>
    </row>
    <row r="138" spans="1:16">
      <c r="B138" s="11"/>
      <c r="C138" s="224" t="s">
        <v>9</v>
      </c>
      <c r="D138" s="224"/>
      <c r="E138" s="224"/>
      <c r="F138" s="224"/>
      <c r="G138" s="224"/>
      <c r="H138" s="224"/>
      <c r="I138" s="224"/>
      <c r="J138" s="224"/>
      <c r="K138" s="224"/>
      <c r="L138" s="224"/>
      <c r="M138" s="224"/>
      <c r="N138" s="224"/>
      <c r="O138" s="224"/>
      <c r="P138" s="224"/>
    </row>
    <row r="139" spans="1:16">
      <c r="B139" s="11"/>
      <c r="C139" s="8"/>
      <c r="D139" s="8"/>
      <c r="E139" s="8"/>
      <c r="F139" s="8"/>
      <c r="G139" s="8"/>
      <c r="H139" s="8"/>
      <c r="I139" s="8"/>
      <c r="J139" s="8"/>
      <c r="K139" s="8"/>
      <c r="L139" s="8"/>
      <c r="M139" s="8"/>
      <c r="N139" s="8"/>
      <c r="O139" s="8"/>
      <c r="P139" s="8"/>
    </row>
    <row r="140" spans="1:16">
      <c r="B140" s="11"/>
      <c r="C140" s="11"/>
      <c r="D140" s="11"/>
      <c r="E140" s="11"/>
      <c r="F140" s="11"/>
      <c r="G140" s="11"/>
      <c r="H140" s="11"/>
      <c r="I140" s="11"/>
      <c r="J140" s="11"/>
      <c r="K140" s="11"/>
      <c r="L140" s="11"/>
      <c r="M140" s="11"/>
      <c r="N140" s="11"/>
      <c r="O140" s="11"/>
      <c r="P140" s="11"/>
    </row>
  </sheetData>
  <mergeCells count="16">
    <mergeCell ref="C133:P133"/>
    <mergeCell ref="C138:P138"/>
    <mergeCell ref="B128:K128"/>
    <mergeCell ref="C13:C14"/>
    <mergeCell ref="I11:J11"/>
    <mergeCell ref="C130:K130"/>
    <mergeCell ref="A2:P2"/>
    <mergeCell ref="A3:P3"/>
    <mergeCell ref="A4:P4"/>
    <mergeCell ref="A6:P6"/>
    <mergeCell ref="A13:A14"/>
    <mergeCell ref="B13:B14"/>
    <mergeCell ref="D13:D14"/>
    <mergeCell ref="E13:E14"/>
    <mergeCell ref="F13:K13"/>
    <mergeCell ref="L13:P13"/>
  </mergeCells>
  <pageMargins left="0.23622047244094491" right="0.23622047244094491" top="0.74803149606299213" bottom="0.74803149606299213" header="0.31496062992125984" footer="0.31496062992125984"/>
  <pageSetup paperSize="9" scale="94" orientation="landscape" r:id="rId1"/>
  <headerFooter>
    <oddHeader>&amp;C1.KĀRTA SLIEŽU CEĻU PĀRBŪVE POSMĀ NO JŪRMALAS GATVES LĪDZ BALDONES IELAI</oddHeader>
    <oddFooter>&amp;C&amp;"Times New Roman,Regular"&amp;12Lokālā tāme Nr.1
Sliežu ceļi&amp;R&amp;P</oddFooter>
  </headerFooter>
  <rowBreaks count="1" manualBreakCount="1">
    <brk id="12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4A247-5D65-4AA3-8BF0-AE26634D25FC}">
  <dimension ref="A2:R103"/>
  <sheetViews>
    <sheetView showGridLines="0" showRuler="0" topLeftCell="A82" zoomScaleNormal="100" zoomScaleSheetLayoutView="100" workbookViewId="0">
      <selection activeCell="C38" sqref="C37:C38"/>
    </sheetView>
  </sheetViews>
  <sheetFormatPr defaultColWidth="9.140625" defaultRowHeight="15.75"/>
  <cols>
    <col min="1" max="1" width="9.28515625" style="1" customWidth="1"/>
    <col min="2" max="2" width="5.7109375" style="1" customWidth="1"/>
    <col min="3" max="3" width="33.28515625" style="1" customWidth="1"/>
    <col min="4" max="4" width="6.7109375" style="1" customWidth="1"/>
    <col min="5" max="5" width="9" style="1" customWidth="1"/>
    <col min="6" max="6" width="6.5703125" style="1" customWidth="1"/>
    <col min="7" max="7" width="7.85546875" style="1" customWidth="1"/>
    <col min="8" max="8" width="7.7109375" style="1" customWidth="1"/>
    <col min="9" max="9" width="8" style="1" customWidth="1"/>
    <col min="10" max="10" width="8.140625" style="1" customWidth="1"/>
    <col min="11" max="11" width="8.5703125" style="1" customWidth="1"/>
    <col min="12" max="12" width="7" style="1" customWidth="1"/>
    <col min="13" max="13" width="8.7109375" style="1" customWidth="1"/>
    <col min="14" max="15" width="8" style="1" customWidth="1"/>
    <col min="16" max="16" width="9" style="1" customWidth="1"/>
    <col min="17" max="16384" width="9.140625" style="1"/>
  </cols>
  <sheetData>
    <row r="2" spans="1:18" ht="33.75" customHeight="1">
      <c r="A2" s="215" t="s">
        <v>263</v>
      </c>
      <c r="B2" s="215"/>
      <c r="C2" s="215"/>
      <c r="D2" s="215"/>
      <c r="E2" s="215"/>
      <c r="F2" s="215"/>
      <c r="G2" s="215"/>
      <c r="H2" s="215"/>
      <c r="I2" s="215"/>
      <c r="J2" s="215"/>
      <c r="K2" s="215"/>
      <c r="L2" s="215"/>
      <c r="M2" s="215"/>
      <c r="N2" s="215"/>
      <c r="O2" s="215"/>
      <c r="P2" s="215"/>
    </row>
    <row r="3" spans="1:18">
      <c r="A3" s="216" t="s">
        <v>326</v>
      </c>
      <c r="B3" s="216"/>
      <c r="C3" s="216"/>
      <c r="D3" s="216"/>
      <c r="E3" s="216"/>
      <c r="F3" s="216"/>
      <c r="G3" s="216"/>
      <c r="H3" s="216"/>
      <c r="I3" s="216"/>
      <c r="J3" s="216"/>
      <c r="K3" s="216"/>
      <c r="L3" s="216"/>
      <c r="M3" s="216"/>
      <c r="N3" s="216"/>
      <c r="O3" s="216"/>
      <c r="P3" s="216"/>
    </row>
    <row r="4" spans="1:18">
      <c r="A4" s="217" t="s">
        <v>14</v>
      </c>
      <c r="B4" s="217"/>
      <c r="C4" s="217"/>
      <c r="D4" s="217"/>
      <c r="E4" s="217"/>
      <c r="F4" s="217"/>
      <c r="G4" s="217"/>
      <c r="H4" s="217"/>
      <c r="I4" s="217"/>
      <c r="J4" s="217"/>
      <c r="K4" s="217"/>
      <c r="L4" s="217"/>
      <c r="M4" s="217"/>
      <c r="N4" s="217"/>
      <c r="O4" s="217"/>
      <c r="P4" s="217"/>
    </row>
    <row r="5" spans="1:18">
      <c r="D5" s="2"/>
    </row>
    <row r="6" spans="1:18" ht="51.75" customHeight="1">
      <c r="A6" s="218" t="s">
        <v>563</v>
      </c>
      <c r="B6" s="218"/>
      <c r="C6" s="218"/>
      <c r="D6" s="218"/>
      <c r="E6" s="218"/>
      <c r="F6" s="218"/>
      <c r="G6" s="218"/>
      <c r="H6" s="218"/>
      <c r="I6" s="218"/>
      <c r="J6" s="218"/>
      <c r="K6" s="218"/>
      <c r="L6" s="218"/>
      <c r="M6" s="218"/>
      <c r="N6" s="218"/>
      <c r="O6" s="218"/>
      <c r="P6" s="218"/>
    </row>
    <row r="7" spans="1:18">
      <c r="A7" s="5" t="s">
        <v>21</v>
      </c>
      <c r="D7" s="2"/>
    </row>
    <row r="8" spans="1:18">
      <c r="A8" s="1" t="s">
        <v>19</v>
      </c>
      <c r="D8" s="2"/>
    </row>
    <row r="9" spans="1:18">
      <c r="A9" s="1" t="s">
        <v>20</v>
      </c>
      <c r="D9" s="2"/>
    </row>
    <row r="10" spans="1:18">
      <c r="D10" s="2"/>
    </row>
    <row r="11" spans="1:18">
      <c r="A11" s="1" t="s">
        <v>547</v>
      </c>
      <c r="D11" s="2"/>
      <c r="H11" s="228">
        <f>P93</f>
        <v>0</v>
      </c>
      <c r="I11" s="228"/>
      <c r="J11" s="13" t="s">
        <v>159</v>
      </c>
    </row>
    <row r="12" spans="1:18">
      <c r="A12" s="3"/>
    </row>
    <row r="13" spans="1:18" ht="38.25" customHeight="1">
      <c r="A13" s="219" t="s">
        <v>0</v>
      </c>
      <c r="B13" s="219" t="s">
        <v>15</v>
      </c>
      <c r="C13" s="219" t="s">
        <v>11</v>
      </c>
      <c r="D13" s="219" t="s">
        <v>18</v>
      </c>
      <c r="E13" s="219" t="s">
        <v>1</v>
      </c>
      <c r="F13" s="221" t="s">
        <v>2</v>
      </c>
      <c r="G13" s="222"/>
      <c r="H13" s="222"/>
      <c r="I13" s="222"/>
      <c r="J13" s="222"/>
      <c r="K13" s="223"/>
      <c r="L13" s="221" t="s">
        <v>3</v>
      </c>
      <c r="M13" s="222"/>
      <c r="N13" s="222"/>
      <c r="O13" s="222"/>
      <c r="P13" s="223"/>
    </row>
    <row r="14" spans="1:18" ht="54">
      <c r="A14" s="220"/>
      <c r="B14" s="220"/>
      <c r="C14" s="220"/>
      <c r="D14" s="220"/>
      <c r="E14" s="220"/>
      <c r="F14" s="20" t="s">
        <v>4</v>
      </c>
      <c r="G14" s="20" t="s">
        <v>190</v>
      </c>
      <c r="H14" s="20" t="s">
        <v>5</v>
      </c>
      <c r="I14" s="20" t="s">
        <v>17</v>
      </c>
      <c r="J14" s="20" t="s">
        <v>495</v>
      </c>
      <c r="K14" s="20" t="s">
        <v>6</v>
      </c>
      <c r="L14" s="20" t="s">
        <v>16</v>
      </c>
      <c r="M14" s="20" t="s">
        <v>5</v>
      </c>
      <c r="N14" s="20" t="s">
        <v>17</v>
      </c>
      <c r="O14" s="20" t="s">
        <v>495</v>
      </c>
      <c r="P14" s="20" t="s">
        <v>7</v>
      </c>
    </row>
    <row r="15" spans="1:18" s="43" customFormat="1" ht="15">
      <c r="A15" s="34"/>
      <c r="B15" s="34"/>
      <c r="C15" s="23" t="s">
        <v>264</v>
      </c>
      <c r="D15" s="35"/>
      <c r="E15" s="36"/>
      <c r="F15" s="37"/>
      <c r="G15" s="38"/>
      <c r="H15" s="39"/>
      <c r="I15" s="40"/>
      <c r="J15" s="41"/>
      <c r="K15" s="40"/>
      <c r="L15" s="42"/>
      <c r="M15" s="38"/>
      <c r="N15" s="38"/>
      <c r="O15" s="38"/>
      <c r="P15" s="38"/>
    </row>
    <row r="16" spans="1:18" s="43" customFormat="1" ht="54">
      <c r="A16" s="26">
        <v>1</v>
      </c>
      <c r="B16" s="88" t="s">
        <v>26</v>
      </c>
      <c r="C16" s="27" t="s">
        <v>265</v>
      </c>
      <c r="D16" s="28" t="s">
        <v>23</v>
      </c>
      <c r="E16" s="33">
        <v>96.18</v>
      </c>
      <c r="F16" s="29">
        <v>0</v>
      </c>
      <c r="G16" s="29">
        <v>0</v>
      </c>
      <c r="H16" s="29">
        <f t="shared" ref="H16:H79" si="0">ROUND(F16*G16,2)</f>
        <v>0</v>
      </c>
      <c r="I16" s="29">
        <v>0</v>
      </c>
      <c r="J16" s="29">
        <v>0</v>
      </c>
      <c r="K16" s="30">
        <f t="shared" ref="K16:K79" si="1">SUM(H16:J16)</f>
        <v>0</v>
      </c>
      <c r="L16" s="29">
        <f t="shared" ref="L16:L79" si="2">ROUND(E16*F16,2)</f>
        <v>0</v>
      </c>
      <c r="M16" s="29">
        <f t="shared" ref="M16:M79" si="3">ROUND(E16*H16,2)</f>
        <v>0</v>
      </c>
      <c r="N16" s="29">
        <f t="shared" ref="N16:N79" si="4">ROUND(E16*I16,2)</f>
        <v>0</v>
      </c>
      <c r="O16" s="29">
        <f t="shared" ref="O16:O79" si="5">ROUND(J16*E16,2)</f>
        <v>0</v>
      </c>
      <c r="P16" s="30">
        <f t="shared" ref="P16:P79" si="6">SUM(M16:O16)</f>
        <v>0</v>
      </c>
      <c r="R16" s="45"/>
    </row>
    <row r="17" spans="1:16" s="43" customFormat="1" ht="54">
      <c r="A17" s="26">
        <v>2</v>
      </c>
      <c r="B17" s="88" t="s">
        <v>26</v>
      </c>
      <c r="C17" s="27" t="s">
        <v>266</v>
      </c>
      <c r="D17" s="28" t="s">
        <v>23</v>
      </c>
      <c r="E17" s="33">
        <v>191.87</v>
      </c>
      <c r="F17" s="29">
        <v>0</v>
      </c>
      <c r="G17" s="29">
        <v>0</v>
      </c>
      <c r="H17" s="29">
        <f t="shared" si="0"/>
        <v>0</v>
      </c>
      <c r="I17" s="29">
        <v>0</v>
      </c>
      <c r="J17" s="29">
        <v>0</v>
      </c>
      <c r="K17" s="30">
        <f t="shared" si="1"/>
        <v>0</v>
      </c>
      <c r="L17" s="29">
        <f t="shared" si="2"/>
        <v>0</v>
      </c>
      <c r="M17" s="29">
        <f t="shared" si="3"/>
        <v>0</v>
      </c>
      <c r="N17" s="29">
        <f t="shared" si="4"/>
        <v>0</v>
      </c>
      <c r="O17" s="29">
        <f t="shared" si="5"/>
        <v>0</v>
      </c>
      <c r="P17" s="30">
        <f t="shared" si="6"/>
        <v>0</v>
      </c>
    </row>
    <row r="18" spans="1:16" s="43" customFormat="1" ht="67.5" customHeight="1">
      <c r="A18" s="26">
        <v>3</v>
      </c>
      <c r="B18" s="88" t="s">
        <v>26</v>
      </c>
      <c r="C18" s="27" t="s">
        <v>267</v>
      </c>
      <c r="D18" s="28" t="s">
        <v>23</v>
      </c>
      <c r="E18" s="33">
        <v>16</v>
      </c>
      <c r="F18" s="29">
        <v>0</v>
      </c>
      <c r="G18" s="29">
        <v>0</v>
      </c>
      <c r="H18" s="29">
        <f t="shared" si="0"/>
        <v>0</v>
      </c>
      <c r="I18" s="29">
        <v>0</v>
      </c>
      <c r="J18" s="29">
        <v>0</v>
      </c>
      <c r="K18" s="30">
        <f t="shared" si="1"/>
        <v>0</v>
      </c>
      <c r="L18" s="29">
        <f t="shared" si="2"/>
        <v>0</v>
      </c>
      <c r="M18" s="29">
        <f t="shared" si="3"/>
        <v>0</v>
      </c>
      <c r="N18" s="29">
        <f t="shared" si="4"/>
        <v>0</v>
      </c>
      <c r="O18" s="29">
        <f t="shared" si="5"/>
        <v>0</v>
      </c>
      <c r="P18" s="30">
        <f t="shared" si="6"/>
        <v>0</v>
      </c>
    </row>
    <row r="19" spans="1:16" s="43" customFormat="1" ht="76.5" customHeight="1">
      <c r="A19" s="26">
        <v>4</v>
      </c>
      <c r="B19" s="88" t="s">
        <v>26</v>
      </c>
      <c r="C19" s="27" t="s">
        <v>268</v>
      </c>
      <c r="D19" s="28" t="s">
        <v>23</v>
      </c>
      <c r="E19" s="33">
        <v>84.55</v>
      </c>
      <c r="F19" s="29">
        <v>0</v>
      </c>
      <c r="G19" s="29">
        <v>0</v>
      </c>
      <c r="H19" s="29">
        <f t="shared" si="0"/>
        <v>0</v>
      </c>
      <c r="I19" s="29">
        <v>0</v>
      </c>
      <c r="J19" s="29">
        <v>0</v>
      </c>
      <c r="K19" s="30">
        <f t="shared" si="1"/>
        <v>0</v>
      </c>
      <c r="L19" s="29">
        <f t="shared" si="2"/>
        <v>0</v>
      </c>
      <c r="M19" s="29">
        <f t="shared" si="3"/>
        <v>0</v>
      </c>
      <c r="N19" s="29">
        <f t="shared" si="4"/>
        <v>0</v>
      </c>
      <c r="O19" s="29">
        <f t="shared" si="5"/>
        <v>0</v>
      </c>
      <c r="P19" s="30">
        <f t="shared" si="6"/>
        <v>0</v>
      </c>
    </row>
    <row r="20" spans="1:16" s="43" customFormat="1" ht="66" customHeight="1">
      <c r="A20" s="26">
        <v>5</v>
      </c>
      <c r="B20" s="88" t="s">
        <v>26</v>
      </c>
      <c r="C20" s="27" t="s">
        <v>269</v>
      </c>
      <c r="D20" s="28" t="s">
        <v>23</v>
      </c>
      <c r="E20" s="33">
        <v>6</v>
      </c>
      <c r="F20" s="29">
        <v>0</v>
      </c>
      <c r="G20" s="29">
        <v>0</v>
      </c>
      <c r="H20" s="29">
        <f t="shared" si="0"/>
        <v>0</v>
      </c>
      <c r="I20" s="29">
        <v>0</v>
      </c>
      <c r="J20" s="29">
        <v>0</v>
      </c>
      <c r="K20" s="30">
        <f>SUM(H20:J20)</f>
        <v>0</v>
      </c>
      <c r="L20" s="29">
        <f t="shared" si="2"/>
        <v>0</v>
      </c>
      <c r="M20" s="29">
        <f t="shared" si="3"/>
        <v>0</v>
      </c>
      <c r="N20" s="29">
        <f t="shared" si="4"/>
        <v>0</v>
      </c>
      <c r="O20" s="29">
        <f t="shared" si="5"/>
        <v>0</v>
      </c>
      <c r="P20" s="30">
        <f t="shared" si="6"/>
        <v>0</v>
      </c>
    </row>
    <row r="21" spans="1:16" s="43" customFormat="1" ht="68.25" customHeight="1">
      <c r="A21" s="26">
        <v>6</v>
      </c>
      <c r="B21" s="88" t="s">
        <v>26</v>
      </c>
      <c r="C21" s="27" t="s">
        <v>270</v>
      </c>
      <c r="D21" s="28" t="s">
        <v>23</v>
      </c>
      <c r="E21" s="33">
        <v>5</v>
      </c>
      <c r="F21" s="29">
        <v>0</v>
      </c>
      <c r="G21" s="29">
        <v>0</v>
      </c>
      <c r="H21" s="29">
        <f t="shared" si="0"/>
        <v>0</v>
      </c>
      <c r="I21" s="29">
        <v>0</v>
      </c>
      <c r="J21" s="29">
        <v>0</v>
      </c>
      <c r="K21" s="30">
        <f t="shared" si="1"/>
        <v>0</v>
      </c>
      <c r="L21" s="29">
        <f t="shared" si="2"/>
        <v>0</v>
      </c>
      <c r="M21" s="29">
        <f t="shared" si="3"/>
        <v>0</v>
      </c>
      <c r="N21" s="29">
        <f t="shared" si="4"/>
        <v>0</v>
      </c>
      <c r="O21" s="29">
        <f t="shared" si="5"/>
        <v>0</v>
      </c>
      <c r="P21" s="30">
        <f t="shared" si="6"/>
        <v>0</v>
      </c>
    </row>
    <row r="22" spans="1:16" s="43" customFormat="1" ht="42" customHeight="1">
      <c r="A22" s="26">
        <v>7</v>
      </c>
      <c r="B22" s="88" t="s">
        <v>26</v>
      </c>
      <c r="C22" s="27" t="s">
        <v>271</v>
      </c>
      <c r="D22" s="28" t="s">
        <v>23</v>
      </c>
      <c r="E22" s="33">
        <v>44</v>
      </c>
      <c r="F22" s="29">
        <v>0</v>
      </c>
      <c r="G22" s="29">
        <v>0</v>
      </c>
      <c r="H22" s="29">
        <f t="shared" si="0"/>
        <v>0</v>
      </c>
      <c r="I22" s="29">
        <v>0</v>
      </c>
      <c r="J22" s="29">
        <v>0</v>
      </c>
      <c r="K22" s="30">
        <f t="shared" si="1"/>
        <v>0</v>
      </c>
      <c r="L22" s="29">
        <f t="shared" si="2"/>
        <v>0</v>
      </c>
      <c r="M22" s="29">
        <f t="shared" si="3"/>
        <v>0</v>
      </c>
      <c r="N22" s="29">
        <f t="shared" si="4"/>
        <v>0</v>
      </c>
      <c r="O22" s="29">
        <f t="shared" si="5"/>
        <v>0</v>
      </c>
      <c r="P22" s="30">
        <f t="shared" si="6"/>
        <v>0</v>
      </c>
    </row>
    <row r="23" spans="1:16" s="43" customFormat="1" ht="81">
      <c r="A23" s="26">
        <v>8</v>
      </c>
      <c r="B23" s="88" t="s">
        <v>26</v>
      </c>
      <c r="C23" s="27" t="s">
        <v>272</v>
      </c>
      <c r="D23" s="28" t="s">
        <v>37</v>
      </c>
      <c r="E23" s="33">
        <v>1</v>
      </c>
      <c r="F23" s="29">
        <v>0</v>
      </c>
      <c r="G23" s="29">
        <v>0</v>
      </c>
      <c r="H23" s="29">
        <f t="shared" si="0"/>
        <v>0</v>
      </c>
      <c r="I23" s="29">
        <v>0</v>
      </c>
      <c r="J23" s="29">
        <v>0</v>
      </c>
      <c r="K23" s="30">
        <f t="shared" si="1"/>
        <v>0</v>
      </c>
      <c r="L23" s="29">
        <f t="shared" si="2"/>
        <v>0</v>
      </c>
      <c r="M23" s="29">
        <f t="shared" si="3"/>
        <v>0</v>
      </c>
      <c r="N23" s="29">
        <f t="shared" si="4"/>
        <v>0</v>
      </c>
      <c r="O23" s="29">
        <f t="shared" si="5"/>
        <v>0</v>
      </c>
      <c r="P23" s="30">
        <f t="shared" si="6"/>
        <v>0</v>
      </c>
    </row>
    <row r="24" spans="1:16" s="43" customFormat="1" ht="13.5">
      <c r="A24" s="26">
        <v>9</v>
      </c>
      <c r="B24" s="88" t="s">
        <v>26</v>
      </c>
      <c r="C24" s="27" t="s">
        <v>273</v>
      </c>
      <c r="D24" s="28" t="s">
        <v>48</v>
      </c>
      <c r="E24" s="33">
        <v>1</v>
      </c>
      <c r="F24" s="29">
        <v>0</v>
      </c>
      <c r="G24" s="29">
        <v>0</v>
      </c>
      <c r="H24" s="29">
        <f t="shared" si="0"/>
        <v>0</v>
      </c>
      <c r="I24" s="29">
        <v>0</v>
      </c>
      <c r="J24" s="29">
        <v>0</v>
      </c>
      <c r="K24" s="30">
        <f t="shared" si="1"/>
        <v>0</v>
      </c>
      <c r="L24" s="29">
        <f t="shared" si="2"/>
        <v>0</v>
      </c>
      <c r="M24" s="29">
        <f t="shared" si="3"/>
        <v>0</v>
      </c>
      <c r="N24" s="29">
        <f t="shared" si="4"/>
        <v>0</v>
      </c>
      <c r="O24" s="29">
        <f t="shared" si="5"/>
        <v>0</v>
      </c>
      <c r="P24" s="30">
        <f t="shared" si="6"/>
        <v>0</v>
      </c>
    </row>
    <row r="25" spans="1:16" s="43" customFormat="1" ht="13.5">
      <c r="A25" s="26">
        <v>10</v>
      </c>
      <c r="B25" s="88" t="s">
        <v>26</v>
      </c>
      <c r="C25" s="27" t="s">
        <v>274</v>
      </c>
      <c r="D25" s="28" t="s">
        <v>48</v>
      </c>
      <c r="E25" s="33">
        <v>2</v>
      </c>
      <c r="F25" s="29">
        <v>0</v>
      </c>
      <c r="G25" s="29">
        <v>10.5</v>
      </c>
      <c r="H25" s="29">
        <f t="shared" si="0"/>
        <v>0</v>
      </c>
      <c r="I25" s="29">
        <v>0</v>
      </c>
      <c r="J25" s="29">
        <v>0</v>
      </c>
      <c r="K25" s="30">
        <f t="shared" si="1"/>
        <v>0</v>
      </c>
      <c r="L25" s="29">
        <f t="shared" si="2"/>
        <v>0</v>
      </c>
      <c r="M25" s="29">
        <f t="shared" si="3"/>
        <v>0</v>
      </c>
      <c r="N25" s="29">
        <f t="shared" si="4"/>
        <v>0</v>
      </c>
      <c r="O25" s="29">
        <f t="shared" si="5"/>
        <v>0</v>
      </c>
      <c r="P25" s="30">
        <f t="shared" si="6"/>
        <v>0</v>
      </c>
    </row>
    <row r="26" spans="1:16" s="43" customFormat="1" ht="81">
      <c r="A26" s="26">
        <v>11</v>
      </c>
      <c r="B26" s="88" t="s">
        <v>26</v>
      </c>
      <c r="C26" s="27" t="s">
        <v>275</v>
      </c>
      <c r="D26" s="28" t="s">
        <v>23</v>
      </c>
      <c r="E26" s="33">
        <v>56.3</v>
      </c>
      <c r="F26" s="29">
        <v>0</v>
      </c>
      <c r="G26" s="29">
        <v>0</v>
      </c>
      <c r="H26" s="29">
        <f t="shared" si="0"/>
        <v>0</v>
      </c>
      <c r="I26" s="29">
        <v>0</v>
      </c>
      <c r="J26" s="29">
        <v>0</v>
      </c>
      <c r="K26" s="30">
        <f t="shared" si="1"/>
        <v>0</v>
      </c>
      <c r="L26" s="29">
        <f t="shared" si="2"/>
        <v>0</v>
      </c>
      <c r="M26" s="29">
        <f t="shared" si="3"/>
        <v>0</v>
      </c>
      <c r="N26" s="29">
        <f t="shared" si="4"/>
        <v>0</v>
      </c>
      <c r="O26" s="29">
        <f t="shared" si="5"/>
        <v>0</v>
      </c>
      <c r="P26" s="30">
        <f t="shared" si="6"/>
        <v>0</v>
      </c>
    </row>
    <row r="27" spans="1:16" s="43" customFormat="1" ht="54">
      <c r="A27" s="26">
        <v>12</v>
      </c>
      <c r="B27" s="88" t="s">
        <v>26</v>
      </c>
      <c r="C27" s="27" t="s">
        <v>117</v>
      </c>
      <c r="D27" s="28" t="s">
        <v>23</v>
      </c>
      <c r="E27" s="33">
        <v>11</v>
      </c>
      <c r="F27" s="29">
        <v>0</v>
      </c>
      <c r="G27" s="29">
        <v>0</v>
      </c>
      <c r="H27" s="29">
        <f t="shared" si="0"/>
        <v>0</v>
      </c>
      <c r="I27" s="29">
        <v>0</v>
      </c>
      <c r="J27" s="29">
        <v>0</v>
      </c>
      <c r="K27" s="30">
        <f t="shared" si="1"/>
        <v>0</v>
      </c>
      <c r="L27" s="29">
        <f t="shared" si="2"/>
        <v>0</v>
      </c>
      <c r="M27" s="29">
        <f t="shared" si="3"/>
        <v>0</v>
      </c>
      <c r="N27" s="29">
        <f t="shared" si="4"/>
        <v>0</v>
      </c>
      <c r="O27" s="29">
        <f t="shared" si="5"/>
        <v>0</v>
      </c>
      <c r="P27" s="30">
        <f t="shared" si="6"/>
        <v>0</v>
      </c>
    </row>
    <row r="28" spans="1:16" s="43" customFormat="1" ht="13.5">
      <c r="A28" s="26">
        <v>13</v>
      </c>
      <c r="B28" s="88" t="s">
        <v>26</v>
      </c>
      <c r="C28" s="27" t="s">
        <v>276</v>
      </c>
      <c r="D28" s="28" t="s">
        <v>37</v>
      </c>
      <c r="E28" s="33">
        <v>1</v>
      </c>
      <c r="F28" s="29">
        <v>0</v>
      </c>
      <c r="G28" s="29">
        <v>0</v>
      </c>
      <c r="H28" s="29">
        <f t="shared" si="0"/>
        <v>0</v>
      </c>
      <c r="I28" s="29">
        <v>0</v>
      </c>
      <c r="J28" s="29">
        <v>0</v>
      </c>
      <c r="K28" s="30">
        <f t="shared" si="1"/>
        <v>0</v>
      </c>
      <c r="L28" s="29">
        <f t="shared" si="2"/>
        <v>0</v>
      </c>
      <c r="M28" s="29">
        <f t="shared" si="3"/>
        <v>0</v>
      </c>
      <c r="N28" s="29">
        <f t="shared" si="4"/>
        <v>0</v>
      </c>
      <c r="O28" s="29">
        <f t="shared" si="5"/>
        <v>0</v>
      </c>
      <c r="P28" s="30">
        <f t="shared" si="6"/>
        <v>0</v>
      </c>
    </row>
    <row r="29" spans="1:16" s="43" customFormat="1" ht="135">
      <c r="A29" s="26">
        <v>14</v>
      </c>
      <c r="B29" s="88" t="s">
        <v>26</v>
      </c>
      <c r="C29" s="27" t="s">
        <v>277</v>
      </c>
      <c r="D29" s="28" t="s">
        <v>37</v>
      </c>
      <c r="E29" s="33">
        <v>4</v>
      </c>
      <c r="F29" s="29">
        <v>0</v>
      </c>
      <c r="G29" s="29">
        <v>0</v>
      </c>
      <c r="H29" s="29">
        <f t="shared" si="0"/>
        <v>0</v>
      </c>
      <c r="I29" s="29">
        <v>0</v>
      </c>
      <c r="J29" s="29">
        <v>0</v>
      </c>
      <c r="K29" s="30">
        <f t="shared" si="1"/>
        <v>0</v>
      </c>
      <c r="L29" s="29">
        <f t="shared" si="2"/>
        <v>0</v>
      </c>
      <c r="M29" s="29">
        <f t="shared" si="3"/>
        <v>0</v>
      </c>
      <c r="N29" s="29">
        <f t="shared" si="4"/>
        <v>0</v>
      </c>
      <c r="O29" s="29">
        <f t="shared" si="5"/>
        <v>0</v>
      </c>
      <c r="P29" s="30">
        <f t="shared" si="6"/>
        <v>0</v>
      </c>
    </row>
    <row r="30" spans="1:16" s="43" customFormat="1" ht="145.5" customHeight="1">
      <c r="A30" s="26">
        <v>15</v>
      </c>
      <c r="B30" s="88" t="s">
        <v>26</v>
      </c>
      <c r="C30" s="27" t="s">
        <v>278</v>
      </c>
      <c r="D30" s="28" t="s">
        <v>37</v>
      </c>
      <c r="E30" s="33">
        <v>5</v>
      </c>
      <c r="F30" s="29">
        <v>0</v>
      </c>
      <c r="G30" s="29">
        <v>0</v>
      </c>
      <c r="H30" s="29">
        <f t="shared" si="0"/>
        <v>0</v>
      </c>
      <c r="I30" s="29">
        <v>0</v>
      </c>
      <c r="J30" s="29">
        <v>0</v>
      </c>
      <c r="K30" s="30">
        <f t="shared" si="1"/>
        <v>0</v>
      </c>
      <c r="L30" s="29">
        <f t="shared" si="2"/>
        <v>0</v>
      </c>
      <c r="M30" s="29">
        <f t="shared" si="3"/>
        <v>0</v>
      </c>
      <c r="N30" s="29">
        <f t="shared" si="4"/>
        <v>0</v>
      </c>
      <c r="O30" s="29">
        <f t="shared" si="5"/>
        <v>0</v>
      </c>
      <c r="P30" s="30">
        <f t="shared" si="6"/>
        <v>0</v>
      </c>
    </row>
    <row r="31" spans="1:16" s="43" customFormat="1" ht="27">
      <c r="A31" s="26">
        <v>16</v>
      </c>
      <c r="B31" s="88" t="s">
        <v>26</v>
      </c>
      <c r="C31" s="27" t="s">
        <v>279</v>
      </c>
      <c r="D31" s="28" t="s">
        <v>37</v>
      </c>
      <c r="E31" s="33">
        <v>7</v>
      </c>
      <c r="F31" s="29">
        <v>0</v>
      </c>
      <c r="G31" s="29">
        <v>0</v>
      </c>
      <c r="H31" s="29">
        <f t="shared" si="0"/>
        <v>0</v>
      </c>
      <c r="I31" s="29">
        <v>0</v>
      </c>
      <c r="J31" s="29">
        <v>0</v>
      </c>
      <c r="K31" s="30">
        <f t="shared" si="1"/>
        <v>0</v>
      </c>
      <c r="L31" s="29">
        <f t="shared" si="2"/>
        <v>0</v>
      </c>
      <c r="M31" s="29">
        <f t="shared" si="3"/>
        <v>0</v>
      </c>
      <c r="N31" s="29">
        <f t="shared" si="4"/>
        <v>0</v>
      </c>
      <c r="O31" s="29">
        <f t="shared" si="5"/>
        <v>0</v>
      </c>
      <c r="P31" s="30">
        <f t="shared" si="6"/>
        <v>0</v>
      </c>
    </row>
    <row r="32" spans="1:16" s="43" customFormat="1" ht="27">
      <c r="A32" s="26">
        <v>17</v>
      </c>
      <c r="B32" s="88" t="s">
        <v>26</v>
      </c>
      <c r="C32" s="27" t="s">
        <v>280</v>
      </c>
      <c r="D32" s="28" t="s">
        <v>37</v>
      </c>
      <c r="E32" s="33">
        <v>1</v>
      </c>
      <c r="F32" s="29">
        <v>0</v>
      </c>
      <c r="G32" s="29">
        <v>0</v>
      </c>
      <c r="H32" s="29">
        <f t="shared" si="0"/>
        <v>0</v>
      </c>
      <c r="I32" s="29">
        <v>0</v>
      </c>
      <c r="J32" s="29">
        <v>0</v>
      </c>
      <c r="K32" s="30">
        <f t="shared" si="1"/>
        <v>0</v>
      </c>
      <c r="L32" s="29">
        <f t="shared" si="2"/>
        <v>0</v>
      </c>
      <c r="M32" s="29">
        <f t="shared" si="3"/>
        <v>0</v>
      </c>
      <c r="N32" s="29">
        <f t="shared" si="4"/>
        <v>0</v>
      </c>
      <c r="O32" s="29">
        <f t="shared" si="5"/>
        <v>0</v>
      </c>
      <c r="P32" s="30">
        <f t="shared" si="6"/>
        <v>0</v>
      </c>
    </row>
    <row r="33" spans="1:16" s="43" customFormat="1" ht="167.25" customHeight="1">
      <c r="A33" s="26">
        <v>18</v>
      </c>
      <c r="B33" s="88" t="s">
        <v>26</v>
      </c>
      <c r="C33" s="27" t="s">
        <v>281</v>
      </c>
      <c r="D33" s="28" t="s">
        <v>37</v>
      </c>
      <c r="E33" s="33">
        <v>1</v>
      </c>
      <c r="F33" s="29">
        <v>0</v>
      </c>
      <c r="G33" s="29">
        <v>0</v>
      </c>
      <c r="H33" s="29">
        <f t="shared" si="0"/>
        <v>0</v>
      </c>
      <c r="I33" s="29">
        <v>0</v>
      </c>
      <c r="J33" s="29">
        <v>0</v>
      </c>
      <c r="K33" s="30">
        <f t="shared" si="1"/>
        <v>0</v>
      </c>
      <c r="L33" s="29">
        <f t="shared" si="2"/>
        <v>0</v>
      </c>
      <c r="M33" s="29">
        <f t="shared" si="3"/>
        <v>0</v>
      </c>
      <c r="N33" s="29">
        <f t="shared" si="4"/>
        <v>0</v>
      </c>
      <c r="O33" s="29">
        <f t="shared" si="5"/>
        <v>0</v>
      </c>
      <c r="P33" s="30">
        <f t="shared" si="6"/>
        <v>0</v>
      </c>
    </row>
    <row r="34" spans="1:16" s="43" customFormat="1" ht="216" customHeight="1">
      <c r="A34" s="26">
        <v>19</v>
      </c>
      <c r="B34" s="88" t="s">
        <v>26</v>
      </c>
      <c r="C34" s="27" t="s">
        <v>282</v>
      </c>
      <c r="D34" s="28" t="s">
        <v>37</v>
      </c>
      <c r="E34" s="33">
        <v>1</v>
      </c>
      <c r="F34" s="29">
        <v>0</v>
      </c>
      <c r="G34" s="29">
        <v>0</v>
      </c>
      <c r="H34" s="29">
        <f t="shared" si="0"/>
        <v>0</v>
      </c>
      <c r="I34" s="29">
        <v>0</v>
      </c>
      <c r="J34" s="29">
        <v>0</v>
      </c>
      <c r="K34" s="30">
        <f t="shared" si="1"/>
        <v>0</v>
      </c>
      <c r="L34" s="29">
        <f t="shared" si="2"/>
        <v>0</v>
      </c>
      <c r="M34" s="29">
        <f t="shared" si="3"/>
        <v>0</v>
      </c>
      <c r="N34" s="29">
        <f t="shared" si="4"/>
        <v>0</v>
      </c>
      <c r="O34" s="29">
        <f t="shared" si="5"/>
        <v>0</v>
      </c>
      <c r="P34" s="30">
        <f t="shared" si="6"/>
        <v>0</v>
      </c>
    </row>
    <row r="35" spans="1:16" s="43" customFormat="1" ht="222.75" customHeight="1">
      <c r="A35" s="26">
        <v>20</v>
      </c>
      <c r="B35" s="88" t="s">
        <v>26</v>
      </c>
      <c r="C35" s="27" t="s">
        <v>283</v>
      </c>
      <c r="D35" s="28" t="s">
        <v>37</v>
      </c>
      <c r="E35" s="33">
        <v>9</v>
      </c>
      <c r="F35" s="29">
        <v>0</v>
      </c>
      <c r="G35" s="29">
        <v>0</v>
      </c>
      <c r="H35" s="29">
        <f t="shared" si="0"/>
        <v>0</v>
      </c>
      <c r="I35" s="29">
        <v>0</v>
      </c>
      <c r="J35" s="29">
        <v>0</v>
      </c>
      <c r="K35" s="30">
        <f t="shared" si="1"/>
        <v>0</v>
      </c>
      <c r="L35" s="29">
        <f t="shared" si="2"/>
        <v>0</v>
      </c>
      <c r="M35" s="29">
        <f t="shared" si="3"/>
        <v>0</v>
      </c>
      <c r="N35" s="29">
        <f t="shared" si="4"/>
        <v>0</v>
      </c>
      <c r="O35" s="29">
        <f t="shared" si="5"/>
        <v>0</v>
      </c>
      <c r="P35" s="30">
        <f t="shared" si="6"/>
        <v>0</v>
      </c>
    </row>
    <row r="36" spans="1:16" s="43" customFormat="1" ht="213.75" customHeight="1">
      <c r="A36" s="26">
        <v>21</v>
      </c>
      <c r="B36" s="88" t="s">
        <v>26</v>
      </c>
      <c r="C36" s="27" t="s">
        <v>284</v>
      </c>
      <c r="D36" s="28" t="s">
        <v>37</v>
      </c>
      <c r="E36" s="33">
        <v>1</v>
      </c>
      <c r="F36" s="29">
        <v>0</v>
      </c>
      <c r="G36" s="29">
        <v>0</v>
      </c>
      <c r="H36" s="29">
        <f t="shared" si="0"/>
        <v>0</v>
      </c>
      <c r="I36" s="29">
        <v>0</v>
      </c>
      <c r="J36" s="29">
        <v>0</v>
      </c>
      <c r="K36" s="30">
        <f t="shared" si="1"/>
        <v>0</v>
      </c>
      <c r="L36" s="29">
        <f t="shared" si="2"/>
        <v>0</v>
      </c>
      <c r="M36" s="29">
        <f t="shared" si="3"/>
        <v>0</v>
      </c>
      <c r="N36" s="29">
        <f t="shared" si="4"/>
        <v>0</v>
      </c>
      <c r="O36" s="29">
        <f t="shared" si="5"/>
        <v>0</v>
      </c>
      <c r="P36" s="30">
        <f t="shared" si="6"/>
        <v>0</v>
      </c>
    </row>
    <row r="37" spans="1:16" s="43" customFormat="1" ht="104.25" customHeight="1">
      <c r="A37" s="26">
        <v>22</v>
      </c>
      <c r="B37" s="88" t="s">
        <v>26</v>
      </c>
      <c r="C37" s="180" t="s">
        <v>620</v>
      </c>
      <c r="D37" s="28" t="s">
        <v>37</v>
      </c>
      <c r="E37" s="33">
        <v>1</v>
      </c>
      <c r="F37" s="29">
        <v>0</v>
      </c>
      <c r="G37" s="29">
        <v>0</v>
      </c>
      <c r="H37" s="29">
        <f t="shared" si="0"/>
        <v>0</v>
      </c>
      <c r="I37" s="29">
        <v>0</v>
      </c>
      <c r="J37" s="29">
        <v>0</v>
      </c>
      <c r="K37" s="30">
        <f t="shared" si="1"/>
        <v>0</v>
      </c>
      <c r="L37" s="29">
        <f t="shared" si="2"/>
        <v>0</v>
      </c>
      <c r="M37" s="29">
        <f t="shared" si="3"/>
        <v>0</v>
      </c>
      <c r="N37" s="29">
        <f t="shared" si="4"/>
        <v>0</v>
      </c>
      <c r="O37" s="29">
        <f t="shared" si="5"/>
        <v>0</v>
      </c>
      <c r="P37" s="30">
        <f t="shared" si="6"/>
        <v>0</v>
      </c>
    </row>
    <row r="38" spans="1:16" s="43" customFormat="1" ht="27">
      <c r="A38" s="26">
        <v>23</v>
      </c>
      <c r="B38" s="88" t="s">
        <v>26</v>
      </c>
      <c r="C38" s="180" t="s">
        <v>621</v>
      </c>
      <c r="D38" s="28" t="s">
        <v>37</v>
      </c>
      <c r="E38" s="33">
        <v>1</v>
      </c>
      <c r="F38" s="29">
        <v>0</v>
      </c>
      <c r="G38" s="29">
        <v>0</v>
      </c>
      <c r="H38" s="29">
        <f t="shared" si="0"/>
        <v>0</v>
      </c>
      <c r="I38" s="29">
        <v>0</v>
      </c>
      <c r="J38" s="29">
        <v>0</v>
      </c>
      <c r="K38" s="30">
        <f t="shared" si="1"/>
        <v>0</v>
      </c>
      <c r="L38" s="29">
        <f t="shared" si="2"/>
        <v>0</v>
      </c>
      <c r="M38" s="29">
        <f t="shared" si="3"/>
        <v>0</v>
      </c>
      <c r="N38" s="29">
        <f t="shared" si="4"/>
        <v>0</v>
      </c>
      <c r="O38" s="29">
        <f t="shared" si="5"/>
        <v>0</v>
      </c>
      <c r="P38" s="30">
        <f t="shared" si="6"/>
        <v>0</v>
      </c>
    </row>
    <row r="39" spans="1:16" s="43" customFormat="1" ht="27">
      <c r="A39" s="26">
        <v>24</v>
      </c>
      <c r="B39" s="88" t="s">
        <v>26</v>
      </c>
      <c r="C39" s="27" t="s">
        <v>285</v>
      </c>
      <c r="D39" s="28" t="s">
        <v>286</v>
      </c>
      <c r="E39" s="33">
        <v>6.8000000000000007</v>
      </c>
      <c r="F39" s="29">
        <v>0</v>
      </c>
      <c r="G39" s="29">
        <v>0</v>
      </c>
      <c r="H39" s="29">
        <f t="shared" si="0"/>
        <v>0</v>
      </c>
      <c r="I39" s="29">
        <v>0</v>
      </c>
      <c r="J39" s="29">
        <v>0</v>
      </c>
      <c r="K39" s="30">
        <f t="shared" si="1"/>
        <v>0</v>
      </c>
      <c r="L39" s="29">
        <f t="shared" si="2"/>
        <v>0</v>
      </c>
      <c r="M39" s="29">
        <f t="shared" si="3"/>
        <v>0</v>
      </c>
      <c r="N39" s="29">
        <f t="shared" si="4"/>
        <v>0</v>
      </c>
      <c r="O39" s="29">
        <f t="shared" si="5"/>
        <v>0</v>
      </c>
      <c r="P39" s="30">
        <f t="shared" si="6"/>
        <v>0</v>
      </c>
    </row>
    <row r="40" spans="1:16" s="43" customFormat="1" ht="27">
      <c r="A40" s="26">
        <v>25</v>
      </c>
      <c r="B40" s="88" t="s">
        <v>26</v>
      </c>
      <c r="C40" s="27" t="s">
        <v>287</v>
      </c>
      <c r="D40" s="28" t="s">
        <v>286</v>
      </c>
      <c r="E40" s="33">
        <v>6.3999999999999995</v>
      </c>
      <c r="F40" s="29">
        <v>0</v>
      </c>
      <c r="G40" s="29">
        <v>0</v>
      </c>
      <c r="H40" s="29">
        <f t="shared" si="0"/>
        <v>0</v>
      </c>
      <c r="I40" s="29">
        <v>0</v>
      </c>
      <c r="J40" s="29">
        <v>0</v>
      </c>
      <c r="K40" s="30">
        <f t="shared" si="1"/>
        <v>0</v>
      </c>
      <c r="L40" s="29">
        <f t="shared" si="2"/>
        <v>0</v>
      </c>
      <c r="M40" s="29">
        <f t="shared" si="3"/>
        <v>0</v>
      </c>
      <c r="N40" s="29">
        <f t="shared" si="4"/>
        <v>0</v>
      </c>
      <c r="O40" s="29">
        <f t="shared" si="5"/>
        <v>0</v>
      </c>
      <c r="P40" s="30">
        <f t="shared" si="6"/>
        <v>0</v>
      </c>
    </row>
    <row r="41" spans="1:16" s="43" customFormat="1" ht="27">
      <c r="A41" s="26">
        <v>26</v>
      </c>
      <c r="B41" s="88" t="s">
        <v>26</v>
      </c>
      <c r="C41" s="27" t="s">
        <v>288</v>
      </c>
      <c r="D41" s="28" t="s">
        <v>48</v>
      </c>
      <c r="E41" s="33">
        <v>10</v>
      </c>
      <c r="F41" s="29">
        <v>0</v>
      </c>
      <c r="G41" s="29">
        <v>0</v>
      </c>
      <c r="H41" s="29">
        <f t="shared" si="0"/>
        <v>0</v>
      </c>
      <c r="I41" s="29">
        <v>0</v>
      </c>
      <c r="J41" s="29">
        <v>0</v>
      </c>
      <c r="K41" s="30">
        <f t="shared" si="1"/>
        <v>0</v>
      </c>
      <c r="L41" s="29">
        <f t="shared" si="2"/>
        <v>0</v>
      </c>
      <c r="M41" s="29">
        <f t="shared" si="3"/>
        <v>0</v>
      </c>
      <c r="N41" s="29">
        <f t="shared" si="4"/>
        <v>0</v>
      </c>
      <c r="O41" s="29">
        <f t="shared" si="5"/>
        <v>0</v>
      </c>
      <c r="P41" s="30">
        <f t="shared" si="6"/>
        <v>0</v>
      </c>
    </row>
    <row r="42" spans="1:16" s="43" customFormat="1" ht="27">
      <c r="A42" s="26">
        <v>27</v>
      </c>
      <c r="B42" s="88" t="s">
        <v>26</v>
      </c>
      <c r="C42" s="27" t="s">
        <v>289</v>
      </c>
      <c r="D42" s="28" t="s">
        <v>48</v>
      </c>
      <c r="E42" s="33">
        <v>19</v>
      </c>
      <c r="F42" s="29">
        <v>0</v>
      </c>
      <c r="G42" s="29">
        <v>0</v>
      </c>
      <c r="H42" s="29">
        <f t="shared" si="0"/>
        <v>0</v>
      </c>
      <c r="I42" s="29">
        <v>0</v>
      </c>
      <c r="J42" s="29">
        <v>0</v>
      </c>
      <c r="K42" s="30">
        <f t="shared" si="1"/>
        <v>0</v>
      </c>
      <c r="L42" s="29">
        <f t="shared" si="2"/>
        <v>0</v>
      </c>
      <c r="M42" s="29">
        <f t="shared" si="3"/>
        <v>0</v>
      </c>
      <c r="N42" s="29">
        <f t="shared" si="4"/>
        <v>0</v>
      </c>
      <c r="O42" s="29">
        <f t="shared" si="5"/>
        <v>0</v>
      </c>
      <c r="P42" s="30">
        <f t="shared" si="6"/>
        <v>0</v>
      </c>
    </row>
    <row r="43" spans="1:16" s="43" customFormat="1" ht="27">
      <c r="A43" s="26">
        <v>28</v>
      </c>
      <c r="B43" s="88" t="s">
        <v>26</v>
      </c>
      <c r="C43" s="27" t="s">
        <v>290</v>
      </c>
      <c r="D43" s="28" t="s">
        <v>48</v>
      </c>
      <c r="E43" s="33">
        <v>2</v>
      </c>
      <c r="F43" s="29">
        <v>0</v>
      </c>
      <c r="G43" s="29">
        <v>0</v>
      </c>
      <c r="H43" s="29">
        <f t="shared" si="0"/>
        <v>0</v>
      </c>
      <c r="I43" s="29">
        <v>0</v>
      </c>
      <c r="J43" s="29">
        <v>0</v>
      </c>
      <c r="K43" s="30">
        <f t="shared" si="1"/>
        <v>0</v>
      </c>
      <c r="L43" s="29">
        <f t="shared" si="2"/>
        <v>0</v>
      </c>
      <c r="M43" s="29">
        <f t="shared" si="3"/>
        <v>0</v>
      </c>
      <c r="N43" s="29">
        <f t="shared" si="4"/>
        <v>0</v>
      </c>
      <c r="O43" s="29">
        <f t="shared" si="5"/>
        <v>0</v>
      </c>
      <c r="P43" s="30">
        <f t="shared" si="6"/>
        <v>0</v>
      </c>
    </row>
    <row r="44" spans="1:16" s="43" customFormat="1" ht="27">
      <c r="A44" s="26">
        <v>29</v>
      </c>
      <c r="B44" s="88" t="s">
        <v>26</v>
      </c>
      <c r="C44" s="27" t="s">
        <v>291</v>
      </c>
      <c r="D44" s="28" t="s">
        <v>48</v>
      </c>
      <c r="E44" s="33">
        <v>11</v>
      </c>
      <c r="F44" s="29">
        <v>0</v>
      </c>
      <c r="G44" s="29">
        <v>0</v>
      </c>
      <c r="H44" s="29">
        <f t="shared" si="0"/>
        <v>0</v>
      </c>
      <c r="I44" s="29">
        <v>0</v>
      </c>
      <c r="J44" s="29">
        <v>0</v>
      </c>
      <c r="K44" s="30">
        <f t="shared" si="1"/>
        <v>0</v>
      </c>
      <c r="L44" s="29">
        <f t="shared" si="2"/>
        <v>0</v>
      </c>
      <c r="M44" s="29">
        <f t="shared" si="3"/>
        <v>0</v>
      </c>
      <c r="N44" s="29">
        <f t="shared" si="4"/>
        <v>0</v>
      </c>
      <c r="O44" s="29">
        <f t="shared" si="5"/>
        <v>0</v>
      </c>
      <c r="P44" s="30">
        <f t="shared" si="6"/>
        <v>0</v>
      </c>
    </row>
    <row r="45" spans="1:16" s="43" customFormat="1" ht="27">
      <c r="A45" s="26">
        <v>30</v>
      </c>
      <c r="B45" s="88" t="s">
        <v>26</v>
      </c>
      <c r="C45" s="27" t="s">
        <v>292</v>
      </c>
      <c r="D45" s="28" t="s">
        <v>48</v>
      </c>
      <c r="E45" s="33">
        <v>1</v>
      </c>
      <c r="F45" s="29">
        <v>0</v>
      </c>
      <c r="G45" s="29">
        <v>0</v>
      </c>
      <c r="H45" s="29">
        <f t="shared" si="0"/>
        <v>0</v>
      </c>
      <c r="I45" s="29">
        <v>0</v>
      </c>
      <c r="J45" s="29">
        <v>0</v>
      </c>
      <c r="K45" s="30">
        <f t="shared" si="1"/>
        <v>0</v>
      </c>
      <c r="L45" s="29">
        <f t="shared" si="2"/>
        <v>0</v>
      </c>
      <c r="M45" s="29">
        <f t="shared" si="3"/>
        <v>0</v>
      </c>
      <c r="N45" s="29">
        <f t="shared" si="4"/>
        <v>0</v>
      </c>
      <c r="O45" s="29">
        <f t="shared" si="5"/>
        <v>0</v>
      </c>
      <c r="P45" s="30">
        <f t="shared" si="6"/>
        <v>0</v>
      </c>
    </row>
    <row r="46" spans="1:16" s="43" customFormat="1" ht="27">
      <c r="A46" s="26">
        <v>31</v>
      </c>
      <c r="B46" s="88" t="s">
        <v>26</v>
      </c>
      <c r="C46" s="27" t="s">
        <v>293</v>
      </c>
      <c r="D46" s="28" t="s">
        <v>48</v>
      </c>
      <c r="E46" s="33">
        <v>1</v>
      </c>
      <c r="F46" s="29">
        <v>0</v>
      </c>
      <c r="G46" s="29">
        <v>0</v>
      </c>
      <c r="H46" s="29">
        <f t="shared" si="0"/>
        <v>0</v>
      </c>
      <c r="I46" s="29">
        <v>0</v>
      </c>
      <c r="J46" s="29">
        <v>0</v>
      </c>
      <c r="K46" s="30">
        <f t="shared" si="1"/>
        <v>0</v>
      </c>
      <c r="L46" s="29">
        <f t="shared" si="2"/>
        <v>0</v>
      </c>
      <c r="M46" s="29">
        <f t="shared" si="3"/>
        <v>0</v>
      </c>
      <c r="N46" s="29">
        <f t="shared" si="4"/>
        <v>0</v>
      </c>
      <c r="O46" s="29">
        <f t="shared" si="5"/>
        <v>0</v>
      </c>
      <c r="P46" s="30">
        <f t="shared" si="6"/>
        <v>0</v>
      </c>
    </row>
    <row r="47" spans="1:16" s="43" customFormat="1" ht="38.25" customHeight="1">
      <c r="A47" s="26">
        <v>32</v>
      </c>
      <c r="B47" s="88" t="s">
        <v>26</v>
      </c>
      <c r="C47" s="27" t="s">
        <v>294</v>
      </c>
      <c r="D47" s="28" t="s">
        <v>37</v>
      </c>
      <c r="E47" s="33">
        <v>31</v>
      </c>
      <c r="F47" s="29">
        <v>0</v>
      </c>
      <c r="G47" s="29">
        <v>0</v>
      </c>
      <c r="H47" s="29">
        <f t="shared" si="0"/>
        <v>0</v>
      </c>
      <c r="I47" s="29">
        <v>0</v>
      </c>
      <c r="J47" s="29">
        <v>0</v>
      </c>
      <c r="K47" s="30">
        <f t="shared" si="1"/>
        <v>0</v>
      </c>
      <c r="L47" s="29">
        <f t="shared" si="2"/>
        <v>0</v>
      </c>
      <c r="M47" s="29">
        <f t="shared" si="3"/>
        <v>0</v>
      </c>
      <c r="N47" s="29">
        <f t="shared" si="4"/>
        <v>0</v>
      </c>
      <c r="O47" s="29">
        <f t="shared" si="5"/>
        <v>0</v>
      </c>
      <c r="P47" s="30">
        <f t="shared" si="6"/>
        <v>0</v>
      </c>
    </row>
    <row r="48" spans="1:16" s="43" customFormat="1" ht="13.5">
      <c r="A48" s="26">
        <v>33</v>
      </c>
      <c r="B48" s="88" t="s">
        <v>26</v>
      </c>
      <c r="C48" s="27" t="s">
        <v>295</v>
      </c>
      <c r="D48" s="28" t="s">
        <v>23</v>
      </c>
      <c r="E48" s="33">
        <v>399.59</v>
      </c>
      <c r="F48" s="29">
        <v>0</v>
      </c>
      <c r="G48" s="29">
        <v>0</v>
      </c>
      <c r="H48" s="29">
        <f t="shared" si="0"/>
        <v>0</v>
      </c>
      <c r="I48" s="29">
        <v>0</v>
      </c>
      <c r="J48" s="29">
        <v>0</v>
      </c>
      <c r="K48" s="30">
        <f t="shared" si="1"/>
        <v>0</v>
      </c>
      <c r="L48" s="29">
        <f t="shared" si="2"/>
        <v>0</v>
      </c>
      <c r="M48" s="29">
        <f t="shared" si="3"/>
        <v>0</v>
      </c>
      <c r="N48" s="29">
        <f t="shared" si="4"/>
        <v>0</v>
      </c>
      <c r="O48" s="29">
        <f t="shared" si="5"/>
        <v>0</v>
      </c>
      <c r="P48" s="30">
        <f t="shared" si="6"/>
        <v>0</v>
      </c>
    </row>
    <row r="49" spans="1:16" s="43" customFormat="1" ht="108.75" customHeight="1">
      <c r="A49" s="26">
        <v>34</v>
      </c>
      <c r="B49" s="88" t="s">
        <v>26</v>
      </c>
      <c r="C49" s="27" t="s">
        <v>327</v>
      </c>
      <c r="D49" s="28" t="s">
        <v>86</v>
      </c>
      <c r="E49" s="33">
        <v>32</v>
      </c>
      <c r="F49" s="29">
        <v>0</v>
      </c>
      <c r="G49" s="29">
        <v>0</v>
      </c>
      <c r="H49" s="29">
        <f t="shared" si="0"/>
        <v>0</v>
      </c>
      <c r="I49" s="29">
        <v>0</v>
      </c>
      <c r="J49" s="29">
        <v>0</v>
      </c>
      <c r="K49" s="30">
        <f t="shared" si="1"/>
        <v>0</v>
      </c>
      <c r="L49" s="29">
        <f t="shared" si="2"/>
        <v>0</v>
      </c>
      <c r="M49" s="29">
        <f t="shared" si="3"/>
        <v>0</v>
      </c>
      <c r="N49" s="29">
        <f t="shared" si="4"/>
        <v>0</v>
      </c>
      <c r="O49" s="29">
        <f t="shared" si="5"/>
        <v>0</v>
      </c>
      <c r="P49" s="30">
        <f t="shared" si="6"/>
        <v>0</v>
      </c>
    </row>
    <row r="50" spans="1:16" s="43" customFormat="1" ht="13.5">
      <c r="A50" s="26">
        <v>35</v>
      </c>
      <c r="B50" s="88" t="s">
        <v>26</v>
      </c>
      <c r="C50" s="27" t="s">
        <v>296</v>
      </c>
      <c r="D50" s="28" t="s">
        <v>86</v>
      </c>
      <c r="E50" s="33">
        <v>11</v>
      </c>
      <c r="F50" s="29">
        <v>0</v>
      </c>
      <c r="G50" s="29">
        <v>0</v>
      </c>
      <c r="H50" s="29">
        <f t="shared" si="0"/>
        <v>0</v>
      </c>
      <c r="I50" s="29">
        <v>0</v>
      </c>
      <c r="J50" s="29">
        <v>0</v>
      </c>
      <c r="K50" s="30">
        <f t="shared" si="1"/>
        <v>0</v>
      </c>
      <c r="L50" s="29">
        <f t="shared" si="2"/>
        <v>0</v>
      </c>
      <c r="M50" s="29">
        <f t="shared" si="3"/>
        <v>0</v>
      </c>
      <c r="N50" s="29">
        <f t="shared" si="4"/>
        <v>0</v>
      </c>
      <c r="O50" s="29">
        <f t="shared" si="5"/>
        <v>0</v>
      </c>
      <c r="P50" s="30">
        <f t="shared" si="6"/>
        <v>0</v>
      </c>
    </row>
    <row r="51" spans="1:16" s="43" customFormat="1" ht="13.5">
      <c r="A51" s="26">
        <v>36</v>
      </c>
      <c r="B51" s="88" t="s">
        <v>26</v>
      </c>
      <c r="C51" s="27" t="s">
        <v>297</v>
      </c>
      <c r="D51" s="28" t="s">
        <v>86</v>
      </c>
      <c r="E51" s="33">
        <v>7</v>
      </c>
      <c r="F51" s="29">
        <v>0</v>
      </c>
      <c r="G51" s="29">
        <v>0</v>
      </c>
      <c r="H51" s="29">
        <f t="shared" si="0"/>
        <v>0</v>
      </c>
      <c r="I51" s="29">
        <v>0</v>
      </c>
      <c r="J51" s="29">
        <v>0</v>
      </c>
      <c r="K51" s="30">
        <f t="shared" si="1"/>
        <v>0</v>
      </c>
      <c r="L51" s="29">
        <f t="shared" si="2"/>
        <v>0</v>
      </c>
      <c r="M51" s="29">
        <f t="shared" si="3"/>
        <v>0</v>
      </c>
      <c r="N51" s="29">
        <f t="shared" si="4"/>
        <v>0</v>
      </c>
      <c r="O51" s="29">
        <f t="shared" si="5"/>
        <v>0</v>
      </c>
      <c r="P51" s="30">
        <f t="shared" si="6"/>
        <v>0</v>
      </c>
    </row>
    <row r="52" spans="1:16" s="43" customFormat="1" ht="13.5">
      <c r="A52" s="26">
        <v>37</v>
      </c>
      <c r="B52" s="88" t="s">
        <v>26</v>
      </c>
      <c r="C52" s="27" t="s">
        <v>298</v>
      </c>
      <c r="D52" s="28" t="s">
        <v>86</v>
      </c>
      <c r="E52" s="33">
        <v>6</v>
      </c>
      <c r="F52" s="29">
        <v>0</v>
      </c>
      <c r="G52" s="29">
        <v>0</v>
      </c>
      <c r="H52" s="29">
        <f t="shared" si="0"/>
        <v>0</v>
      </c>
      <c r="I52" s="29">
        <v>0</v>
      </c>
      <c r="J52" s="29">
        <v>0</v>
      </c>
      <c r="K52" s="30">
        <f t="shared" si="1"/>
        <v>0</v>
      </c>
      <c r="L52" s="29">
        <f t="shared" si="2"/>
        <v>0</v>
      </c>
      <c r="M52" s="29">
        <f t="shared" si="3"/>
        <v>0</v>
      </c>
      <c r="N52" s="29">
        <f t="shared" si="4"/>
        <v>0</v>
      </c>
      <c r="O52" s="29">
        <f t="shared" si="5"/>
        <v>0</v>
      </c>
      <c r="P52" s="30">
        <f t="shared" si="6"/>
        <v>0</v>
      </c>
    </row>
    <row r="53" spans="1:16" s="43" customFormat="1" ht="54">
      <c r="A53" s="26">
        <v>38</v>
      </c>
      <c r="B53" s="88" t="s">
        <v>26</v>
      </c>
      <c r="C53" s="27" t="s">
        <v>299</v>
      </c>
      <c r="D53" s="28" t="s">
        <v>37</v>
      </c>
      <c r="E53" s="33">
        <v>2</v>
      </c>
      <c r="F53" s="29">
        <v>0</v>
      </c>
      <c r="G53" s="29">
        <v>0</v>
      </c>
      <c r="H53" s="29">
        <f t="shared" si="0"/>
        <v>0</v>
      </c>
      <c r="I53" s="29">
        <v>0</v>
      </c>
      <c r="J53" s="29">
        <v>0</v>
      </c>
      <c r="K53" s="30">
        <f t="shared" si="1"/>
        <v>0</v>
      </c>
      <c r="L53" s="29">
        <f t="shared" si="2"/>
        <v>0</v>
      </c>
      <c r="M53" s="29">
        <f t="shared" si="3"/>
        <v>0</v>
      </c>
      <c r="N53" s="29">
        <f t="shared" si="4"/>
        <v>0</v>
      </c>
      <c r="O53" s="29">
        <f t="shared" si="5"/>
        <v>0</v>
      </c>
      <c r="P53" s="30">
        <f t="shared" si="6"/>
        <v>0</v>
      </c>
    </row>
    <row r="54" spans="1:16" s="43" customFormat="1" ht="54">
      <c r="A54" s="26">
        <v>39</v>
      </c>
      <c r="B54" s="88" t="s">
        <v>26</v>
      </c>
      <c r="C54" s="137" t="s">
        <v>558</v>
      </c>
      <c r="D54" s="28" t="s">
        <v>23</v>
      </c>
      <c r="E54" s="33">
        <v>399.59</v>
      </c>
      <c r="F54" s="29">
        <v>0</v>
      </c>
      <c r="G54" s="29">
        <v>0</v>
      </c>
      <c r="H54" s="29">
        <f t="shared" si="0"/>
        <v>0</v>
      </c>
      <c r="I54" s="29">
        <v>0</v>
      </c>
      <c r="J54" s="29">
        <v>0</v>
      </c>
      <c r="K54" s="30">
        <f t="shared" si="1"/>
        <v>0</v>
      </c>
      <c r="L54" s="29">
        <f t="shared" si="2"/>
        <v>0</v>
      </c>
      <c r="M54" s="29">
        <f t="shared" si="3"/>
        <v>0</v>
      </c>
      <c r="N54" s="29">
        <f t="shared" si="4"/>
        <v>0</v>
      </c>
      <c r="O54" s="29">
        <f t="shared" si="5"/>
        <v>0</v>
      </c>
      <c r="P54" s="30">
        <f t="shared" si="6"/>
        <v>0</v>
      </c>
    </row>
    <row r="55" spans="1:16" s="43" customFormat="1" ht="27">
      <c r="A55" s="26">
        <v>40</v>
      </c>
      <c r="B55" s="88" t="s">
        <v>26</v>
      </c>
      <c r="C55" s="27" t="s">
        <v>300</v>
      </c>
      <c r="D55" s="28" t="s">
        <v>37</v>
      </c>
      <c r="E55" s="33">
        <v>1</v>
      </c>
      <c r="F55" s="29">
        <v>0</v>
      </c>
      <c r="G55" s="29">
        <v>0</v>
      </c>
      <c r="H55" s="29">
        <f t="shared" si="0"/>
        <v>0</v>
      </c>
      <c r="I55" s="29">
        <v>0</v>
      </c>
      <c r="J55" s="29">
        <v>0</v>
      </c>
      <c r="K55" s="30">
        <f t="shared" si="1"/>
        <v>0</v>
      </c>
      <c r="L55" s="29">
        <f t="shared" si="2"/>
        <v>0</v>
      </c>
      <c r="M55" s="29">
        <f t="shared" si="3"/>
        <v>0</v>
      </c>
      <c r="N55" s="29">
        <f t="shared" si="4"/>
        <v>0</v>
      </c>
      <c r="O55" s="29">
        <f t="shared" si="5"/>
        <v>0</v>
      </c>
      <c r="P55" s="30">
        <f t="shared" si="6"/>
        <v>0</v>
      </c>
    </row>
    <row r="56" spans="1:16" s="43" customFormat="1" ht="13.5">
      <c r="A56" s="26">
        <v>41</v>
      </c>
      <c r="B56" s="88" t="s">
        <v>26</v>
      </c>
      <c r="C56" s="27" t="s">
        <v>96</v>
      </c>
      <c r="D56" s="28" t="s">
        <v>37</v>
      </c>
      <c r="E56" s="33">
        <v>1</v>
      </c>
      <c r="F56" s="29">
        <v>0</v>
      </c>
      <c r="G56" s="29">
        <v>0</v>
      </c>
      <c r="H56" s="29">
        <f t="shared" si="0"/>
        <v>0</v>
      </c>
      <c r="I56" s="29">
        <v>0</v>
      </c>
      <c r="J56" s="29">
        <v>0</v>
      </c>
      <c r="K56" s="30">
        <f>SUM(H56:J56)</f>
        <v>0</v>
      </c>
      <c r="L56" s="29">
        <f t="shared" si="2"/>
        <v>0</v>
      </c>
      <c r="M56" s="29">
        <f t="shared" si="3"/>
        <v>0</v>
      </c>
      <c r="N56" s="29">
        <f t="shared" si="4"/>
        <v>0</v>
      </c>
      <c r="O56" s="29">
        <f t="shared" si="5"/>
        <v>0</v>
      </c>
      <c r="P56" s="30">
        <f t="shared" si="6"/>
        <v>0</v>
      </c>
    </row>
    <row r="57" spans="1:16" s="43" customFormat="1" ht="13.5">
      <c r="A57" s="26">
        <v>42</v>
      </c>
      <c r="B57" s="88" t="s">
        <v>26</v>
      </c>
      <c r="C57" s="27" t="s">
        <v>301</v>
      </c>
      <c r="D57" s="28" t="s">
        <v>37</v>
      </c>
      <c r="E57" s="33">
        <v>1</v>
      </c>
      <c r="F57" s="29">
        <v>0</v>
      </c>
      <c r="G57" s="29">
        <v>0</v>
      </c>
      <c r="H57" s="29">
        <f t="shared" si="0"/>
        <v>0</v>
      </c>
      <c r="I57" s="29">
        <v>0</v>
      </c>
      <c r="J57" s="29">
        <v>0</v>
      </c>
      <c r="K57" s="30">
        <f t="shared" si="1"/>
        <v>0</v>
      </c>
      <c r="L57" s="29">
        <f t="shared" si="2"/>
        <v>0</v>
      </c>
      <c r="M57" s="29">
        <f t="shared" si="3"/>
        <v>0</v>
      </c>
      <c r="N57" s="29">
        <f t="shared" si="4"/>
        <v>0</v>
      </c>
      <c r="O57" s="29">
        <f t="shared" si="5"/>
        <v>0</v>
      </c>
      <c r="P57" s="30">
        <f t="shared" si="6"/>
        <v>0</v>
      </c>
    </row>
    <row r="58" spans="1:16" s="48" customFormat="1" ht="15">
      <c r="A58" s="46"/>
      <c r="B58" s="88"/>
      <c r="C58" s="23" t="s">
        <v>302</v>
      </c>
      <c r="D58" s="47"/>
      <c r="E58" s="134"/>
      <c r="F58" s="44"/>
      <c r="G58" s="38"/>
      <c r="H58" s="42"/>
      <c r="I58" s="38"/>
      <c r="J58" s="42"/>
      <c r="K58" s="40"/>
      <c r="L58" s="42"/>
      <c r="M58" s="38"/>
      <c r="N58" s="38"/>
      <c r="O58" s="38"/>
      <c r="P58" s="38"/>
    </row>
    <row r="59" spans="1:16" s="48" customFormat="1" ht="27">
      <c r="A59" s="26">
        <v>43</v>
      </c>
      <c r="B59" s="88" t="s">
        <v>26</v>
      </c>
      <c r="C59" s="27" t="s">
        <v>303</v>
      </c>
      <c r="D59" s="28" t="s">
        <v>286</v>
      </c>
      <c r="E59" s="33">
        <v>2237.73</v>
      </c>
      <c r="F59" s="29">
        <v>0</v>
      </c>
      <c r="G59" s="29">
        <v>0</v>
      </c>
      <c r="H59" s="29">
        <f t="shared" si="0"/>
        <v>0</v>
      </c>
      <c r="I59" s="29">
        <v>0</v>
      </c>
      <c r="J59" s="29">
        <v>0</v>
      </c>
      <c r="K59" s="30">
        <f t="shared" si="1"/>
        <v>0</v>
      </c>
      <c r="L59" s="29">
        <f t="shared" si="2"/>
        <v>0</v>
      </c>
      <c r="M59" s="29">
        <f t="shared" si="3"/>
        <v>0</v>
      </c>
      <c r="N59" s="29">
        <f t="shared" si="4"/>
        <v>0</v>
      </c>
      <c r="O59" s="29">
        <f t="shared" si="5"/>
        <v>0</v>
      </c>
      <c r="P59" s="30">
        <f t="shared" si="6"/>
        <v>0</v>
      </c>
    </row>
    <row r="60" spans="1:16" s="48" customFormat="1" ht="15">
      <c r="A60" s="26">
        <v>44</v>
      </c>
      <c r="B60" s="88" t="s">
        <v>26</v>
      </c>
      <c r="C60" s="27" t="s">
        <v>304</v>
      </c>
      <c r="D60" s="28" t="s">
        <v>286</v>
      </c>
      <c r="E60" s="33">
        <v>223.77</v>
      </c>
      <c r="F60" s="29">
        <v>0</v>
      </c>
      <c r="G60" s="29">
        <v>0</v>
      </c>
      <c r="H60" s="29">
        <f t="shared" si="0"/>
        <v>0</v>
      </c>
      <c r="I60" s="29">
        <v>0</v>
      </c>
      <c r="J60" s="29">
        <v>0</v>
      </c>
      <c r="K60" s="30">
        <f t="shared" si="1"/>
        <v>0</v>
      </c>
      <c r="L60" s="29">
        <f t="shared" si="2"/>
        <v>0</v>
      </c>
      <c r="M60" s="29">
        <f t="shared" si="3"/>
        <v>0</v>
      </c>
      <c r="N60" s="29">
        <f t="shared" si="4"/>
        <v>0</v>
      </c>
      <c r="O60" s="29">
        <f t="shared" si="5"/>
        <v>0</v>
      </c>
      <c r="P60" s="30">
        <f t="shared" si="6"/>
        <v>0</v>
      </c>
    </row>
    <row r="61" spans="1:16" s="48" customFormat="1" ht="15">
      <c r="A61" s="26">
        <v>45</v>
      </c>
      <c r="B61" s="88" t="s">
        <v>26</v>
      </c>
      <c r="C61" s="27" t="s">
        <v>305</v>
      </c>
      <c r="D61" s="28" t="s">
        <v>286</v>
      </c>
      <c r="E61" s="33">
        <v>71.930000000000007</v>
      </c>
      <c r="F61" s="29">
        <v>0</v>
      </c>
      <c r="G61" s="29">
        <v>0</v>
      </c>
      <c r="H61" s="29">
        <f t="shared" si="0"/>
        <v>0</v>
      </c>
      <c r="I61" s="29">
        <v>0</v>
      </c>
      <c r="J61" s="29">
        <v>0</v>
      </c>
      <c r="K61" s="30">
        <f t="shared" si="1"/>
        <v>0</v>
      </c>
      <c r="L61" s="29">
        <f t="shared" si="2"/>
        <v>0</v>
      </c>
      <c r="M61" s="29">
        <f t="shared" si="3"/>
        <v>0</v>
      </c>
      <c r="N61" s="29">
        <f t="shared" si="4"/>
        <v>0</v>
      </c>
      <c r="O61" s="29">
        <f t="shared" si="5"/>
        <v>0</v>
      </c>
      <c r="P61" s="30">
        <f t="shared" si="6"/>
        <v>0</v>
      </c>
    </row>
    <row r="62" spans="1:16" s="48" customFormat="1" ht="15">
      <c r="A62" s="26">
        <v>46</v>
      </c>
      <c r="B62" s="88" t="s">
        <v>26</v>
      </c>
      <c r="C62" s="27" t="s">
        <v>306</v>
      </c>
      <c r="D62" s="28" t="s">
        <v>286</v>
      </c>
      <c r="E62" s="33">
        <v>479.51</v>
      </c>
      <c r="F62" s="29">
        <v>0</v>
      </c>
      <c r="G62" s="29">
        <v>0</v>
      </c>
      <c r="H62" s="29">
        <f t="shared" si="0"/>
        <v>0</v>
      </c>
      <c r="I62" s="29">
        <v>0</v>
      </c>
      <c r="J62" s="29">
        <v>0</v>
      </c>
      <c r="K62" s="30">
        <f t="shared" si="1"/>
        <v>0</v>
      </c>
      <c r="L62" s="29">
        <f t="shared" si="2"/>
        <v>0</v>
      </c>
      <c r="M62" s="29">
        <f t="shared" si="3"/>
        <v>0</v>
      </c>
      <c r="N62" s="29">
        <f t="shared" si="4"/>
        <v>0</v>
      </c>
      <c r="O62" s="29">
        <f t="shared" si="5"/>
        <v>0</v>
      </c>
      <c r="P62" s="30">
        <f t="shared" si="6"/>
        <v>0</v>
      </c>
    </row>
    <row r="63" spans="1:16" s="48" customFormat="1" ht="67.5">
      <c r="A63" s="26">
        <v>47</v>
      </c>
      <c r="B63" s="88" t="s">
        <v>26</v>
      </c>
      <c r="C63" s="27" t="s">
        <v>150</v>
      </c>
      <c r="D63" s="28" t="s">
        <v>286</v>
      </c>
      <c r="E63" s="33">
        <v>1686.29</v>
      </c>
      <c r="F63" s="29">
        <v>0</v>
      </c>
      <c r="G63" s="29">
        <v>0</v>
      </c>
      <c r="H63" s="29">
        <f t="shared" si="0"/>
        <v>0</v>
      </c>
      <c r="I63" s="29">
        <v>0</v>
      </c>
      <c r="J63" s="29">
        <v>0</v>
      </c>
      <c r="K63" s="30">
        <f t="shared" si="1"/>
        <v>0</v>
      </c>
      <c r="L63" s="29">
        <f t="shared" si="2"/>
        <v>0</v>
      </c>
      <c r="M63" s="29">
        <f t="shared" si="3"/>
        <v>0</v>
      </c>
      <c r="N63" s="29">
        <f t="shared" si="4"/>
        <v>0</v>
      </c>
      <c r="O63" s="29">
        <f t="shared" si="5"/>
        <v>0</v>
      </c>
      <c r="P63" s="30">
        <f t="shared" si="6"/>
        <v>0</v>
      </c>
    </row>
    <row r="64" spans="1:16" s="48" customFormat="1" ht="15">
      <c r="A64" s="26">
        <v>48</v>
      </c>
      <c r="B64" s="88" t="s">
        <v>26</v>
      </c>
      <c r="C64" s="27" t="s">
        <v>307</v>
      </c>
      <c r="D64" s="28" t="s">
        <v>286</v>
      </c>
      <c r="E64" s="33">
        <v>2401.13</v>
      </c>
      <c r="F64" s="29">
        <v>0</v>
      </c>
      <c r="G64" s="29">
        <v>0</v>
      </c>
      <c r="H64" s="29">
        <f t="shared" si="0"/>
        <v>0</v>
      </c>
      <c r="I64" s="29">
        <v>0</v>
      </c>
      <c r="J64" s="29">
        <v>0</v>
      </c>
      <c r="K64" s="30">
        <f t="shared" si="1"/>
        <v>0</v>
      </c>
      <c r="L64" s="29">
        <f t="shared" si="2"/>
        <v>0</v>
      </c>
      <c r="M64" s="29">
        <f t="shared" si="3"/>
        <v>0</v>
      </c>
      <c r="N64" s="29">
        <f t="shared" si="4"/>
        <v>0</v>
      </c>
      <c r="O64" s="29">
        <f t="shared" si="5"/>
        <v>0</v>
      </c>
      <c r="P64" s="30">
        <f t="shared" si="6"/>
        <v>0</v>
      </c>
    </row>
    <row r="65" spans="1:18" s="48" customFormat="1" ht="40.5">
      <c r="A65" s="26">
        <v>49</v>
      </c>
      <c r="B65" s="88" t="s">
        <v>26</v>
      </c>
      <c r="C65" s="27" t="s">
        <v>308</v>
      </c>
      <c r="D65" s="28" t="s">
        <v>37</v>
      </c>
      <c r="E65" s="33">
        <v>1</v>
      </c>
      <c r="F65" s="29">
        <v>0</v>
      </c>
      <c r="G65" s="29">
        <v>0</v>
      </c>
      <c r="H65" s="29">
        <f t="shared" si="0"/>
        <v>0</v>
      </c>
      <c r="I65" s="29">
        <v>0</v>
      </c>
      <c r="J65" s="29">
        <v>0</v>
      </c>
      <c r="K65" s="30">
        <f t="shared" si="1"/>
        <v>0</v>
      </c>
      <c r="L65" s="29">
        <f t="shared" si="2"/>
        <v>0</v>
      </c>
      <c r="M65" s="29">
        <f t="shared" si="3"/>
        <v>0</v>
      </c>
      <c r="N65" s="29">
        <f t="shared" si="4"/>
        <v>0</v>
      </c>
      <c r="O65" s="29">
        <f t="shared" si="5"/>
        <v>0</v>
      </c>
      <c r="P65" s="30">
        <f t="shared" si="6"/>
        <v>0</v>
      </c>
    </row>
    <row r="66" spans="1:18" s="48" customFormat="1" ht="54">
      <c r="A66" s="26">
        <v>50</v>
      </c>
      <c r="B66" s="88" t="s">
        <v>26</v>
      </c>
      <c r="C66" s="27" t="s">
        <v>309</v>
      </c>
      <c r="D66" s="28" t="s">
        <v>23</v>
      </c>
      <c r="E66" s="33">
        <v>399.59</v>
      </c>
      <c r="F66" s="29">
        <v>0</v>
      </c>
      <c r="G66" s="29">
        <v>0</v>
      </c>
      <c r="H66" s="29">
        <f t="shared" si="0"/>
        <v>0</v>
      </c>
      <c r="I66" s="29">
        <v>0</v>
      </c>
      <c r="J66" s="29">
        <v>0</v>
      </c>
      <c r="K66" s="30">
        <f t="shared" si="1"/>
        <v>0</v>
      </c>
      <c r="L66" s="29">
        <f t="shared" si="2"/>
        <v>0</v>
      </c>
      <c r="M66" s="29">
        <f t="shared" si="3"/>
        <v>0</v>
      </c>
      <c r="N66" s="29">
        <f t="shared" si="4"/>
        <v>0</v>
      </c>
      <c r="O66" s="29">
        <f t="shared" si="5"/>
        <v>0</v>
      </c>
      <c r="P66" s="30">
        <f t="shared" si="6"/>
        <v>0</v>
      </c>
    </row>
    <row r="67" spans="1:18" s="43" customFormat="1" ht="15">
      <c r="A67" s="34"/>
      <c r="B67" s="88"/>
      <c r="C67" s="23" t="s">
        <v>310</v>
      </c>
      <c r="D67" s="49"/>
      <c r="E67" s="135"/>
      <c r="F67" s="44"/>
      <c r="G67" s="38"/>
      <c r="H67" s="42"/>
      <c r="I67" s="38"/>
      <c r="J67" s="42"/>
      <c r="K67" s="40"/>
      <c r="L67" s="42"/>
      <c r="M67" s="38"/>
      <c r="N67" s="38"/>
      <c r="O67" s="38"/>
      <c r="P67" s="38"/>
    </row>
    <row r="68" spans="1:18" s="43" customFormat="1" ht="175.5">
      <c r="A68" s="26">
        <v>51</v>
      </c>
      <c r="B68" s="88" t="s">
        <v>26</v>
      </c>
      <c r="C68" s="27" t="s">
        <v>311</v>
      </c>
      <c r="D68" s="28" t="s">
        <v>23</v>
      </c>
      <c r="E68" s="33">
        <v>297.08</v>
      </c>
      <c r="F68" s="29">
        <v>0</v>
      </c>
      <c r="G68" s="29">
        <v>0</v>
      </c>
      <c r="H68" s="29">
        <f t="shared" si="0"/>
        <v>0</v>
      </c>
      <c r="I68" s="29">
        <v>0</v>
      </c>
      <c r="J68" s="29">
        <v>0</v>
      </c>
      <c r="K68" s="30">
        <f t="shared" si="1"/>
        <v>0</v>
      </c>
      <c r="L68" s="29">
        <f t="shared" si="2"/>
        <v>0</v>
      </c>
      <c r="M68" s="29">
        <f t="shared" si="3"/>
        <v>0</v>
      </c>
      <c r="N68" s="29">
        <f t="shared" si="4"/>
        <v>0</v>
      </c>
      <c r="O68" s="29">
        <f t="shared" si="5"/>
        <v>0</v>
      </c>
      <c r="P68" s="30">
        <f t="shared" si="6"/>
        <v>0</v>
      </c>
      <c r="R68" s="45"/>
    </row>
    <row r="69" spans="1:18" s="43" customFormat="1" ht="175.5">
      <c r="A69" s="26">
        <v>52</v>
      </c>
      <c r="B69" s="88" t="s">
        <v>26</v>
      </c>
      <c r="C69" s="27" t="s">
        <v>312</v>
      </c>
      <c r="D69" s="28" t="s">
        <v>23</v>
      </c>
      <c r="E69" s="33">
        <v>36</v>
      </c>
      <c r="F69" s="29">
        <v>0</v>
      </c>
      <c r="G69" s="29">
        <v>0</v>
      </c>
      <c r="H69" s="29">
        <f t="shared" si="0"/>
        <v>0</v>
      </c>
      <c r="I69" s="29">
        <v>0</v>
      </c>
      <c r="J69" s="29">
        <v>0</v>
      </c>
      <c r="K69" s="30">
        <f t="shared" si="1"/>
        <v>0</v>
      </c>
      <c r="L69" s="29">
        <f t="shared" si="2"/>
        <v>0</v>
      </c>
      <c r="M69" s="29">
        <f t="shared" si="3"/>
        <v>0</v>
      </c>
      <c r="N69" s="29">
        <f t="shared" si="4"/>
        <v>0</v>
      </c>
      <c r="O69" s="29">
        <f t="shared" si="5"/>
        <v>0</v>
      </c>
      <c r="P69" s="30">
        <f t="shared" si="6"/>
        <v>0</v>
      </c>
    </row>
    <row r="70" spans="1:18" s="43" customFormat="1" ht="63.75" customHeight="1">
      <c r="A70" s="26">
        <v>53</v>
      </c>
      <c r="B70" s="88" t="s">
        <v>26</v>
      </c>
      <c r="C70" s="27" t="s">
        <v>313</v>
      </c>
      <c r="D70" s="28" t="s">
        <v>23</v>
      </c>
      <c r="E70" s="33">
        <v>5</v>
      </c>
      <c r="F70" s="29">
        <v>0</v>
      </c>
      <c r="G70" s="29">
        <v>0</v>
      </c>
      <c r="H70" s="29">
        <f t="shared" si="0"/>
        <v>0</v>
      </c>
      <c r="I70" s="29">
        <v>0</v>
      </c>
      <c r="J70" s="29">
        <v>0</v>
      </c>
      <c r="K70" s="30">
        <f t="shared" si="1"/>
        <v>0</v>
      </c>
      <c r="L70" s="29">
        <f t="shared" si="2"/>
        <v>0</v>
      </c>
      <c r="M70" s="29">
        <f t="shared" si="3"/>
        <v>0</v>
      </c>
      <c r="N70" s="29">
        <f t="shared" si="4"/>
        <v>0</v>
      </c>
      <c r="O70" s="29">
        <f t="shared" si="5"/>
        <v>0</v>
      </c>
      <c r="P70" s="30">
        <f t="shared" si="6"/>
        <v>0</v>
      </c>
    </row>
    <row r="71" spans="1:18" s="43" customFormat="1" ht="189">
      <c r="A71" s="26">
        <v>54</v>
      </c>
      <c r="B71" s="88" t="s">
        <v>26</v>
      </c>
      <c r="C71" s="27" t="s">
        <v>314</v>
      </c>
      <c r="D71" s="28" t="s">
        <v>37</v>
      </c>
      <c r="E71" s="33">
        <v>6</v>
      </c>
      <c r="F71" s="29">
        <v>0</v>
      </c>
      <c r="G71" s="29">
        <v>0</v>
      </c>
      <c r="H71" s="29">
        <f t="shared" si="0"/>
        <v>0</v>
      </c>
      <c r="I71" s="29">
        <v>0</v>
      </c>
      <c r="J71" s="29">
        <v>0</v>
      </c>
      <c r="K71" s="30">
        <f t="shared" si="1"/>
        <v>0</v>
      </c>
      <c r="L71" s="29">
        <f t="shared" si="2"/>
        <v>0</v>
      </c>
      <c r="M71" s="29">
        <f t="shared" si="3"/>
        <v>0</v>
      </c>
      <c r="N71" s="29">
        <f t="shared" si="4"/>
        <v>0</v>
      </c>
      <c r="O71" s="29">
        <f t="shared" si="5"/>
        <v>0</v>
      </c>
      <c r="P71" s="30">
        <f t="shared" si="6"/>
        <v>0</v>
      </c>
    </row>
    <row r="72" spans="1:18" s="43" customFormat="1" ht="13.5">
      <c r="A72" s="26">
        <v>55</v>
      </c>
      <c r="B72" s="88" t="s">
        <v>26</v>
      </c>
      <c r="C72" s="27" t="s">
        <v>315</v>
      </c>
      <c r="D72" s="28" t="s">
        <v>37</v>
      </c>
      <c r="E72" s="33">
        <v>4</v>
      </c>
      <c r="F72" s="29">
        <v>0</v>
      </c>
      <c r="G72" s="29">
        <v>0</v>
      </c>
      <c r="H72" s="29">
        <f t="shared" si="0"/>
        <v>0</v>
      </c>
      <c r="I72" s="29">
        <v>0</v>
      </c>
      <c r="J72" s="29">
        <v>0</v>
      </c>
      <c r="K72" s="30">
        <f t="shared" si="1"/>
        <v>0</v>
      </c>
      <c r="L72" s="29">
        <f t="shared" si="2"/>
        <v>0</v>
      </c>
      <c r="M72" s="29">
        <f t="shared" si="3"/>
        <v>0</v>
      </c>
      <c r="N72" s="29">
        <f t="shared" si="4"/>
        <v>0</v>
      </c>
      <c r="O72" s="29">
        <f t="shared" si="5"/>
        <v>0</v>
      </c>
      <c r="P72" s="30">
        <f t="shared" si="6"/>
        <v>0</v>
      </c>
    </row>
    <row r="73" spans="1:18" s="43" customFormat="1" ht="13.5">
      <c r="A73" s="26">
        <v>56</v>
      </c>
      <c r="B73" s="88" t="s">
        <v>26</v>
      </c>
      <c r="C73" s="27" t="s">
        <v>316</v>
      </c>
      <c r="D73" s="28" t="s">
        <v>37</v>
      </c>
      <c r="E73" s="33">
        <v>1</v>
      </c>
      <c r="F73" s="29">
        <v>0</v>
      </c>
      <c r="G73" s="29">
        <v>0</v>
      </c>
      <c r="H73" s="29">
        <f t="shared" si="0"/>
        <v>0</v>
      </c>
      <c r="I73" s="29">
        <v>0</v>
      </c>
      <c r="J73" s="29">
        <v>0</v>
      </c>
      <c r="K73" s="30">
        <f t="shared" si="1"/>
        <v>0</v>
      </c>
      <c r="L73" s="29">
        <f t="shared" si="2"/>
        <v>0</v>
      </c>
      <c r="M73" s="29">
        <f t="shared" si="3"/>
        <v>0</v>
      </c>
      <c r="N73" s="29">
        <f t="shared" si="4"/>
        <v>0</v>
      </c>
      <c r="O73" s="29">
        <f t="shared" si="5"/>
        <v>0</v>
      </c>
      <c r="P73" s="30">
        <f t="shared" si="6"/>
        <v>0</v>
      </c>
    </row>
    <row r="74" spans="1:18" s="43" customFormat="1" ht="13.5">
      <c r="A74" s="26">
        <v>57</v>
      </c>
      <c r="B74" s="88" t="s">
        <v>26</v>
      </c>
      <c r="C74" s="27" t="s">
        <v>317</v>
      </c>
      <c r="D74" s="28" t="s">
        <v>318</v>
      </c>
      <c r="E74" s="33">
        <v>899.31</v>
      </c>
      <c r="F74" s="29">
        <v>0</v>
      </c>
      <c r="G74" s="29">
        <v>0</v>
      </c>
      <c r="H74" s="29">
        <f t="shared" si="0"/>
        <v>0</v>
      </c>
      <c r="I74" s="29">
        <v>0</v>
      </c>
      <c r="J74" s="29">
        <v>0</v>
      </c>
      <c r="K74" s="30">
        <f t="shared" si="1"/>
        <v>0</v>
      </c>
      <c r="L74" s="29">
        <f t="shared" si="2"/>
        <v>0</v>
      </c>
      <c r="M74" s="29">
        <f t="shared" si="3"/>
        <v>0</v>
      </c>
      <c r="N74" s="29">
        <f t="shared" si="4"/>
        <v>0</v>
      </c>
      <c r="O74" s="29">
        <f t="shared" si="5"/>
        <v>0</v>
      </c>
      <c r="P74" s="30">
        <f t="shared" si="6"/>
        <v>0</v>
      </c>
    </row>
    <row r="75" spans="1:18" s="43" customFormat="1" ht="13.5">
      <c r="A75" s="26">
        <v>58</v>
      </c>
      <c r="B75" s="88" t="s">
        <v>26</v>
      </c>
      <c r="C75" s="27" t="s">
        <v>319</v>
      </c>
      <c r="D75" s="28" t="s">
        <v>83</v>
      </c>
      <c r="E75" s="33">
        <v>146.88999999999999</v>
      </c>
      <c r="F75" s="29">
        <v>0</v>
      </c>
      <c r="G75" s="29">
        <v>0</v>
      </c>
      <c r="H75" s="29">
        <f t="shared" si="0"/>
        <v>0</v>
      </c>
      <c r="I75" s="29">
        <v>0</v>
      </c>
      <c r="J75" s="29">
        <v>0</v>
      </c>
      <c r="K75" s="30">
        <f t="shared" si="1"/>
        <v>0</v>
      </c>
      <c r="L75" s="29">
        <f t="shared" si="2"/>
        <v>0</v>
      </c>
      <c r="M75" s="29">
        <f t="shared" si="3"/>
        <v>0</v>
      </c>
      <c r="N75" s="29">
        <f t="shared" si="4"/>
        <v>0</v>
      </c>
      <c r="O75" s="29">
        <f t="shared" si="5"/>
        <v>0</v>
      </c>
      <c r="P75" s="30">
        <f t="shared" si="6"/>
        <v>0</v>
      </c>
    </row>
    <row r="76" spans="1:18" s="43" customFormat="1" ht="27">
      <c r="A76" s="26">
        <v>59</v>
      </c>
      <c r="B76" s="88" t="s">
        <v>26</v>
      </c>
      <c r="C76" s="27" t="s">
        <v>320</v>
      </c>
      <c r="D76" s="28" t="s">
        <v>37</v>
      </c>
      <c r="E76" s="33">
        <v>11</v>
      </c>
      <c r="F76" s="29">
        <v>0</v>
      </c>
      <c r="G76" s="29">
        <v>0</v>
      </c>
      <c r="H76" s="29">
        <f t="shared" si="0"/>
        <v>0</v>
      </c>
      <c r="I76" s="29">
        <v>0</v>
      </c>
      <c r="J76" s="29">
        <v>0</v>
      </c>
      <c r="K76" s="30">
        <f t="shared" si="1"/>
        <v>0</v>
      </c>
      <c r="L76" s="29">
        <f t="shared" si="2"/>
        <v>0</v>
      </c>
      <c r="M76" s="29">
        <f t="shared" si="3"/>
        <v>0</v>
      </c>
      <c r="N76" s="29">
        <f t="shared" si="4"/>
        <v>0</v>
      </c>
      <c r="O76" s="29">
        <f t="shared" si="5"/>
        <v>0</v>
      </c>
      <c r="P76" s="30">
        <f t="shared" si="6"/>
        <v>0</v>
      </c>
    </row>
    <row r="77" spans="1:18" s="43" customFormat="1" ht="110.25" customHeight="1">
      <c r="A77" s="26">
        <v>60</v>
      </c>
      <c r="B77" s="88" t="s">
        <v>26</v>
      </c>
      <c r="C77" s="27" t="s">
        <v>90</v>
      </c>
      <c r="D77" s="28" t="s">
        <v>86</v>
      </c>
      <c r="E77" s="33">
        <v>32</v>
      </c>
      <c r="F77" s="29">
        <v>0</v>
      </c>
      <c r="G77" s="29">
        <v>0</v>
      </c>
      <c r="H77" s="29">
        <f t="shared" si="0"/>
        <v>0</v>
      </c>
      <c r="I77" s="29">
        <v>0</v>
      </c>
      <c r="J77" s="29">
        <v>0</v>
      </c>
      <c r="K77" s="30">
        <f t="shared" si="1"/>
        <v>0</v>
      </c>
      <c r="L77" s="29">
        <f t="shared" si="2"/>
        <v>0</v>
      </c>
      <c r="M77" s="29">
        <f t="shared" si="3"/>
        <v>0</v>
      </c>
      <c r="N77" s="29">
        <f t="shared" si="4"/>
        <v>0</v>
      </c>
      <c r="O77" s="29">
        <f t="shared" si="5"/>
        <v>0</v>
      </c>
      <c r="P77" s="30">
        <f t="shared" si="6"/>
        <v>0</v>
      </c>
    </row>
    <row r="78" spans="1:18" s="43" customFormat="1" ht="13.5">
      <c r="A78" s="26">
        <v>61</v>
      </c>
      <c r="B78" s="88" t="s">
        <v>26</v>
      </c>
      <c r="C78" s="27" t="s">
        <v>296</v>
      </c>
      <c r="D78" s="28" t="s">
        <v>86</v>
      </c>
      <c r="E78" s="33">
        <v>5</v>
      </c>
      <c r="F78" s="29">
        <v>0</v>
      </c>
      <c r="G78" s="29">
        <v>0</v>
      </c>
      <c r="H78" s="29">
        <f t="shared" si="0"/>
        <v>0</v>
      </c>
      <c r="I78" s="29">
        <v>0</v>
      </c>
      <c r="J78" s="29">
        <v>0</v>
      </c>
      <c r="K78" s="30">
        <f t="shared" si="1"/>
        <v>0</v>
      </c>
      <c r="L78" s="29">
        <f t="shared" si="2"/>
        <v>0</v>
      </c>
      <c r="M78" s="29">
        <f t="shared" si="3"/>
        <v>0</v>
      </c>
      <c r="N78" s="29">
        <f t="shared" si="4"/>
        <v>0</v>
      </c>
      <c r="O78" s="29">
        <f t="shared" si="5"/>
        <v>0</v>
      </c>
      <c r="P78" s="30">
        <f t="shared" si="6"/>
        <v>0</v>
      </c>
    </row>
    <row r="79" spans="1:18" s="43" customFormat="1" ht="13.5">
      <c r="A79" s="26">
        <v>62</v>
      </c>
      <c r="B79" s="88" t="s">
        <v>26</v>
      </c>
      <c r="C79" s="27" t="s">
        <v>321</v>
      </c>
      <c r="D79" s="28" t="s">
        <v>86</v>
      </c>
      <c r="E79" s="33">
        <v>4</v>
      </c>
      <c r="F79" s="29">
        <v>0</v>
      </c>
      <c r="G79" s="29">
        <v>0</v>
      </c>
      <c r="H79" s="29">
        <f t="shared" si="0"/>
        <v>0</v>
      </c>
      <c r="I79" s="29">
        <v>0</v>
      </c>
      <c r="J79" s="29">
        <v>0</v>
      </c>
      <c r="K79" s="30">
        <f t="shared" si="1"/>
        <v>0</v>
      </c>
      <c r="L79" s="29">
        <f t="shared" si="2"/>
        <v>0</v>
      </c>
      <c r="M79" s="29">
        <f t="shared" si="3"/>
        <v>0</v>
      </c>
      <c r="N79" s="29">
        <f t="shared" si="4"/>
        <v>0</v>
      </c>
      <c r="O79" s="29">
        <f t="shared" si="5"/>
        <v>0</v>
      </c>
      <c r="P79" s="30">
        <f t="shared" si="6"/>
        <v>0</v>
      </c>
    </row>
    <row r="80" spans="1:18" s="43" customFormat="1" ht="13.5">
      <c r="A80" s="26">
        <v>63</v>
      </c>
      <c r="B80" s="88" t="s">
        <v>26</v>
      </c>
      <c r="C80" s="27" t="s">
        <v>298</v>
      </c>
      <c r="D80" s="28" t="s">
        <v>86</v>
      </c>
      <c r="E80" s="33">
        <v>12</v>
      </c>
      <c r="F80" s="29">
        <v>0</v>
      </c>
      <c r="G80" s="29">
        <v>0</v>
      </c>
      <c r="H80" s="29">
        <f t="shared" ref="H80:H83" si="7">ROUND(F80*G80,2)</f>
        <v>0</v>
      </c>
      <c r="I80" s="29">
        <v>0</v>
      </c>
      <c r="J80" s="29">
        <v>0</v>
      </c>
      <c r="K80" s="30">
        <f t="shared" ref="K80:K91" si="8">SUM(H80:J80)</f>
        <v>0</v>
      </c>
      <c r="L80" s="29">
        <f t="shared" ref="L80:L91" si="9">ROUND(E80*F80,2)</f>
        <v>0</v>
      </c>
      <c r="M80" s="29">
        <f t="shared" ref="M80:M91" si="10">ROUND(E80*H80,2)</f>
        <v>0</v>
      </c>
      <c r="N80" s="29">
        <f t="shared" ref="N80:N91" si="11">ROUND(E80*I80,2)</f>
        <v>0</v>
      </c>
      <c r="O80" s="29">
        <f t="shared" ref="O80:O91" si="12">ROUND(J80*E80,2)</f>
        <v>0</v>
      </c>
      <c r="P80" s="30">
        <f t="shared" ref="P80:P91" si="13">SUM(M80:O80)</f>
        <v>0</v>
      </c>
    </row>
    <row r="81" spans="1:16" s="43" customFormat="1" ht="27">
      <c r="A81" s="26">
        <v>64</v>
      </c>
      <c r="B81" s="88" t="s">
        <v>26</v>
      </c>
      <c r="C81" s="27" t="s">
        <v>300</v>
      </c>
      <c r="D81" s="28" t="s">
        <v>37</v>
      </c>
      <c r="E81" s="33">
        <v>1</v>
      </c>
      <c r="F81" s="29">
        <v>0</v>
      </c>
      <c r="G81" s="29">
        <v>0</v>
      </c>
      <c r="H81" s="29">
        <f t="shared" si="7"/>
        <v>0</v>
      </c>
      <c r="I81" s="29">
        <v>0</v>
      </c>
      <c r="J81" s="29">
        <v>0</v>
      </c>
      <c r="K81" s="30">
        <f t="shared" si="8"/>
        <v>0</v>
      </c>
      <c r="L81" s="29">
        <f t="shared" si="9"/>
        <v>0</v>
      </c>
      <c r="M81" s="29">
        <f t="shared" si="10"/>
        <v>0</v>
      </c>
      <c r="N81" s="29">
        <f t="shared" si="11"/>
        <v>0</v>
      </c>
      <c r="O81" s="29">
        <f t="shared" si="12"/>
        <v>0</v>
      </c>
      <c r="P81" s="30">
        <f t="shared" si="13"/>
        <v>0</v>
      </c>
    </row>
    <row r="82" spans="1:16" s="43" customFormat="1" ht="13.5">
      <c r="A82" s="26">
        <v>65</v>
      </c>
      <c r="B82" s="88" t="s">
        <v>26</v>
      </c>
      <c r="C82" s="27" t="s">
        <v>96</v>
      </c>
      <c r="D82" s="28" t="s">
        <v>37</v>
      </c>
      <c r="E82" s="33">
        <v>1</v>
      </c>
      <c r="F82" s="29">
        <v>0</v>
      </c>
      <c r="G82" s="29">
        <v>0</v>
      </c>
      <c r="H82" s="29">
        <f t="shared" si="7"/>
        <v>0</v>
      </c>
      <c r="I82" s="29">
        <v>0</v>
      </c>
      <c r="J82" s="29">
        <v>0</v>
      </c>
      <c r="K82" s="30">
        <f t="shared" si="8"/>
        <v>0</v>
      </c>
      <c r="L82" s="29">
        <f t="shared" si="9"/>
        <v>0</v>
      </c>
      <c r="M82" s="29">
        <f t="shared" si="10"/>
        <v>0</v>
      </c>
      <c r="N82" s="29">
        <f t="shared" si="11"/>
        <v>0</v>
      </c>
      <c r="O82" s="29">
        <f t="shared" si="12"/>
        <v>0</v>
      </c>
      <c r="P82" s="30">
        <f t="shared" si="13"/>
        <v>0</v>
      </c>
    </row>
    <row r="83" spans="1:16" s="43" customFormat="1" ht="13.5">
      <c r="A83" s="26">
        <v>66</v>
      </c>
      <c r="B83" s="88" t="s">
        <v>26</v>
      </c>
      <c r="C83" s="27" t="s">
        <v>301</v>
      </c>
      <c r="D83" s="28" t="s">
        <v>37</v>
      </c>
      <c r="E83" s="33">
        <v>1</v>
      </c>
      <c r="F83" s="29">
        <v>0</v>
      </c>
      <c r="G83" s="29">
        <v>0</v>
      </c>
      <c r="H83" s="29">
        <f t="shared" si="7"/>
        <v>0</v>
      </c>
      <c r="I83" s="29">
        <v>0</v>
      </c>
      <c r="J83" s="29">
        <v>0</v>
      </c>
      <c r="K83" s="30">
        <f t="shared" si="8"/>
        <v>0</v>
      </c>
      <c r="L83" s="29">
        <f t="shared" si="9"/>
        <v>0</v>
      </c>
      <c r="M83" s="29">
        <f t="shared" si="10"/>
        <v>0</v>
      </c>
      <c r="N83" s="29">
        <f t="shared" si="11"/>
        <v>0</v>
      </c>
      <c r="O83" s="29">
        <f t="shared" si="12"/>
        <v>0</v>
      </c>
      <c r="P83" s="30">
        <f t="shared" si="13"/>
        <v>0</v>
      </c>
    </row>
    <row r="84" spans="1:16" s="43" customFormat="1" ht="13.5">
      <c r="A84" s="26"/>
      <c r="B84" s="88" t="s">
        <v>26</v>
      </c>
      <c r="C84" s="27" t="s">
        <v>322</v>
      </c>
      <c r="D84" s="28"/>
      <c r="E84" s="33"/>
      <c r="F84" s="29"/>
      <c r="G84" s="29"/>
      <c r="H84" s="29"/>
      <c r="I84" s="29"/>
      <c r="J84" s="29"/>
      <c r="K84" s="30"/>
      <c r="L84" s="29"/>
      <c r="M84" s="29"/>
      <c r="N84" s="29"/>
      <c r="O84" s="29"/>
      <c r="P84" s="30"/>
    </row>
    <row r="85" spans="1:16" s="43" customFormat="1" ht="27">
      <c r="A85" s="26">
        <v>67</v>
      </c>
      <c r="B85" s="88" t="s">
        <v>26</v>
      </c>
      <c r="C85" s="27" t="s">
        <v>323</v>
      </c>
      <c r="D85" s="28" t="s">
        <v>286</v>
      </c>
      <c r="E85" s="33">
        <v>1115.6500000000001</v>
      </c>
      <c r="F85" s="29">
        <v>0</v>
      </c>
      <c r="G85" s="29">
        <v>0</v>
      </c>
      <c r="H85" s="29">
        <f t="shared" ref="H85:H91" si="14">ROUND(F85*G85,2)</f>
        <v>0</v>
      </c>
      <c r="I85" s="29">
        <v>0</v>
      </c>
      <c r="J85" s="29">
        <v>0</v>
      </c>
      <c r="K85" s="30">
        <f t="shared" si="8"/>
        <v>0</v>
      </c>
      <c r="L85" s="29">
        <f t="shared" si="9"/>
        <v>0</v>
      </c>
      <c r="M85" s="29">
        <f t="shared" si="10"/>
        <v>0</v>
      </c>
      <c r="N85" s="29">
        <f t="shared" si="11"/>
        <v>0</v>
      </c>
      <c r="O85" s="29">
        <f t="shared" si="12"/>
        <v>0</v>
      </c>
      <c r="P85" s="30">
        <f t="shared" si="13"/>
        <v>0</v>
      </c>
    </row>
    <row r="86" spans="1:16" s="43" customFormat="1" ht="15">
      <c r="A86" s="26">
        <v>68</v>
      </c>
      <c r="B86" s="88" t="s">
        <v>26</v>
      </c>
      <c r="C86" s="27" t="s">
        <v>304</v>
      </c>
      <c r="D86" s="28" t="s">
        <v>286</v>
      </c>
      <c r="E86" s="33">
        <v>111.56</v>
      </c>
      <c r="F86" s="29">
        <v>0</v>
      </c>
      <c r="G86" s="29">
        <v>0</v>
      </c>
      <c r="H86" s="29">
        <f t="shared" si="14"/>
        <v>0</v>
      </c>
      <c r="I86" s="29">
        <v>0</v>
      </c>
      <c r="J86" s="29">
        <v>0</v>
      </c>
      <c r="K86" s="30">
        <f t="shared" si="8"/>
        <v>0</v>
      </c>
      <c r="L86" s="29">
        <f t="shared" si="9"/>
        <v>0</v>
      </c>
      <c r="M86" s="29">
        <f t="shared" si="10"/>
        <v>0</v>
      </c>
      <c r="N86" s="29">
        <f t="shared" si="11"/>
        <v>0</v>
      </c>
      <c r="O86" s="29">
        <f t="shared" si="12"/>
        <v>0</v>
      </c>
      <c r="P86" s="30">
        <f t="shared" si="13"/>
        <v>0</v>
      </c>
    </row>
    <row r="87" spans="1:16" s="43" customFormat="1" ht="31.5" customHeight="1">
      <c r="A87" s="26">
        <v>69</v>
      </c>
      <c r="B87" s="88" t="s">
        <v>26</v>
      </c>
      <c r="C87" s="27" t="s">
        <v>324</v>
      </c>
      <c r="D87" s="28" t="s">
        <v>286</v>
      </c>
      <c r="E87" s="33">
        <v>31.19</v>
      </c>
      <c r="F87" s="29">
        <v>0</v>
      </c>
      <c r="G87" s="29">
        <v>0</v>
      </c>
      <c r="H87" s="29">
        <f t="shared" si="14"/>
        <v>0</v>
      </c>
      <c r="I87" s="29">
        <v>0</v>
      </c>
      <c r="J87" s="29">
        <v>0</v>
      </c>
      <c r="K87" s="30">
        <f t="shared" si="8"/>
        <v>0</v>
      </c>
      <c r="L87" s="29">
        <f t="shared" si="9"/>
        <v>0</v>
      </c>
      <c r="M87" s="29">
        <f t="shared" si="10"/>
        <v>0</v>
      </c>
      <c r="N87" s="29">
        <f t="shared" si="11"/>
        <v>0</v>
      </c>
      <c r="O87" s="29">
        <f t="shared" si="12"/>
        <v>0</v>
      </c>
      <c r="P87" s="30">
        <f t="shared" si="13"/>
        <v>0</v>
      </c>
    </row>
    <row r="88" spans="1:16" s="43" customFormat="1" ht="67.5">
      <c r="A88" s="26">
        <v>70</v>
      </c>
      <c r="B88" s="88" t="s">
        <v>26</v>
      </c>
      <c r="C88" s="27" t="s">
        <v>325</v>
      </c>
      <c r="D88" s="28" t="s">
        <v>286</v>
      </c>
      <c r="E88" s="33">
        <v>684.61</v>
      </c>
      <c r="F88" s="29">
        <v>0</v>
      </c>
      <c r="G88" s="29">
        <v>0</v>
      </c>
      <c r="H88" s="29">
        <f t="shared" si="14"/>
        <v>0</v>
      </c>
      <c r="I88" s="29">
        <v>0</v>
      </c>
      <c r="J88" s="29">
        <v>0</v>
      </c>
      <c r="K88" s="30">
        <f t="shared" si="8"/>
        <v>0</v>
      </c>
      <c r="L88" s="29">
        <f t="shared" si="9"/>
        <v>0</v>
      </c>
      <c r="M88" s="29">
        <f t="shared" si="10"/>
        <v>0</v>
      </c>
      <c r="N88" s="29">
        <f t="shared" si="11"/>
        <v>0</v>
      </c>
      <c r="O88" s="29">
        <f t="shared" si="12"/>
        <v>0</v>
      </c>
      <c r="P88" s="30">
        <f t="shared" si="13"/>
        <v>0</v>
      </c>
    </row>
    <row r="89" spans="1:16" s="43" customFormat="1" ht="15">
      <c r="A89" s="26">
        <v>71</v>
      </c>
      <c r="B89" s="88" t="s">
        <v>26</v>
      </c>
      <c r="C89" s="27" t="s">
        <v>307</v>
      </c>
      <c r="D89" s="28" t="s">
        <v>286</v>
      </c>
      <c r="E89" s="33">
        <v>694.61</v>
      </c>
      <c r="F89" s="29">
        <v>0</v>
      </c>
      <c r="G89" s="29">
        <v>0</v>
      </c>
      <c r="H89" s="29">
        <f t="shared" si="14"/>
        <v>0</v>
      </c>
      <c r="I89" s="29">
        <v>0</v>
      </c>
      <c r="J89" s="29">
        <v>0</v>
      </c>
      <c r="K89" s="30">
        <f t="shared" si="8"/>
        <v>0</v>
      </c>
      <c r="L89" s="29">
        <f t="shared" si="9"/>
        <v>0</v>
      </c>
      <c r="M89" s="29">
        <f t="shared" si="10"/>
        <v>0</v>
      </c>
      <c r="N89" s="29">
        <f t="shared" si="11"/>
        <v>0</v>
      </c>
      <c r="O89" s="29">
        <f t="shared" si="12"/>
        <v>0</v>
      </c>
      <c r="P89" s="30">
        <f t="shared" si="13"/>
        <v>0</v>
      </c>
    </row>
    <row r="90" spans="1:16" s="43" customFormat="1" ht="40.5">
      <c r="A90" s="26">
        <v>72</v>
      </c>
      <c r="B90" s="88" t="s">
        <v>26</v>
      </c>
      <c r="C90" s="27" t="s">
        <v>308</v>
      </c>
      <c r="D90" s="28" t="s">
        <v>37</v>
      </c>
      <c r="E90" s="33">
        <v>1</v>
      </c>
      <c r="F90" s="29">
        <v>0</v>
      </c>
      <c r="G90" s="29">
        <v>0</v>
      </c>
      <c r="H90" s="29">
        <f t="shared" si="14"/>
        <v>0</v>
      </c>
      <c r="I90" s="29">
        <v>0</v>
      </c>
      <c r="J90" s="29">
        <v>0</v>
      </c>
      <c r="K90" s="30">
        <f t="shared" si="8"/>
        <v>0</v>
      </c>
      <c r="L90" s="29">
        <f t="shared" si="9"/>
        <v>0</v>
      </c>
      <c r="M90" s="29">
        <f t="shared" si="10"/>
        <v>0</v>
      </c>
      <c r="N90" s="29">
        <f t="shared" si="11"/>
        <v>0</v>
      </c>
      <c r="O90" s="29">
        <f t="shared" si="12"/>
        <v>0</v>
      </c>
      <c r="P90" s="30">
        <f t="shared" si="13"/>
        <v>0</v>
      </c>
    </row>
    <row r="91" spans="1:16" s="43" customFormat="1" ht="54">
      <c r="A91" s="26">
        <v>73</v>
      </c>
      <c r="B91" s="88" t="s">
        <v>26</v>
      </c>
      <c r="C91" s="27" t="s">
        <v>309</v>
      </c>
      <c r="D91" s="28" t="s">
        <v>23</v>
      </c>
      <c r="E91" s="33">
        <v>338.08</v>
      </c>
      <c r="F91" s="29">
        <v>0</v>
      </c>
      <c r="G91" s="29">
        <v>0</v>
      </c>
      <c r="H91" s="29">
        <f t="shared" si="14"/>
        <v>0</v>
      </c>
      <c r="I91" s="29">
        <v>0</v>
      </c>
      <c r="J91" s="29">
        <v>0</v>
      </c>
      <c r="K91" s="30">
        <f t="shared" si="8"/>
        <v>0</v>
      </c>
      <c r="L91" s="29">
        <f t="shared" si="9"/>
        <v>0</v>
      </c>
      <c r="M91" s="29">
        <f t="shared" si="10"/>
        <v>0</v>
      </c>
      <c r="N91" s="29">
        <f t="shared" si="11"/>
        <v>0</v>
      </c>
      <c r="O91" s="29">
        <f t="shared" si="12"/>
        <v>0</v>
      </c>
      <c r="P91" s="30">
        <f t="shared" si="13"/>
        <v>0</v>
      </c>
    </row>
    <row r="92" spans="1:16" s="50" customFormat="1" ht="13.5">
      <c r="A92" s="26"/>
      <c r="B92" s="22"/>
      <c r="C92" s="27"/>
      <c r="D92" s="28"/>
      <c r="E92" s="33"/>
      <c r="F92" s="29"/>
      <c r="G92" s="29"/>
      <c r="H92" s="29"/>
      <c r="I92" s="29"/>
      <c r="J92" s="29"/>
      <c r="K92" s="30"/>
      <c r="L92" s="29"/>
      <c r="M92" s="29"/>
      <c r="N92" s="29"/>
      <c r="O92" s="29"/>
      <c r="P92" s="30"/>
    </row>
    <row r="93" spans="1:16" s="57" customFormat="1" ht="13.5" customHeight="1">
      <c r="A93" s="22"/>
      <c r="B93" s="225" t="s">
        <v>548</v>
      </c>
      <c r="C93" s="226"/>
      <c r="D93" s="226"/>
      <c r="E93" s="226"/>
      <c r="F93" s="226"/>
      <c r="G93" s="226"/>
      <c r="H93" s="226"/>
      <c r="I93" s="226"/>
      <c r="J93" s="226"/>
      <c r="K93" s="227"/>
      <c r="L93" s="86">
        <f>SUM(L15:L92)</f>
        <v>0</v>
      </c>
      <c r="M93" s="86">
        <f>SUM(M15:M92)</f>
        <v>0</v>
      </c>
      <c r="N93" s="86">
        <f>SUM(N15:N92)</f>
        <v>0</v>
      </c>
      <c r="O93" s="86">
        <f>SUM(O15:O92)</f>
        <v>0</v>
      </c>
      <c r="P93" s="86">
        <f>SUM(P15:P92)</f>
        <v>0</v>
      </c>
    </row>
    <row r="94" spans="1:16" s="57" customFormat="1" ht="12.75">
      <c r="A94" s="51"/>
      <c r="B94" s="51"/>
      <c r="C94" s="52"/>
      <c r="D94" s="53"/>
      <c r="E94" s="51"/>
      <c r="F94" s="51"/>
      <c r="G94" s="54"/>
      <c r="H94" s="55"/>
      <c r="I94" s="55"/>
      <c r="J94" s="55"/>
      <c r="K94" s="56"/>
      <c r="L94" s="58"/>
      <c r="M94" s="58"/>
      <c r="N94" s="58"/>
      <c r="O94" s="58"/>
      <c r="P94" s="59"/>
    </row>
    <row r="95" spans="1:16" ht="17.25" customHeight="1">
      <c r="A95" s="6" t="s">
        <v>8</v>
      </c>
      <c r="B95" s="9"/>
    </row>
    <row r="96" spans="1:16">
      <c r="B96" s="11"/>
      <c r="C96" s="224" t="s">
        <v>9</v>
      </c>
      <c r="D96" s="224"/>
      <c r="E96" s="224"/>
      <c r="F96" s="224"/>
      <c r="G96" s="224"/>
      <c r="H96" s="224"/>
      <c r="I96" s="224"/>
      <c r="J96" s="224"/>
      <c r="K96" s="224"/>
      <c r="L96" s="224"/>
      <c r="M96" s="224"/>
      <c r="N96" s="224"/>
      <c r="O96" s="224"/>
      <c r="P96" s="224"/>
    </row>
    <row r="97" spans="1:16">
      <c r="B97" s="11"/>
      <c r="C97" s="8"/>
      <c r="D97" s="8"/>
      <c r="E97" s="8"/>
      <c r="F97" s="8"/>
      <c r="G97" s="8"/>
      <c r="H97" s="8"/>
      <c r="I97" s="8"/>
      <c r="J97" s="8"/>
      <c r="K97" s="8"/>
      <c r="L97" s="8"/>
      <c r="M97" s="8"/>
      <c r="N97" s="8"/>
      <c r="O97" s="8"/>
      <c r="P97" s="8"/>
    </row>
    <row r="98" spans="1:16">
      <c r="A98" s="6" t="s">
        <v>549</v>
      </c>
      <c r="B98" s="4"/>
      <c r="H98" s="7"/>
    </row>
    <row r="99" spans="1:16">
      <c r="A99" s="6"/>
      <c r="B99" s="4"/>
      <c r="H99" s="7"/>
    </row>
    <row r="100" spans="1:16">
      <c r="A100" s="6" t="s">
        <v>10</v>
      </c>
      <c r="B100" s="9"/>
    </row>
    <row r="101" spans="1:16">
      <c r="B101" s="11"/>
      <c r="C101" s="224" t="s">
        <v>9</v>
      </c>
      <c r="D101" s="224"/>
      <c r="E101" s="224"/>
      <c r="F101" s="224"/>
      <c r="G101" s="224"/>
      <c r="H101" s="224"/>
      <c r="I101" s="224"/>
      <c r="J101" s="224"/>
      <c r="K101" s="224"/>
      <c r="L101" s="224"/>
      <c r="M101" s="224"/>
      <c r="N101" s="224"/>
      <c r="O101" s="224"/>
      <c r="P101" s="224"/>
    </row>
    <row r="102" spans="1:16">
      <c r="B102" s="11"/>
      <c r="C102" s="8"/>
      <c r="D102" s="8"/>
      <c r="E102" s="8"/>
      <c r="F102" s="8"/>
      <c r="G102" s="8"/>
      <c r="H102" s="8"/>
      <c r="I102" s="8"/>
      <c r="J102" s="8"/>
      <c r="K102" s="8"/>
      <c r="L102" s="8"/>
      <c r="M102" s="8"/>
      <c r="N102" s="8"/>
      <c r="O102" s="8"/>
      <c r="P102" s="8"/>
    </row>
    <row r="103" spans="1:16">
      <c r="B103" s="11"/>
      <c r="C103" s="11"/>
      <c r="D103" s="11"/>
      <c r="E103" s="11"/>
      <c r="F103" s="11"/>
      <c r="G103" s="11"/>
      <c r="H103" s="11"/>
      <c r="I103" s="11"/>
      <c r="J103" s="11"/>
      <c r="K103" s="11"/>
      <c r="L103" s="11"/>
      <c r="M103" s="11"/>
      <c r="N103" s="11"/>
      <c r="O103" s="11"/>
      <c r="P103" s="11"/>
    </row>
  </sheetData>
  <mergeCells count="15">
    <mergeCell ref="C96:P96"/>
    <mergeCell ref="C101:P101"/>
    <mergeCell ref="B93:K93"/>
    <mergeCell ref="A2:P2"/>
    <mergeCell ref="A3:P3"/>
    <mergeCell ref="A4:P4"/>
    <mergeCell ref="A6:P6"/>
    <mergeCell ref="A13:A14"/>
    <mergeCell ref="B13:B14"/>
    <mergeCell ref="C13:C14"/>
    <mergeCell ref="D13:D14"/>
    <mergeCell ref="E13:E14"/>
    <mergeCell ref="H11:I11"/>
    <mergeCell ref="F13:K13"/>
    <mergeCell ref="L13:P13"/>
  </mergeCells>
  <pageMargins left="0.23622047244094491" right="0.23622047244094491" top="0.74803149606299213" bottom="0.74803149606299213" header="0.31496062992125984" footer="0.31496062992125984"/>
  <pageSetup paperSize="9" scale="94" orientation="landscape" r:id="rId1"/>
  <headerFooter>
    <oddHeader>&amp;C1.KĀRTA SLIEŽU CEĻU PĀRBŪVE POSMĀ NO JŪRMALAS GATVES LĪDZ BALDONES IELAI</oddHeader>
    <oddFooter>&amp;C&amp;"Times New Roman,Regular"&amp;12Lokālā tāme Nr.2
Lietus kanalizācijas tīkli LKT&amp;R&amp;P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8E849-15D1-48C2-8D89-3A1708A4A14B}">
  <dimension ref="A2:R154"/>
  <sheetViews>
    <sheetView showGridLines="0" showRuler="0" topLeftCell="A130" zoomScaleNormal="100" zoomScaleSheetLayoutView="100" zoomScalePageLayoutView="115" workbookViewId="0">
      <selection activeCell="C117" sqref="C117"/>
    </sheetView>
  </sheetViews>
  <sheetFormatPr defaultColWidth="9.140625" defaultRowHeight="15.75"/>
  <cols>
    <col min="1" max="1" width="6.5703125" style="1" customWidth="1"/>
    <col min="2" max="2" width="5.7109375" style="1" customWidth="1"/>
    <col min="3" max="3" width="33.28515625" style="1" customWidth="1"/>
    <col min="4" max="4" width="9" style="1" customWidth="1"/>
    <col min="5" max="5" width="6.7109375" style="1" customWidth="1"/>
    <col min="6" max="6" width="9" style="1" customWidth="1"/>
    <col min="7" max="7" width="6.5703125" style="1" customWidth="1"/>
    <col min="8" max="8" width="8.42578125" style="1" customWidth="1"/>
    <col min="9" max="9" width="7.28515625" style="1" customWidth="1"/>
    <col min="10" max="10" width="8" style="1" customWidth="1"/>
    <col min="11" max="11" width="8.7109375" style="1" customWidth="1"/>
    <col min="12" max="12" width="8" style="1" customWidth="1"/>
    <col min="13" max="13" width="7" style="1" customWidth="1"/>
    <col min="14" max="14" width="7.85546875" style="1" bestFit="1" customWidth="1"/>
    <col min="15" max="15" width="9.85546875" style="1" customWidth="1"/>
    <col min="16" max="16" width="10.140625" style="1" customWidth="1"/>
    <col min="17" max="17" width="8.7109375" style="1" bestFit="1" customWidth="1"/>
    <col min="18" max="16384" width="9.140625" style="1"/>
  </cols>
  <sheetData>
    <row r="2" spans="1:17" ht="33.75" customHeight="1">
      <c r="A2" s="215" t="s">
        <v>160</v>
      </c>
      <c r="B2" s="215"/>
      <c r="C2" s="215"/>
      <c r="D2" s="215"/>
      <c r="E2" s="215"/>
      <c r="F2" s="215"/>
      <c r="G2" s="215"/>
      <c r="H2" s="215"/>
      <c r="I2" s="215"/>
      <c r="J2" s="215"/>
      <c r="K2" s="215"/>
      <c r="L2" s="215"/>
      <c r="M2" s="215"/>
      <c r="N2" s="215"/>
      <c r="O2" s="215"/>
      <c r="P2" s="215"/>
      <c r="Q2" s="215"/>
    </row>
    <row r="3" spans="1:17">
      <c r="A3" s="216" t="s">
        <v>161</v>
      </c>
      <c r="B3" s="216"/>
      <c r="C3" s="216"/>
      <c r="D3" s="216"/>
      <c r="E3" s="216"/>
      <c r="F3" s="216"/>
      <c r="G3" s="216"/>
      <c r="H3" s="216"/>
      <c r="I3" s="216"/>
      <c r="J3" s="216"/>
      <c r="K3" s="216"/>
      <c r="L3" s="216"/>
      <c r="M3" s="216"/>
      <c r="N3" s="216"/>
      <c r="O3" s="216"/>
      <c r="P3" s="216"/>
      <c r="Q3" s="216"/>
    </row>
    <row r="4" spans="1:17">
      <c r="A4" s="217" t="s">
        <v>14</v>
      </c>
      <c r="B4" s="217"/>
      <c r="C4" s="217"/>
      <c r="D4" s="217"/>
      <c r="E4" s="217"/>
      <c r="F4" s="217"/>
      <c r="G4" s="217"/>
      <c r="H4" s="217"/>
      <c r="I4" s="217"/>
      <c r="J4" s="217"/>
      <c r="K4" s="217"/>
      <c r="L4" s="217"/>
      <c r="M4" s="217"/>
      <c r="N4" s="217"/>
      <c r="O4" s="217"/>
      <c r="P4" s="217"/>
      <c r="Q4" s="217"/>
    </row>
    <row r="5" spans="1:17">
      <c r="E5" s="2"/>
    </row>
    <row r="6" spans="1:17" ht="40.5" customHeight="1">
      <c r="A6" s="218" t="s">
        <v>563</v>
      </c>
      <c r="B6" s="218"/>
      <c r="C6" s="218"/>
      <c r="D6" s="218"/>
      <c r="E6" s="218"/>
      <c r="F6" s="218"/>
      <c r="G6" s="218"/>
      <c r="H6" s="218"/>
      <c r="I6" s="218"/>
      <c r="J6" s="218"/>
      <c r="K6" s="218"/>
      <c r="L6" s="218"/>
      <c r="M6" s="218"/>
      <c r="N6" s="218"/>
      <c r="O6" s="218"/>
      <c r="P6" s="218"/>
      <c r="Q6" s="218"/>
    </row>
    <row r="7" spans="1:17">
      <c r="A7" s="5" t="s">
        <v>21</v>
      </c>
      <c r="E7" s="2"/>
    </row>
    <row r="8" spans="1:17">
      <c r="A8" s="1" t="s">
        <v>19</v>
      </c>
      <c r="E8" s="2"/>
    </row>
    <row r="9" spans="1:17">
      <c r="A9" s="1" t="s">
        <v>20</v>
      </c>
      <c r="E9" s="2"/>
    </row>
    <row r="10" spans="1:17">
      <c r="E10" s="2"/>
    </row>
    <row r="11" spans="1:17">
      <c r="A11" s="1" t="s">
        <v>551</v>
      </c>
      <c r="E11" s="2"/>
      <c r="J11" s="228">
        <f>Q141</f>
        <v>0</v>
      </c>
      <c r="K11" s="228"/>
      <c r="L11" s="13" t="s">
        <v>159</v>
      </c>
    </row>
    <row r="12" spans="1:17">
      <c r="A12" s="3"/>
    </row>
    <row r="13" spans="1:17" s="19" customFormat="1" ht="18" customHeight="1">
      <c r="A13" s="219" t="s">
        <v>0</v>
      </c>
      <c r="B13" s="219" t="s">
        <v>15</v>
      </c>
      <c r="C13" s="221" t="s">
        <v>11</v>
      </c>
      <c r="D13" s="223"/>
      <c r="E13" s="219" t="s">
        <v>18</v>
      </c>
      <c r="F13" s="219" t="s">
        <v>1</v>
      </c>
      <c r="G13" s="221" t="s">
        <v>2</v>
      </c>
      <c r="H13" s="222"/>
      <c r="I13" s="222"/>
      <c r="J13" s="222"/>
      <c r="K13" s="222"/>
      <c r="L13" s="223"/>
      <c r="M13" s="221" t="s">
        <v>3</v>
      </c>
      <c r="N13" s="222"/>
      <c r="O13" s="222"/>
      <c r="P13" s="222"/>
      <c r="Q13" s="223"/>
    </row>
    <row r="14" spans="1:17" s="19" customFormat="1" ht="54">
      <c r="A14" s="220"/>
      <c r="B14" s="220"/>
      <c r="C14" s="232"/>
      <c r="D14" s="233"/>
      <c r="E14" s="220"/>
      <c r="F14" s="220"/>
      <c r="G14" s="20" t="s">
        <v>4</v>
      </c>
      <c r="H14" s="20" t="s">
        <v>190</v>
      </c>
      <c r="I14" s="20" t="s">
        <v>5</v>
      </c>
      <c r="J14" s="20" t="s">
        <v>17</v>
      </c>
      <c r="K14" s="20" t="s">
        <v>495</v>
      </c>
      <c r="L14" s="20" t="s">
        <v>6</v>
      </c>
      <c r="M14" s="20" t="s">
        <v>16</v>
      </c>
      <c r="N14" s="20" t="s">
        <v>5</v>
      </c>
      <c r="O14" s="20" t="s">
        <v>17</v>
      </c>
      <c r="P14" s="20" t="s">
        <v>495</v>
      </c>
      <c r="Q14" s="20" t="s">
        <v>7</v>
      </c>
    </row>
    <row r="15" spans="1:17" s="14" customFormat="1" ht="13.5">
      <c r="A15" s="87"/>
      <c r="B15" s="88"/>
      <c r="C15" s="89" t="s">
        <v>25</v>
      </c>
      <c r="D15" s="90"/>
      <c r="E15" s="90"/>
      <c r="F15" s="88"/>
      <c r="G15" s="29"/>
      <c r="H15" s="29"/>
      <c r="I15" s="29"/>
      <c r="J15" s="29"/>
      <c r="K15" s="29"/>
      <c r="L15" s="29"/>
      <c r="M15" s="29"/>
      <c r="N15" s="29"/>
      <c r="O15" s="29"/>
      <c r="P15" s="29"/>
      <c r="Q15" s="29"/>
    </row>
    <row r="16" spans="1:17" s="14" customFormat="1" ht="54">
      <c r="A16" s="87">
        <f>A15+1</f>
        <v>1</v>
      </c>
      <c r="B16" s="88" t="s">
        <v>26</v>
      </c>
      <c r="C16" s="91" t="s">
        <v>27</v>
      </c>
      <c r="D16" s="90" t="s">
        <v>28</v>
      </c>
      <c r="E16" s="90" t="s">
        <v>23</v>
      </c>
      <c r="F16" s="88">
        <v>373</v>
      </c>
      <c r="G16" s="29">
        <v>0</v>
      </c>
      <c r="H16" s="29">
        <v>0</v>
      </c>
      <c r="I16" s="29">
        <f t="shared" ref="I16:I79" si="0">ROUND(G16*H16,2)</f>
        <v>0</v>
      </c>
      <c r="J16" s="29">
        <v>0</v>
      </c>
      <c r="K16" s="29">
        <v>0</v>
      </c>
      <c r="L16" s="29">
        <f t="shared" ref="L16:L78" si="1">SUM(I16:K16)</f>
        <v>0</v>
      </c>
      <c r="M16" s="29">
        <f t="shared" ref="M16:M78" si="2">ROUND(G16*F16,2)</f>
        <v>0</v>
      </c>
      <c r="N16" s="29">
        <f t="shared" ref="N16:N78" si="3">ROUND(I16*F16,2)</f>
        <v>0</v>
      </c>
      <c r="O16" s="29">
        <f t="shared" ref="O16:O78" si="4">ROUND(J16*F16,2)</f>
        <v>0</v>
      </c>
      <c r="P16" s="29">
        <f t="shared" ref="P16:P78" si="5">ROUND(K16*F16,2)</f>
        <v>0</v>
      </c>
      <c r="Q16" s="29">
        <f t="shared" ref="Q16:Q78" si="6">SUM(N16:P16)</f>
        <v>0</v>
      </c>
    </row>
    <row r="17" spans="1:17" s="14" customFormat="1" ht="54">
      <c r="A17" s="87">
        <f>A16+1</f>
        <v>2</v>
      </c>
      <c r="B17" s="88" t="s">
        <v>26</v>
      </c>
      <c r="C17" s="91" t="s">
        <v>29</v>
      </c>
      <c r="D17" s="90" t="s">
        <v>30</v>
      </c>
      <c r="E17" s="90" t="s">
        <v>23</v>
      </c>
      <c r="F17" s="88">
        <v>32</v>
      </c>
      <c r="G17" s="29">
        <v>0</v>
      </c>
      <c r="H17" s="29">
        <v>0</v>
      </c>
      <c r="I17" s="29">
        <f t="shared" si="0"/>
        <v>0</v>
      </c>
      <c r="J17" s="29">
        <v>0</v>
      </c>
      <c r="K17" s="29">
        <v>0</v>
      </c>
      <c r="L17" s="29">
        <f t="shared" si="1"/>
        <v>0</v>
      </c>
      <c r="M17" s="29">
        <f t="shared" si="2"/>
        <v>0</v>
      </c>
      <c r="N17" s="29">
        <f t="shared" si="3"/>
        <v>0</v>
      </c>
      <c r="O17" s="29">
        <f t="shared" si="4"/>
        <v>0</v>
      </c>
      <c r="P17" s="29">
        <f t="shared" si="5"/>
        <v>0</v>
      </c>
      <c r="Q17" s="29">
        <f t="shared" si="6"/>
        <v>0</v>
      </c>
    </row>
    <row r="18" spans="1:17" s="14" customFormat="1" ht="40.5">
      <c r="A18" s="87">
        <f>A17+1</f>
        <v>3</v>
      </c>
      <c r="B18" s="88" t="s">
        <v>26</v>
      </c>
      <c r="C18" s="91" t="s">
        <v>31</v>
      </c>
      <c r="D18" s="90" t="s">
        <v>32</v>
      </c>
      <c r="E18" s="90" t="s">
        <v>23</v>
      </c>
      <c r="F18" s="88">
        <v>19</v>
      </c>
      <c r="G18" s="29">
        <v>0</v>
      </c>
      <c r="H18" s="29">
        <v>0</v>
      </c>
      <c r="I18" s="29">
        <f t="shared" si="0"/>
        <v>0</v>
      </c>
      <c r="J18" s="29">
        <v>0</v>
      </c>
      <c r="K18" s="29">
        <v>0</v>
      </c>
      <c r="L18" s="29">
        <f t="shared" si="1"/>
        <v>0</v>
      </c>
      <c r="M18" s="29">
        <f t="shared" si="2"/>
        <v>0</v>
      </c>
      <c r="N18" s="29">
        <f t="shared" si="3"/>
        <v>0</v>
      </c>
      <c r="O18" s="29">
        <f t="shared" si="4"/>
        <v>0</v>
      </c>
      <c r="P18" s="29">
        <f t="shared" si="5"/>
        <v>0</v>
      </c>
      <c r="Q18" s="29">
        <f t="shared" si="6"/>
        <v>0</v>
      </c>
    </row>
    <row r="19" spans="1:17" s="14" customFormat="1" ht="40.5">
      <c r="A19" s="87">
        <f t="shared" ref="A19:A80" si="7">A18+1</f>
        <v>4</v>
      </c>
      <c r="B19" s="88" t="s">
        <v>26</v>
      </c>
      <c r="C19" s="91" t="s">
        <v>33</v>
      </c>
      <c r="D19" s="90" t="s">
        <v>34</v>
      </c>
      <c r="E19" s="90" t="s">
        <v>23</v>
      </c>
      <c r="F19" s="88">
        <v>55</v>
      </c>
      <c r="G19" s="29">
        <v>0</v>
      </c>
      <c r="H19" s="29">
        <v>0</v>
      </c>
      <c r="I19" s="29">
        <f t="shared" si="0"/>
        <v>0</v>
      </c>
      <c r="J19" s="29">
        <v>0</v>
      </c>
      <c r="K19" s="29">
        <v>0</v>
      </c>
      <c r="L19" s="29">
        <f t="shared" si="1"/>
        <v>0</v>
      </c>
      <c r="M19" s="29">
        <f t="shared" si="2"/>
        <v>0</v>
      </c>
      <c r="N19" s="29">
        <f t="shared" si="3"/>
        <v>0</v>
      </c>
      <c r="O19" s="29">
        <f t="shared" si="4"/>
        <v>0</v>
      </c>
      <c r="P19" s="29">
        <f t="shared" si="5"/>
        <v>0</v>
      </c>
      <c r="Q19" s="29">
        <f t="shared" si="6"/>
        <v>0</v>
      </c>
    </row>
    <row r="20" spans="1:17" s="14" customFormat="1" ht="54">
      <c r="A20" s="87">
        <f t="shared" si="7"/>
        <v>5</v>
      </c>
      <c r="B20" s="88" t="s">
        <v>26</v>
      </c>
      <c r="C20" s="91" t="s">
        <v>35</v>
      </c>
      <c r="D20" s="90" t="s">
        <v>36</v>
      </c>
      <c r="E20" s="90" t="s">
        <v>37</v>
      </c>
      <c r="F20" s="88">
        <v>1</v>
      </c>
      <c r="G20" s="29">
        <v>0</v>
      </c>
      <c r="H20" s="29">
        <v>0</v>
      </c>
      <c r="I20" s="29">
        <f t="shared" si="0"/>
        <v>0</v>
      </c>
      <c r="J20" s="29">
        <v>0</v>
      </c>
      <c r="K20" s="29">
        <v>0</v>
      </c>
      <c r="L20" s="29">
        <f t="shared" si="1"/>
        <v>0</v>
      </c>
      <c r="M20" s="29">
        <f t="shared" si="2"/>
        <v>0</v>
      </c>
      <c r="N20" s="29">
        <f t="shared" si="3"/>
        <v>0</v>
      </c>
      <c r="O20" s="29">
        <f t="shared" si="4"/>
        <v>0</v>
      </c>
      <c r="P20" s="29">
        <f t="shared" si="5"/>
        <v>0</v>
      </c>
      <c r="Q20" s="29">
        <f t="shared" si="6"/>
        <v>0</v>
      </c>
    </row>
    <row r="21" spans="1:17" s="14" customFormat="1" ht="54">
      <c r="A21" s="87">
        <f t="shared" si="7"/>
        <v>6</v>
      </c>
      <c r="B21" s="88" t="s">
        <v>26</v>
      </c>
      <c r="C21" s="91" t="s">
        <v>38</v>
      </c>
      <c r="D21" s="90" t="s">
        <v>39</v>
      </c>
      <c r="E21" s="90" t="s">
        <v>37</v>
      </c>
      <c r="F21" s="88">
        <v>1</v>
      </c>
      <c r="G21" s="29">
        <v>0</v>
      </c>
      <c r="H21" s="29">
        <v>0</v>
      </c>
      <c r="I21" s="29">
        <f t="shared" si="0"/>
        <v>0</v>
      </c>
      <c r="J21" s="29">
        <v>0</v>
      </c>
      <c r="K21" s="29">
        <v>0</v>
      </c>
      <c r="L21" s="29">
        <f t="shared" si="1"/>
        <v>0</v>
      </c>
      <c r="M21" s="29">
        <f t="shared" si="2"/>
        <v>0</v>
      </c>
      <c r="N21" s="29">
        <f t="shared" si="3"/>
        <v>0</v>
      </c>
      <c r="O21" s="29">
        <f t="shared" si="4"/>
        <v>0</v>
      </c>
      <c r="P21" s="29">
        <f t="shared" si="5"/>
        <v>0</v>
      </c>
      <c r="Q21" s="29">
        <f t="shared" si="6"/>
        <v>0</v>
      </c>
    </row>
    <row r="22" spans="1:17" s="14" customFormat="1" ht="54">
      <c r="A22" s="87">
        <f t="shared" si="7"/>
        <v>7</v>
      </c>
      <c r="B22" s="88" t="s">
        <v>26</v>
      </c>
      <c r="C22" s="91" t="s">
        <v>40</v>
      </c>
      <c r="D22" s="90" t="s">
        <v>39</v>
      </c>
      <c r="E22" s="90" t="s">
        <v>37</v>
      </c>
      <c r="F22" s="88">
        <v>1</v>
      </c>
      <c r="G22" s="29">
        <v>0</v>
      </c>
      <c r="H22" s="29">
        <v>0</v>
      </c>
      <c r="I22" s="29">
        <f t="shared" si="0"/>
        <v>0</v>
      </c>
      <c r="J22" s="29">
        <v>0</v>
      </c>
      <c r="K22" s="29">
        <v>0</v>
      </c>
      <c r="L22" s="29">
        <f t="shared" si="1"/>
        <v>0</v>
      </c>
      <c r="M22" s="29">
        <f t="shared" si="2"/>
        <v>0</v>
      </c>
      <c r="N22" s="29">
        <f t="shared" si="3"/>
        <v>0</v>
      </c>
      <c r="O22" s="29">
        <f t="shared" si="4"/>
        <v>0</v>
      </c>
      <c r="P22" s="29">
        <f t="shared" si="5"/>
        <v>0</v>
      </c>
      <c r="Q22" s="29">
        <f t="shared" si="6"/>
        <v>0</v>
      </c>
    </row>
    <row r="23" spans="1:17" s="14" customFormat="1" ht="13.5">
      <c r="A23" s="87">
        <f t="shared" si="7"/>
        <v>8</v>
      </c>
      <c r="B23" s="88" t="s">
        <v>26</v>
      </c>
      <c r="C23" s="91" t="s">
        <v>41</v>
      </c>
      <c r="D23" s="90" t="s">
        <v>39</v>
      </c>
      <c r="E23" s="90" t="s">
        <v>37</v>
      </c>
      <c r="F23" s="88">
        <v>1</v>
      </c>
      <c r="G23" s="29">
        <v>0</v>
      </c>
      <c r="H23" s="29">
        <v>0</v>
      </c>
      <c r="I23" s="29">
        <f t="shared" si="0"/>
        <v>0</v>
      </c>
      <c r="J23" s="29">
        <v>0</v>
      </c>
      <c r="K23" s="29">
        <v>0</v>
      </c>
      <c r="L23" s="29">
        <f t="shared" si="1"/>
        <v>0</v>
      </c>
      <c r="M23" s="29">
        <f t="shared" si="2"/>
        <v>0</v>
      </c>
      <c r="N23" s="29">
        <f t="shared" si="3"/>
        <v>0</v>
      </c>
      <c r="O23" s="29">
        <f t="shared" si="4"/>
        <v>0</v>
      </c>
      <c r="P23" s="29">
        <f t="shared" si="5"/>
        <v>0</v>
      </c>
      <c r="Q23" s="29">
        <f t="shared" si="6"/>
        <v>0</v>
      </c>
    </row>
    <row r="24" spans="1:17" s="14" customFormat="1" ht="94.5">
      <c r="A24" s="87">
        <f t="shared" si="7"/>
        <v>9</v>
      </c>
      <c r="B24" s="88" t="s">
        <v>26</v>
      </c>
      <c r="C24" s="91" t="s">
        <v>42</v>
      </c>
      <c r="D24" s="90" t="s">
        <v>28</v>
      </c>
      <c r="E24" s="90" t="s">
        <v>37</v>
      </c>
      <c r="F24" s="88">
        <v>4</v>
      </c>
      <c r="G24" s="29">
        <v>0</v>
      </c>
      <c r="H24" s="29">
        <v>0</v>
      </c>
      <c r="I24" s="29">
        <f t="shared" si="0"/>
        <v>0</v>
      </c>
      <c r="J24" s="29">
        <v>0</v>
      </c>
      <c r="K24" s="29">
        <v>0</v>
      </c>
      <c r="L24" s="29">
        <f t="shared" si="1"/>
        <v>0</v>
      </c>
      <c r="M24" s="29">
        <f t="shared" si="2"/>
        <v>0</v>
      </c>
      <c r="N24" s="29">
        <f t="shared" si="3"/>
        <v>0</v>
      </c>
      <c r="O24" s="29">
        <f t="shared" si="4"/>
        <v>0</v>
      </c>
      <c r="P24" s="29">
        <f t="shared" si="5"/>
        <v>0</v>
      </c>
      <c r="Q24" s="29">
        <f t="shared" si="6"/>
        <v>0</v>
      </c>
    </row>
    <row r="25" spans="1:17" s="14" customFormat="1" ht="94.5">
      <c r="A25" s="87">
        <f t="shared" si="7"/>
        <v>10</v>
      </c>
      <c r="B25" s="88" t="s">
        <v>26</v>
      </c>
      <c r="C25" s="91" t="s">
        <v>43</v>
      </c>
      <c r="D25" s="90" t="s">
        <v>28</v>
      </c>
      <c r="E25" s="90" t="s">
        <v>37</v>
      </c>
      <c r="F25" s="88">
        <v>2</v>
      </c>
      <c r="G25" s="29">
        <v>0</v>
      </c>
      <c r="H25" s="29">
        <v>0</v>
      </c>
      <c r="I25" s="29">
        <f t="shared" si="0"/>
        <v>0</v>
      </c>
      <c r="J25" s="29">
        <v>0</v>
      </c>
      <c r="K25" s="29">
        <v>0</v>
      </c>
      <c r="L25" s="29">
        <f t="shared" si="1"/>
        <v>0</v>
      </c>
      <c r="M25" s="29">
        <f t="shared" si="2"/>
        <v>0</v>
      </c>
      <c r="N25" s="29">
        <f t="shared" si="3"/>
        <v>0</v>
      </c>
      <c r="O25" s="29">
        <f t="shared" si="4"/>
        <v>0</v>
      </c>
      <c r="P25" s="29">
        <f t="shared" si="5"/>
        <v>0</v>
      </c>
      <c r="Q25" s="29">
        <f t="shared" si="6"/>
        <v>0</v>
      </c>
    </row>
    <row r="26" spans="1:17" s="14" customFormat="1" ht="94.5">
      <c r="A26" s="87">
        <f t="shared" si="7"/>
        <v>11</v>
      </c>
      <c r="B26" s="88" t="s">
        <v>26</v>
      </c>
      <c r="C26" s="92" t="s">
        <v>44</v>
      </c>
      <c r="D26" s="90" t="s">
        <v>30</v>
      </c>
      <c r="E26" s="90" t="s">
        <v>37</v>
      </c>
      <c r="F26" s="88">
        <v>2</v>
      </c>
      <c r="G26" s="29">
        <v>0</v>
      </c>
      <c r="H26" s="29">
        <v>0</v>
      </c>
      <c r="I26" s="29">
        <f t="shared" si="0"/>
        <v>0</v>
      </c>
      <c r="J26" s="29">
        <v>0</v>
      </c>
      <c r="K26" s="29">
        <v>0</v>
      </c>
      <c r="L26" s="29">
        <f t="shared" si="1"/>
        <v>0</v>
      </c>
      <c r="M26" s="29">
        <f t="shared" si="2"/>
        <v>0</v>
      </c>
      <c r="N26" s="29">
        <f t="shared" si="3"/>
        <v>0</v>
      </c>
      <c r="O26" s="29">
        <f t="shared" si="4"/>
        <v>0</v>
      </c>
      <c r="P26" s="29">
        <f t="shared" si="5"/>
        <v>0</v>
      </c>
      <c r="Q26" s="29">
        <f t="shared" si="6"/>
        <v>0</v>
      </c>
    </row>
    <row r="27" spans="1:17" s="14" customFormat="1" ht="108">
      <c r="A27" s="87">
        <f t="shared" si="7"/>
        <v>12</v>
      </c>
      <c r="B27" s="88" t="s">
        <v>26</v>
      </c>
      <c r="C27" s="92" t="s">
        <v>45</v>
      </c>
      <c r="D27" s="90" t="s">
        <v>32</v>
      </c>
      <c r="E27" s="90" t="s">
        <v>37</v>
      </c>
      <c r="F27" s="88">
        <v>1</v>
      </c>
      <c r="G27" s="29">
        <v>0</v>
      </c>
      <c r="H27" s="29">
        <v>0</v>
      </c>
      <c r="I27" s="29">
        <f t="shared" si="0"/>
        <v>0</v>
      </c>
      <c r="J27" s="29">
        <v>0</v>
      </c>
      <c r="K27" s="29">
        <v>0</v>
      </c>
      <c r="L27" s="29">
        <f t="shared" si="1"/>
        <v>0</v>
      </c>
      <c r="M27" s="29">
        <f t="shared" si="2"/>
        <v>0</v>
      </c>
      <c r="N27" s="29">
        <f t="shared" si="3"/>
        <v>0</v>
      </c>
      <c r="O27" s="29">
        <f t="shared" si="4"/>
        <v>0</v>
      </c>
      <c r="P27" s="29">
        <f t="shared" si="5"/>
        <v>0</v>
      </c>
      <c r="Q27" s="29">
        <f t="shared" si="6"/>
        <v>0</v>
      </c>
    </row>
    <row r="28" spans="1:17" s="14" customFormat="1" ht="135">
      <c r="A28" s="87">
        <f t="shared" si="7"/>
        <v>13</v>
      </c>
      <c r="B28" s="88" t="s">
        <v>26</v>
      </c>
      <c r="C28" s="92" t="s">
        <v>46</v>
      </c>
      <c r="D28" s="90" t="s">
        <v>34</v>
      </c>
      <c r="E28" s="90" t="s">
        <v>37</v>
      </c>
      <c r="F28" s="88">
        <v>5</v>
      </c>
      <c r="G28" s="29">
        <v>0</v>
      </c>
      <c r="H28" s="29">
        <v>0</v>
      </c>
      <c r="I28" s="29">
        <f t="shared" si="0"/>
        <v>0</v>
      </c>
      <c r="J28" s="29">
        <v>0</v>
      </c>
      <c r="K28" s="29">
        <v>0</v>
      </c>
      <c r="L28" s="29">
        <f t="shared" si="1"/>
        <v>0</v>
      </c>
      <c r="M28" s="29">
        <f t="shared" si="2"/>
        <v>0</v>
      </c>
      <c r="N28" s="29">
        <f t="shared" si="3"/>
        <v>0</v>
      </c>
      <c r="O28" s="29">
        <f t="shared" si="4"/>
        <v>0</v>
      </c>
      <c r="P28" s="29">
        <f t="shared" si="5"/>
        <v>0</v>
      </c>
      <c r="Q28" s="29">
        <f t="shared" si="6"/>
        <v>0</v>
      </c>
    </row>
    <row r="29" spans="1:17" s="14" customFormat="1" ht="40.5">
      <c r="A29" s="87">
        <f t="shared" si="7"/>
        <v>14</v>
      </c>
      <c r="B29" s="88" t="s">
        <v>26</v>
      </c>
      <c r="C29" s="92" t="s">
        <v>47</v>
      </c>
      <c r="D29" s="90"/>
      <c r="E29" s="90" t="s">
        <v>48</v>
      </c>
      <c r="F29" s="88">
        <v>1</v>
      </c>
      <c r="G29" s="29">
        <v>0</v>
      </c>
      <c r="H29" s="29">
        <v>0</v>
      </c>
      <c r="I29" s="29">
        <f t="shared" si="0"/>
        <v>0</v>
      </c>
      <c r="J29" s="29">
        <v>0</v>
      </c>
      <c r="K29" s="29">
        <v>0</v>
      </c>
      <c r="L29" s="29">
        <f t="shared" si="1"/>
        <v>0</v>
      </c>
      <c r="M29" s="29">
        <f t="shared" si="2"/>
        <v>0</v>
      </c>
      <c r="N29" s="29">
        <f t="shared" si="3"/>
        <v>0</v>
      </c>
      <c r="O29" s="29">
        <f t="shared" si="4"/>
        <v>0</v>
      </c>
      <c r="P29" s="29">
        <f t="shared" si="5"/>
        <v>0</v>
      </c>
      <c r="Q29" s="29">
        <f t="shared" si="6"/>
        <v>0</v>
      </c>
    </row>
    <row r="30" spans="1:17" s="14" customFormat="1" ht="67.5">
      <c r="A30" s="87">
        <f t="shared" si="7"/>
        <v>15</v>
      </c>
      <c r="B30" s="88" t="s">
        <v>26</v>
      </c>
      <c r="C30" s="92" t="s">
        <v>49</v>
      </c>
      <c r="D30" s="90"/>
      <c r="E30" s="90" t="s">
        <v>48</v>
      </c>
      <c r="F30" s="88">
        <v>5</v>
      </c>
      <c r="G30" s="29">
        <v>0</v>
      </c>
      <c r="H30" s="29">
        <v>0</v>
      </c>
      <c r="I30" s="29">
        <f t="shared" si="0"/>
        <v>0</v>
      </c>
      <c r="J30" s="29">
        <v>0</v>
      </c>
      <c r="K30" s="29">
        <v>0</v>
      </c>
      <c r="L30" s="29">
        <f t="shared" si="1"/>
        <v>0</v>
      </c>
      <c r="M30" s="29">
        <f t="shared" si="2"/>
        <v>0</v>
      </c>
      <c r="N30" s="29">
        <f t="shared" si="3"/>
        <v>0</v>
      </c>
      <c r="O30" s="29">
        <f t="shared" si="4"/>
        <v>0</v>
      </c>
      <c r="P30" s="29">
        <f t="shared" si="5"/>
        <v>0</v>
      </c>
      <c r="Q30" s="29">
        <f t="shared" si="6"/>
        <v>0</v>
      </c>
    </row>
    <row r="31" spans="1:17" s="14" customFormat="1" ht="40.5">
      <c r="A31" s="87">
        <f t="shared" si="7"/>
        <v>16</v>
      </c>
      <c r="B31" s="88" t="s">
        <v>26</v>
      </c>
      <c r="C31" s="92" t="s">
        <v>50</v>
      </c>
      <c r="D31" s="90"/>
      <c r="E31" s="90" t="s">
        <v>48</v>
      </c>
      <c r="F31" s="88">
        <v>1</v>
      </c>
      <c r="G31" s="29">
        <v>0</v>
      </c>
      <c r="H31" s="29">
        <v>0</v>
      </c>
      <c r="I31" s="29">
        <f t="shared" si="0"/>
        <v>0</v>
      </c>
      <c r="J31" s="29">
        <v>0</v>
      </c>
      <c r="K31" s="29">
        <v>0</v>
      </c>
      <c r="L31" s="29">
        <f t="shared" si="1"/>
        <v>0</v>
      </c>
      <c r="M31" s="29">
        <f t="shared" si="2"/>
        <v>0</v>
      </c>
      <c r="N31" s="29">
        <f t="shared" si="3"/>
        <v>0</v>
      </c>
      <c r="O31" s="29">
        <f t="shared" si="4"/>
        <v>0</v>
      </c>
      <c r="P31" s="29">
        <f t="shared" si="5"/>
        <v>0</v>
      </c>
      <c r="Q31" s="29">
        <f t="shared" si="6"/>
        <v>0</v>
      </c>
    </row>
    <row r="32" spans="1:17" s="14" customFormat="1" ht="54">
      <c r="A32" s="87">
        <f t="shared" si="7"/>
        <v>17</v>
      </c>
      <c r="B32" s="88" t="s">
        <v>26</v>
      </c>
      <c r="C32" s="92" t="s">
        <v>51</v>
      </c>
      <c r="D32" s="90" t="s">
        <v>34</v>
      </c>
      <c r="E32" s="90" t="s">
        <v>37</v>
      </c>
      <c r="F32" s="88">
        <v>5</v>
      </c>
      <c r="G32" s="29">
        <v>0</v>
      </c>
      <c r="H32" s="29">
        <v>0</v>
      </c>
      <c r="I32" s="29">
        <f t="shared" si="0"/>
        <v>0</v>
      </c>
      <c r="J32" s="29">
        <v>0</v>
      </c>
      <c r="K32" s="29">
        <v>0</v>
      </c>
      <c r="L32" s="29">
        <f t="shared" si="1"/>
        <v>0</v>
      </c>
      <c r="M32" s="29">
        <f t="shared" si="2"/>
        <v>0</v>
      </c>
      <c r="N32" s="29">
        <f t="shared" si="3"/>
        <v>0</v>
      </c>
      <c r="O32" s="29">
        <f t="shared" si="4"/>
        <v>0</v>
      </c>
      <c r="P32" s="29">
        <f t="shared" si="5"/>
        <v>0</v>
      </c>
      <c r="Q32" s="29">
        <f t="shared" si="6"/>
        <v>0</v>
      </c>
    </row>
    <row r="33" spans="1:17" s="14" customFormat="1" ht="27">
      <c r="A33" s="87">
        <f t="shared" si="7"/>
        <v>18</v>
      </c>
      <c r="B33" s="88" t="s">
        <v>26</v>
      </c>
      <c r="C33" s="92" t="s">
        <v>52</v>
      </c>
      <c r="D33" s="90"/>
      <c r="E33" s="90" t="s">
        <v>37</v>
      </c>
      <c r="F33" s="88">
        <v>14</v>
      </c>
      <c r="G33" s="29">
        <v>0</v>
      </c>
      <c r="H33" s="29">
        <v>0</v>
      </c>
      <c r="I33" s="29">
        <f t="shared" si="0"/>
        <v>0</v>
      </c>
      <c r="J33" s="29">
        <v>0</v>
      </c>
      <c r="K33" s="29">
        <v>0</v>
      </c>
      <c r="L33" s="29">
        <f t="shared" si="1"/>
        <v>0</v>
      </c>
      <c r="M33" s="29">
        <f t="shared" si="2"/>
        <v>0</v>
      </c>
      <c r="N33" s="29">
        <f t="shared" si="3"/>
        <v>0</v>
      </c>
      <c r="O33" s="29">
        <f t="shared" si="4"/>
        <v>0</v>
      </c>
      <c r="P33" s="29">
        <f t="shared" si="5"/>
        <v>0</v>
      </c>
      <c r="Q33" s="29">
        <f t="shared" si="6"/>
        <v>0</v>
      </c>
    </row>
    <row r="34" spans="1:17" s="14" customFormat="1" ht="148.5">
      <c r="A34" s="87">
        <f t="shared" si="7"/>
        <v>19</v>
      </c>
      <c r="B34" s="88" t="s">
        <v>26</v>
      </c>
      <c r="C34" s="92" t="s">
        <v>550</v>
      </c>
      <c r="D34" s="90"/>
      <c r="E34" s="90" t="s">
        <v>37</v>
      </c>
      <c r="F34" s="88">
        <v>2</v>
      </c>
      <c r="G34" s="29">
        <v>0</v>
      </c>
      <c r="H34" s="29">
        <v>0</v>
      </c>
      <c r="I34" s="29">
        <f t="shared" si="0"/>
        <v>0</v>
      </c>
      <c r="J34" s="29">
        <v>0</v>
      </c>
      <c r="K34" s="29">
        <v>0</v>
      </c>
      <c r="L34" s="29">
        <f t="shared" si="1"/>
        <v>0</v>
      </c>
      <c r="M34" s="29">
        <f t="shared" si="2"/>
        <v>0</v>
      </c>
      <c r="N34" s="29">
        <f t="shared" si="3"/>
        <v>0</v>
      </c>
      <c r="O34" s="29">
        <f t="shared" si="4"/>
        <v>0</v>
      </c>
      <c r="P34" s="29">
        <f t="shared" si="5"/>
        <v>0</v>
      </c>
      <c r="Q34" s="29">
        <f t="shared" si="6"/>
        <v>0</v>
      </c>
    </row>
    <row r="35" spans="1:17" s="14" customFormat="1" ht="216">
      <c r="A35" s="87">
        <f t="shared" si="7"/>
        <v>20</v>
      </c>
      <c r="B35" s="88" t="s">
        <v>26</v>
      </c>
      <c r="C35" s="92" t="s">
        <v>53</v>
      </c>
      <c r="D35" s="90" t="s">
        <v>30</v>
      </c>
      <c r="E35" s="90" t="s">
        <v>37</v>
      </c>
      <c r="F35" s="88">
        <v>2</v>
      </c>
      <c r="G35" s="29">
        <v>0</v>
      </c>
      <c r="H35" s="29">
        <v>0</v>
      </c>
      <c r="I35" s="29">
        <f t="shared" si="0"/>
        <v>0</v>
      </c>
      <c r="J35" s="29">
        <v>0</v>
      </c>
      <c r="K35" s="29">
        <v>0</v>
      </c>
      <c r="L35" s="29">
        <f t="shared" si="1"/>
        <v>0</v>
      </c>
      <c r="M35" s="29">
        <f t="shared" si="2"/>
        <v>0</v>
      </c>
      <c r="N35" s="29">
        <f t="shared" si="3"/>
        <v>0</v>
      </c>
      <c r="O35" s="29">
        <f t="shared" si="4"/>
        <v>0</v>
      </c>
      <c r="P35" s="29">
        <f t="shared" si="5"/>
        <v>0</v>
      </c>
      <c r="Q35" s="29">
        <f t="shared" si="6"/>
        <v>0</v>
      </c>
    </row>
    <row r="36" spans="1:17" s="14" customFormat="1" ht="81">
      <c r="A36" s="87">
        <f t="shared" si="7"/>
        <v>21</v>
      </c>
      <c r="B36" s="88" t="s">
        <v>26</v>
      </c>
      <c r="C36" s="92" t="s">
        <v>54</v>
      </c>
      <c r="D36" s="90"/>
      <c r="E36" s="90" t="s">
        <v>48</v>
      </c>
      <c r="F36" s="88">
        <v>12</v>
      </c>
      <c r="G36" s="29">
        <v>0</v>
      </c>
      <c r="H36" s="29">
        <v>0</v>
      </c>
      <c r="I36" s="29">
        <f t="shared" si="0"/>
        <v>0</v>
      </c>
      <c r="J36" s="29">
        <v>0</v>
      </c>
      <c r="K36" s="29">
        <v>0</v>
      </c>
      <c r="L36" s="29">
        <f t="shared" si="1"/>
        <v>0</v>
      </c>
      <c r="M36" s="29">
        <f t="shared" si="2"/>
        <v>0</v>
      </c>
      <c r="N36" s="29">
        <f t="shared" si="3"/>
        <v>0</v>
      </c>
      <c r="O36" s="29">
        <f t="shared" si="4"/>
        <v>0</v>
      </c>
      <c r="P36" s="29">
        <f t="shared" si="5"/>
        <v>0</v>
      </c>
      <c r="Q36" s="29">
        <f t="shared" si="6"/>
        <v>0</v>
      </c>
    </row>
    <row r="37" spans="1:17" s="14" customFormat="1" ht="67.5">
      <c r="A37" s="87">
        <f t="shared" si="7"/>
        <v>22</v>
      </c>
      <c r="B37" s="88" t="s">
        <v>26</v>
      </c>
      <c r="C37" s="92" t="s">
        <v>55</v>
      </c>
      <c r="D37" s="90"/>
      <c r="E37" s="90" t="s">
        <v>48</v>
      </c>
      <c r="F37" s="88">
        <v>1</v>
      </c>
      <c r="G37" s="29">
        <v>0</v>
      </c>
      <c r="H37" s="29">
        <v>0</v>
      </c>
      <c r="I37" s="29">
        <f t="shared" si="0"/>
        <v>0</v>
      </c>
      <c r="J37" s="29">
        <v>0</v>
      </c>
      <c r="K37" s="29">
        <v>0</v>
      </c>
      <c r="L37" s="29">
        <f t="shared" si="1"/>
        <v>0</v>
      </c>
      <c r="M37" s="29">
        <f t="shared" si="2"/>
        <v>0</v>
      </c>
      <c r="N37" s="29">
        <f t="shared" si="3"/>
        <v>0</v>
      </c>
      <c r="O37" s="29">
        <f t="shared" si="4"/>
        <v>0</v>
      </c>
      <c r="P37" s="29">
        <f t="shared" si="5"/>
        <v>0</v>
      </c>
      <c r="Q37" s="29">
        <f t="shared" si="6"/>
        <v>0</v>
      </c>
    </row>
    <row r="38" spans="1:17" s="14" customFormat="1" ht="67.5">
      <c r="A38" s="87">
        <f t="shared" si="7"/>
        <v>23</v>
      </c>
      <c r="B38" s="88" t="s">
        <v>26</v>
      </c>
      <c r="C38" s="92" t="s">
        <v>56</v>
      </c>
      <c r="D38" s="90"/>
      <c r="E38" s="90" t="s">
        <v>48</v>
      </c>
      <c r="F38" s="88">
        <v>2</v>
      </c>
      <c r="G38" s="29">
        <v>0</v>
      </c>
      <c r="H38" s="29">
        <v>0</v>
      </c>
      <c r="I38" s="29">
        <f t="shared" si="0"/>
        <v>0</v>
      </c>
      <c r="J38" s="29">
        <v>0</v>
      </c>
      <c r="K38" s="29">
        <v>0</v>
      </c>
      <c r="L38" s="29">
        <f t="shared" si="1"/>
        <v>0</v>
      </c>
      <c r="M38" s="29">
        <f t="shared" si="2"/>
        <v>0</v>
      </c>
      <c r="N38" s="29">
        <f t="shared" si="3"/>
        <v>0</v>
      </c>
      <c r="O38" s="29">
        <f t="shared" si="4"/>
        <v>0</v>
      </c>
      <c r="P38" s="29">
        <f t="shared" si="5"/>
        <v>0</v>
      </c>
      <c r="Q38" s="29">
        <f t="shared" si="6"/>
        <v>0</v>
      </c>
    </row>
    <row r="39" spans="1:17" s="14" customFormat="1" ht="67.5">
      <c r="A39" s="87">
        <f t="shared" si="7"/>
        <v>24</v>
      </c>
      <c r="B39" s="88" t="s">
        <v>26</v>
      </c>
      <c r="C39" s="92" t="s">
        <v>57</v>
      </c>
      <c r="D39" s="90"/>
      <c r="E39" s="90" t="s">
        <v>48</v>
      </c>
      <c r="F39" s="88">
        <v>2</v>
      </c>
      <c r="G39" s="29">
        <v>0</v>
      </c>
      <c r="H39" s="29">
        <v>0</v>
      </c>
      <c r="I39" s="29">
        <f t="shared" si="0"/>
        <v>0</v>
      </c>
      <c r="J39" s="29">
        <v>0</v>
      </c>
      <c r="K39" s="29">
        <v>0</v>
      </c>
      <c r="L39" s="29">
        <f t="shared" si="1"/>
        <v>0</v>
      </c>
      <c r="M39" s="29">
        <f t="shared" si="2"/>
        <v>0</v>
      </c>
      <c r="N39" s="29">
        <f t="shared" si="3"/>
        <v>0</v>
      </c>
      <c r="O39" s="29">
        <f t="shared" si="4"/>
        <v>0</v>
      </c>
      <c r="P39" s="29">
        <f t="shared" si="5"/>
        <v>0</v>
      </c>
      <c r="Q39" s="29">
        <f t="shared" si="6"/>
        <v>0</v>
      </c>
    </row>
    <row r="40" spans="1:17" s="14" customFormat="1" ht="67.5">
      <c r="A40" s="87">
        <f t="shared" si="7"/>
        <v>25</v>
      </c>
      <c r="B40" s="88" t="s">
        <v>26</v>
      </c>
      <c r="C40" s="92" t="s">
        <v>58</v>
      </c>
      <c r="D40" s="90"/>
      <c r="E40" s="90" t="s">
        <v>48</v>
      </c>
      <c r="F40" s="88">
        <v>2</v>
      </c>
      <c r="G40" s="29">
        <v>0</v>
      </c>
      <c r="H40" s="29">
        <v>0</v>
      </c>
      <c r="I40" s="29">
        <f t="shared" si="0"/>
        <v>0</v>
      </c>
      <c r="J40" s="29">
        <v>0</v>
      </c>
      <c r="K40" s="29">
        <v>0</v>
      </c>
      <c r="L40" s="29">
        <f t="shared" si="1"/>
        <v>0</v>
      </c>
      <c r="M40" s="29">
        <f t="shared" si="2"/>
        <v>0</v>
      </c>
      <c r="N40" s="29">
        <f t="shared" si="3"/>
        <v>0</v>
      </c>
      <c r="O40" s="29">
        <f t="shared" si="4"/>
        <v>0</v>
      </c>
      <c r="P40" s="29">
        <f t="shared" si="5"/>
        <v>0</v>
      </c>
      <c r="Q40" s="29">
        <f t="shared" si="6"/>
        <v>0</v>
      </c>
    </row>
    <row r="41" spans="1:17" s="14" customFormat="1" ht="54">
      <c r="A41" s="87">
        <f t="shared" si="7"/>
        <v>26</v>
      </c>
      <c r="B41" s="88" t="s">
        <v>26</v>
      </c>
      <c r="C41" s="92" t="s">
        <v>59</v>
      </c>
      <c r="D41" s="90"/>
      <c r="E41" s="90" t="s">
        <v>48</v>
      </c>
      <c r="F41" s="88">
        <v>5</v>
      </c>
      <c r="G41" s="29">
        <v>0</v>
      </c>
      <c r="H41" s="29">
        <v>0</v>
      </c>
      <c r="I41" s="29">
        <f t="shared" si="0"/>
        <v>0</v>
      </c>
      <c r="J41" s="29">
        <v>0</v>
      </c>
      <c r="K41" s="29">
        <v>0</v>
      </c>
      <c r="L41" s="29">
        <f t="shared" si="1"/>
        <v>0</v>
      </c>
      <c r="M41" s="29">
        <f t="shared" si="2"/>
        <v>0</v>
      </c>
      <c r="N41" s="29">
        <f t="shared" si="3"/>
        <v>0</v>
      </c>
      <c r="O41" s="29">
        <f t="shared" si="4"/>
        <v>0</v>
      </c>
      <c r="P41" s="29">
        <f t="shared" si="5"/>
        <v>0</v>
      </c>
      <c r="Q41" s="29">
        <f t="shared" si="6"/>
        <v>0</v>
      </c>
    </row>
    <row r="42" spans="1:17" s="14" customFormat="1" ht="27">
      <c r="A42" s="87">
        <f t="shared" si="7"/>
        <v>27</v>
      </c>
      <c r="B42" s="88" t="s">
        <v>26</v>
      </c>
      <c r="C42" s="92" t="s">
        <v>60</v>
      </c>
      <c r="D42" s="90" t="s">
        <v>61</v>
      </c>
      <c r="E42" s="90" t="s">
        <v>48</v>
      </c>
      <c r="F42" s="88">
        <v>2</v>
      </c>
      <c r="G42" s="29">
        <v>0</v>
      </c>
      <c r="H42" s="29">
        <v>0</v>
      </c>
      <c r="I42" s="29">
        <f t="shared" si="0"/>
        <v>0</v>
      </c>
      <c r="J42" s="29">
        <v>0</v>
      </c>
      <c r="K42" s="29">
        <v>0</v>
      </c>
      <c r="L42" s="29">
        <f t="shared" si="1"/>
        <v>0</v>
      </c>
      <c r="M42" s="29">
        <f t="shared" si="2"/>
        <v>0</v>
      </c>
      <c r="N42" s="29">
        <f t="shared" si="3"/>
        <v>0</v>
      </c>
      <c r="O42" s="29">
        <f t="shared" si="4"/>
        <v>0</v>
      </c>
      <c r="P42" s="29">
        <f t="shared" si="5"/>
        <v>0</v>
      </c>
      <c r="Q42" s="29">
        <f t="shared" si="6"/>
        <v>0</v>
      </c>
    </row>
    <row r="43" spans="1:17" s="14" customFormat="1" ht="27">
      <c r="A43" s="87">
        <f t="shared" si="7"/>
        <v>28</v>
      </c>
      <c r="B43" s="88" t="s">
        <v>26</v>
      </c>
      <c r="C43" s="92" t="s">
        <v>62</v>
      </c>
      <c r="D43" s="90" t="s">
        <v>63</v>
      </c>
      <c r="E43" s="90" t="s">
        <v>48</v>
      </c>
      <c r="F43" s="88">
        <v>4</v>
      </c>
      <c r="G43" s="29">
        <v>0</v>
      </c>
      <c r="H43" s="29">
        <v>0</v>
      </c>
      <c r="I43" s="29">
        <f t="shared" si="0"/>
        <v>0</v>
      </c>
      <c r="J43" s="29">
        <v>0</v>
      </c>
      <c r="K43" s="29">
        <v>0</v>
      </c>
      <c r="L43" s="29">
        <f t="shared" si="1"/>
        <v>0</v>
      </c>
      <c r="M43" s="29">
        <f t="shared" si="2"/>
        <v>0</v>
      </c>
      <c r="N43" s="29">
        <f t="shared" si="3"/>
        <v>0</v>
      </c>
      <c r="O43" s="29">
        <f t="shared" si="4"/>
        <v>0</v>
      </c>
      <c r="P43" s="29">
        <f t="shared" si="5"/>
        <v>0</v>
      </c>
      <c r="Q43" s="29">
        <f t="shared" si="6"/>
        <v>0</v>
      </c>
    </row>
    <row r="44" spans="1:17" s="14" customFormat="1" ht="27">
      <c r="A44" s="87">
        <f t="shared" si="7"/>
        <v>29</v>
      </c>
      <c r="B44" s="88" t="s">
        <v>26</v>
      </c>
      <c r="C44" s="92" t="s">
        <v>64</v>
      </c>
      <c r="D44" s="90" t="s">
        <v>28</v>
      </c>
      <c r="E44" s="90" t="s">
        <v>48</v>
      </c>
      <c r="F44" s="88">
        <v>1</v>
      </c>
      <c r="G44" s="29">
        <v>0</v>
      </c>
      <c r="H44" s="29">
        <v>0</v>
      </c>
      <c r="I44" s="29">
        <f t="shared" si="0"/>
        <v>0</v>
      </c>
      <c r="J44" s="29">
        <v>0</v>
      </c>
      <c r="K44" s="29">
        <v>0</v>
      </c>
      <c r="L44" s="29">
        <f t="shared" si="1"/>
        <v>0</v>
      </c>
      <c r="M44" s="29">
        <f t="shared" si="2"/>
        <v>0</v>
      </c>
      <c r="N44" s="29">
        <f t="shared" si="3"/>
        <v>0</v>
      </c>
      <c r="O44" s="29">
        <f t="shared" si="4"/>
        <v>0</v>
      </c>
      <c r="P44" s="29">
        <f t="shared" si="5"/>
        <v>0</v>
      </c>
      <c r="Q44" s="29">
        <f t="shared" si="6"/>
        <v>0</v>
      </c>
    </row>
    <row r="45" spans="1:17" s="14" customFormat="1" ht="54">
      <c r="A45" s="87">
        <f t="shared" si="7"/>
        <v>30</v>
      </c>
      <c r="B45" s="88" t="s">
        <v>26</v>
      </c>
      <c r="C45" s="92" t="s">
        <v>65</v>
      </c>
      <c r="D45" s="90" t="s">
        <v>66</v>
      </c>
      <c r="E45" s="90" t="s">
        <v>48</v>
      </c>
      <c r="F45" s="88">
        <v>8</v>
      </c>
      <c r="G45" s="29">
        <v>0</v>
      </c>
      <c r="H45" s="29">
        <v>0</v>
      </c>
      <c r="I45" s="29">
        <f t="shared" si="0"/>
        <v>0</v>
      </c>
      <c r="J45" s="29">
        <v>0</v>
      </c>
      <c r="K45" s="29">
        <v>0</v>
      </c>
      <c r="L45" s="29">
        <f t="shared" si="1"/>
        <v>0</v>
      </c>
      <c r="M45" s="29">
        <f t="shared" si="2"/>
        <v>0</v>
      </c>
      <c r="N45" s="29">
        <f t="shared" si="3"/>
        <v>0</v>
      </c>
      <c r="O45" s="29">
        <f t="shared" si="4"/>
        <v>0</v>
      </c>
      <c r="P45" s="29">
        <f t="shared" si="5"/>
        <v>0</v>
      </c>
      <c r="Q45" s="29">
        <f t="shared" si="6"/>
        <v>0</v>
      </c>
    </row>
    <row r="46" spans="1:17" s="14" customFormat="1" ht="40.5">
      <c r="A46" s="87">
        <f t="shared" si="7"/>
        <v>31</v>
      </c>
      <c r="B46" s="88" t="s">
        <v>26</v>
      </c>
      <c r="C46" s="92" t="s">
        <v>67</v>
      </c>
      <c r="D46" s="90" t="s">
        <v>68</v>
      </c>
      <c r="E46" s="90" t="s">
        <v>48</v>
      </c>
      <c r="F46" s="88">
        <v>1</v>
      </c>
      <c r="G46" s="29">
        <v>0</v>
      </c>
      <c r="H46" s="29">
        <v>0</v>
      </c>
      <c r="I46" s="29">
        <f t="shared" si="0"/>
        <v>0</v>
      </c>
      <c r="J46" s="29">
        <v>0</v>
      </c>
      <c r="K46" s="29">
        <v>0</v>
      </c>
      <c r="L46" s="29">
        <f t="shared" si="1"/>
        <v>0</v>
      </c>
      <c r="M46" s="29">
        <f t="shared" si="2"/>
        <v>0</v>
      </c>
      <c r="N46" s="29">
        <f t="shared" si="3"/>
        <v>0</v>
      </c>
      <c r="O46" s="29">
        <f t="shared" si="4"/>
        <v>0</v>
      </c>
      <c r="P46" s="29">
        <f t="shared" si="5"/>
        <v>0</v>
      </c>
      <c r="Q46" s="29">
        <f t="shared" si="6"/>
        <v>0</v>
      </c>
    </row>
    <row r="47" spans="1:17" s="14" customFormat="1" ht="40.5">
      <c r="A47" s="87">
        <f t="shared" si="7"/>
        <v>32</v>
      </c>
      <c r="B47" s="88" t="s">
        <v>26</v>
      </c>
      <c r="C47" s="92" t="s">
        <v>69</v>
      </c>
      <c r="D47" s="90" t="s">
        <v>68</v>
      </c>
      <c r="E47" s="90" t="s">
        <v>48</v>
      </c>
      <c r="F47" s="88">
        <v>1</v>
      </c>
      <c r="G47" s="29">
        <v>0</v>
      </c>
      <c r="H47" s="29">
        <v>0</v>
      </c>
      <c r="I47" s="29">
        <f t="shared" si="0"/>
        <v>0</v>
      </c>
      <c r="J47" s="29">
        <v>0</v>
      </c>
      <c r="K47" s="29">
        <v>0</v>
      </c>
      <c r="L47" s="29">
        <f t="shared" si="1"/>
        <v>0</v>
      </c>
      <c r="M47" s="29">
        <f t="shared" si="2"/>
        <v>0</v>
      </c>
      <c r="N47" s="29">
        <f t="shared" si="3"/>
        <v>0</v>
      </c>
      <c r="O47" s="29">
        <f t="shared" si="4"/>
        <v>0</v>
      </c>
      <c r="P47" s="29">
        <f t="shared" si="5"/>
        <v>0</v>
      </c>
      <c r="Q47" s="29">
        <f t="shared" si="6"/>
        <v>0</v>
      </c>
    </row>
    <row r="48" spans="1:17" s="14" customFormat="1" ht="40.5">
      <c r="A48" s="87">
        <f t="shared" si="7"/>
        <v>33</v>
      </c>
      <c r="B48" s="88" t="s">
        <v>26</v>
      </c>
      <c r="C48" s="92" t="s">
        <v>70</v>
      </c>
      <c r="D48" s="90" t="s">
        <v>68</v>
      </c>
      <c r="E48" s="90" t="s">
        <v>48</v>
      </c>
      <c r="F48" s="88">
        <v>2</v>
      </c>
      <c r="G48" s="29">
        <v>0</v>
      </c>
      <c r="H48" s="29">
        <v>0</v>
      </c>
      <c r="I48" s="29">
        <f t="shared" si="0"/>
        <v>0</v>
      </c>
      <c r="J48" s="29">
        <v>0</v>
      </c>
      <c r="K48" s="29">
        <v>0</v>
      </c>
      <c r="L48" s="29">
        <f t="shared" si="1"/>
        <v>0</v>
      </c>
      <c r="M48" s="29">
        <f t="shared" si="2"/>
        <v>0</v>
      </c>
      <c r="N48" s="29">
        <f t="shared" si="3"/>
        <v>0</v>
      </c>
      <c r="O48" s="29">
        <f t="shared" si="4"/>
        <v>0</v>
      </c>
      <c r="P48" s="29">
        <f t="shared" si="5"/>
        <v>0</v>
      </c>
      <c r="Q48" s="29">
        <f t="shared" si="6"/>
        <v>0</v>
      </c>
    </row>
    <row r="49" spans="1:17" s="14" customFormat="1" ht="40.5">
      <c r="A49" s="87">
        <f t="shared" si="7"/>
        <v>34</v>
      </c>
      <c r="B49" s="88" t="s">
        <v>26</v>
      </c>
      <c r="C49" s="92" t="s">
        <v>71</v>
      </c>
      <c r="D49" s="90" t="s">
        <v>72</v>
      </c>
      <c r="E49" s="90" t="s">
        <v>48</v>
      </c>
      <c r="F49" s="88">
        <v>6</v>
      </c>
      <c r="G49" s="29">
        <v>0</v>
      </c>
      <c r="H49" s="29">
        <v>0</v>
      </c>
      <c r="I49" s="29">
        <f t="shared" si="0"/>
        <v>0</v>
      </c>
      <c r="J49" s="29">
        <v>0</v>
      </c>
      <c r="K49" s="29">
        <v>0</v>
      </c>
      <c r="L49" s="29">
        <f t="shared" si="1"/>
        <v>0</v>
      </c>
      <c r="M49" s="29">
        <f t="shared" si="2"/>
        <v>0</v>
      </c>
      <c r="N49" s="29">
        <f t="shared" si="3"/>
        <v>0</v>
      </c>
      <c r="O49" s="29">
        <f t="shared" si="4"/>
        <v>0</v>
      </c>
      <c r="P49" s="29">
        <f t="shared" si="5"/>
        <v>0</v>
      </c>
      <c r="Q49" s="29">
        <f t="shared" si="6"/>
        <v>0</v>
      </c>
    </row>
    <row r="50" spans="1:17" s="14" customFormat="1" ht="40.5">
      <c r="A50" s="87">
        <f t="shared" si="7"/>
        <v>35</v>
      </c>
      <c r="B50" s="88" t="s">
        <v>26</v>
      </c>
      <c r="C50" s="92" t="s">
        <v>73</v>
      </c>
      <c r="D50" s="90" t="s">
        <v>74</v>
      </c>
      <c r="E50" s="90" t="s">
        <v>48</v>
      </c>
      <c r="F50" s="88">
        <v>1</v>
      </c>
      <c r="G50" s="29">
        <v>0</v>
      </c>
      <c r="H50" s="29">
        <v>0</v>
      </c>
      <c r="I50" s="29">
        <f t="shared" si="0"/>
        <v>0</v>
      </c>
      <c r="J50" s="29">
        <v>0</v>
      </c>
      <c r="K50" s="29">
        <v>0</v>
      </c>
      <c r="L50" s="29">
        <f t="shared" si="1"/>
        <v>0</v>
      </c>
      <c r="M50" s="29">
        <f t="shared" si="2"/>
        <v>0</v>
      </c>
      <c r="N50" s="29">
        <f t="shared" si="3"/>
        <v>0</v>
      </c>
      <c r="O50" s="29">
        <f t="shared" si="4"/>
        <v>0</v>
      </c>
      <c r="P50" s="29">
        <f t="shared" si="5"/>
        <v>0</v>
      </c>
      <c r="Q50" s="29">
        <f t="shared" si="6"/>
        <v>0</v>
      </c>
    </row>
    <row r="51" spans="1:17" s="14" customFormat="1" ht="40.5">
      <c r="A51" s="87">
        <f t="shared" si="7"/>
        <v>36</v>
      </c>
      <c r="B51" s="88" t="s">
        <v>26</v>
      </c>
      <c r="C51" s="92" t="s">
        <v>75</v>
      </c>
      <c r="D51" s="90" t="s">
        <v>76</v>
      </c>
      <c r="E51" s="90" t="s">
        <v>48</v>
      </c>
      <c r="F51" s="88">
        <v>2</v>
      </c>
      <c r="G51" s="29">
        <v>0</v>
      </c>
      <c r="H51" s="29">
        <v>0</v>
      </c>
      <c r="I51" s="29">
        <f t="shared" si="0"/>
        <v>0</v>
      </c>
      <c r="J51" s="29">
        <v>0</v>
      </c>
      <c r="K51" s="29">
        <v>0</v>
      </c>
      <c r="L51" s="29">
        <f t="shared" si="1"/>
        <v>0</v>
      </c>
      <c r="M51" s="29">
        <f t="shared" si="2"/>
        <v>0</v>
      </c>
      <c r="N51" s="29">
        <f t="shared" si="3"/>
        <v>0</v>
      </c>
      <c r="O51" s="29">
        <f t="shared" si="4"/>
        <v>0</v>
      </c>
      <c r="P51" s="29">
        <f t="shared" si="5"/>
        <v>0</v>
      </c>
      <c r="Q51" s="29">
        <f t="shared" si="6"/>
        <v>0</v>
      </c>
    </row>
    <row r="52" spans="1:17" s="14" customFormat="1" ht="27">
      <c r="A52" s="87">
        <f t="shared" si="7"/>
        <v>37</v>
      </c>
      <c r="B52" s="88" t="s">
        <v>26</v>
      </c>
      <c r="C52" s="92" t="s">
        <v>77</v>
      </c>
      <c r="D52" s="90" t="s">
        <v>28</v>
      </c>
      <c r="E52" s="90" t="s">
        <v>48</v>
      </c>
      <c r="F52" s="88">
        <v>1</v>
      </c>
      <c r="G52" s="29">
        <v>0</v>
      </c>
      <c r="H52" s="29">
        <v>0</v>
      </c>
      <c r="I52" s="29">
        <f t="shared" si="0"/>
        <v>0</v>
      </c>
      <c r="J52" s="29">
        <v>0</v>
      </c>
      <c r="K52" s="29">
        <v>0</v>
      </c>
      <c r="L52" s="29">
        <f t="shared" si="1"/>
        <v>0</v>
      </c>
      <c r="M52" s="29">
        <f t="shared" si="2"/>
        <v>0</v>
      </c>
      <c r="N52" s="29">
        <f t="shared" si="3"/>
        <v>0</v>
      </c>
      <c r="O52" s="29">
        <f t="shared" si="4"/>
        <v>0</v>
      </c>
      <c r="P52" s="29">
        <f t="shared" si="5"/>
        <v>0</v>
      </c>
      <c r="Q52" s="29">
        <f t="shared" si="6"/>
        <v>0</v>
      </c>
    </row>
    <row r="53" spans="1:17" s="14" customFormat="1" ht="27">
      <c r="A53" s="87">
        <f t="shared" si="7"/>
        <v>38</v>
      </c>
      <c r="B53" s="88" t="s">
        <v>26</v>
      </c>
      <c r="C53" s="92" t="s">
        <v>78</v>
      </c>
      <c r="D53" s="90" t="s">
        <v>34</v>
      </c>
      <c r="E53" s="90" t="s">
        <v>48</v>
      </c>
      <c r="F53" s="88">
        <v>1</v>
      </c>
      <c r="G53" s="29">
        <v>0</v>
      </c>
      <c r="H53" s="29">
        <v>0</v>
      </c>
      <c r="I53" s="29">
        <f t="shared" si="0"/>
        <v>0</v>
      </c>
      <c r="J53" s="29">
        <v>0</v>
      </c>
      <c r="K53" s="29">
        <v>0</v>
      </c>
      <c r="L53" s="29">
        <f t="shared" si="1"/>
        <v>0</v>
      </c>
      <c r="M53" s="29">
        <f t="shared" si="2"/>
        <v>0</v>
      </c>
      <c r="N53" s="29">
        <f t="shared" si="3"/>
        <v>0</v>
      </c>
      <c r="O53" s="29">
        <f t="shared" si="4"/>
        <v>0</v>
      </c>
      <c r="P53" s="29">
        <f t="shared" si="5"/>
        <v>0</v>
      </c>
      <c r="Q53" s="29">
        <f t="shared" si="6"/>
        <v>0</v>
      </c>
    </row>
    <row r="54" spans="1:17" s="14" customFormat="1" ht="13.5">
      <c r="A54" s="87">
        <f t="shared" si="7"/>
        <v>39</v>
      </c>
      <c r="B54" s="88" t="s">
        <v>26</v>
      </c>
      <c r="C54" s="92" t="s">
        <v>79</v>
      </c>
      <c r="D54" s="90"/>
      <c r="E54" s="90" t="s">
        <v>37</v>
      </c>
      <c r="F54" s="88">
        <v>1</v>
      </c>
      <c r="G54" s="29">
        <v>0</v>
      </c>
      <c r="H54" s="29">
        <v>0</v>
      </c>
      <c r="I54" s="29">
        <f t="shared" si="0"/>
        <v>0</v>
      </c>
      <c r="J54" s="29">
        <v>0</v>
      </c>
      <c r="K54" s="29">
        <v>0</v>
      </c>
      <c r="L54" s="29">
        <f t="shared" si="1"/>
        <v>0</v>
      </c>
      <c r="M54" s="29">
        <f t="shared" si="2"/>
        <v>0</v>
      </c>
      <c r="N54" s="29">
        <f t="shared" si="3"/>
        <v>0</v>
      </c>
      <c r="O54" s="29">
        <f t="shared" si="4"/>
        <v>0</v>
      </c>
      <c r="P54" s="29">
        <f t="shared" si="5"/>
        <v>0</v>
      </c>
      <c r="Q54" s="29">
        <f t="shared" si="6"/>
        <v>0</v>
      </c>
    </row>
    <row r="55" spans="1:17" s="14" customFormat="1" ht="13.5">
      <c r="A55" s="87">
        <f t="shared" si="7"/>
        <v>40</v>
      </c>
      <c r="B55" s="88" t="s">
        <v>26</v>
      </c>
      <c r="C55" s="92" t="s">
        <v>80</v>
      </c>
      <c r="D55" s="90"/>
      <c r="E55" s="90" t="s">
        <v>37</v>
      </c>
      <c r="F55" s="88">
        <v>1</v>
      </c>
      <c r="G55" s="29">
        <v>0</v>
      </c>
      <c r="H55" s="29">
        <v>0</v>
      </c>
      <c r="I55" s="29">
        <f t="shared" si="0"/>
        <v>0</v>
      </c>
      <c r="J55" s="29">
        <v>0</v>
      </c>
      <c r="K55" s="29">
        <v>0</v>
      </c>
      <c r="L55" s="29">
        <f t="shared" si="1"/>
        <v>0</v>
      </c>
      <c r="M55" s="29">
        <f t="shared" si="2"/>
        <v>0</v>
      </c>
      <c r="N55" s="29">
        <f t="shared" si="3"/>
        <v>0</v>
      </c>
      <c r="O55" s="29">
        <f t="shared" si="4"/>
        <v>0</v>
      </c>
      <c r="P55" s="29">
        <f t="shared" si="5"/>
        <v>0</v>
      </c>
      <c r="Q55" s="29">
        <f t="shared" si="6"/>
        <v>0</v>
      </c>
    </row>
    <row r="56" spans="1:17" s="14" customFormat="1" ht="27">
      <c r="A56" s="87">
        <f t="shared" si="7"/>
        <v>41</v>
      </c>
      <c r="B56" s="88" t="s">
        <v>26</v>
      </c>
      <c r="C56" s="92" t="s">
        <v>81</v>
      </c>
      <c r="D56" s="90"/>
      <c r="E56" s="90" t="s">
        <v>37</v>
      </c>
      <c r="F56" s="88">
        <v>14</v>
      </c>
      <c r="G56" s="29">
        <v>0</v>
      </c>
      <c r="H56" s="29">
        <v>0</v>
      </c>
      <c r="I56" s="29">
        <f t="shared" si="0"/>
        <v>0</v>
      </c>
      <c r="J56" s="29">
        <v>0</v>
      </c>
      <c r="K56" s="29">
        <v>0</v>
      </c>
      <c r="L56" s="29">
        <f t="shared" si="1"/>
        <v>0</v>
      </c>
      <c r="M56" s="29">
        <f t="shared" si="2"/>
        <v>0</v>
      </c>
      <c r="N56" s="29">
        <f t="shared" si="3"/>
        <v>0</v>
      </c>
      <c r="O56" s="29">
        <f t="shared" si="4"/>
        <v>0</v>
      </c>
      <c r="P56" s="29">
        <f t="shared" si="5"/>
        <v>0</v>
      </c>
      <c r="Q56" s="29">
        <f t="shared" si="6"/>
        <v>0</v>
      </c>
    </row>
    <row r="57" spans="1:17" s="14" customFormat="1" ht="13.5">
      <c r="A57" s="87">
        <f t="shared" si="7"/>
        <v>42</v>
      </c>
      <c r="B57" s="88" t="s">
        <v>26</v>
      </c>
      <c r="C57" s="92" t="s">
        <v>82</v>
      </c>
      <c r="D57" s="90"/>
      <c r="E57" s="90" t="s">
        <v>83</v>
      </c>
      <c r="F57" s="88">
        <v>3</v>
      </c>
      <c r="G57" s="29">
        <v>0</v>
      </c>
      <c r="H57" s="29">
        <v>0</v>
      </c>
      <c r="I57" s="29">
        <f t="shared" si="0"/>
        <v>0</v>
      </c>
      <c r="J57" s="29">
        <v>0</v>
      </c>
      <c r="K57" s="29">
        <v>0</v>
      </c>
      <c r="L57" s="29">
        <f t="shared" si="1"/>
        <v>0</v>
      </c>
      <c r="M57" s="29">
        <f t="shared" si="2"/>
        <v>0</v>
      </c>
      <c r="N57" s="29">
        <f t="shared" si="3"/>
        <v>0</v>
      </c>
      <c r="O57" s="29">
        <f t="shared" si="4"/>
        <v>0</v>
      </c>
      <c r="P57" s="29">
        <f t="shared" si="5"/>
        <v>0</v>
      </c>
      <c r="Q57" s="29">
        <f t="shared" si="6"/>
        <v>0</v>
      </c>
    </row>
    <row r="58" spans="1:17" s="14" customFormat="1" ht="13.5">
      <c r="A58" s="87">
        <f t="shared" si="7"/>
        <v>43</v>
      </c>
      <c r="B58" s="88" t="s">
        <v>26</v>
      </c>
      <c r="C58" s="92" t="s">
        <v>84</v>
      </c>
      <c r="D58" s="90"/>
      <c r="E58" s="90" t="s">
        <v>23</v>
      </c>
      <c r="F58" s="88">
        <v>478</v>
      </c>
      <c r="G58" s="29">
        <v>0</v>
      </c>
      <c r="H58" s="29">
        <v>0</v>
      </c>
      <c r="I58" s="29">
        <f t="shared" si="0"/>
        <v>0</v>
      </c>
      <c r="J58" s="29">
        <v>0</v>
      </c>
      <c r="K58" s="29">
        <v>0</v>
      </c>
      <c r="L58" s="29">
        <f t="shared" si="1"/>
        <v>0</v>
      </c>
      <c r="M58" s="29">
        <f t="shared" si="2"/>
        <v>0</v>
      </c>
      <c r="N58" s="29">
        <f t="shared" si="3"/>
        <v>0</v>
      </c>
      <c r="O58" s="29">
        <f t="shared" si="4"/>
        <v>0</v>
      </c>
      <c r="P58" s="29">
        <f t="shared" si="5"/>
        <v>0</v>
      </c>
      <c r="Q58" s="29">
        <f t="shared" si="6"/>
        <v>0</v>
      </c>
    </row>
    <row r="59" spans="1:17" s="14" customFormat="1" ht="13.5">
      <c r="A59" s="87">
        <f t="shared" si="7"/>
        <v>44</v>
      </c>
      <c r="B59" s="88" t="s">
        <v>26</v>
      </c>
      <c r="C59" s="92" t="s">
        <v>85</v>
      </c>
      <c r="D59" s="90"/>
      <c r="E59" s="90" t="s">
        <v>86</v>
      </c>
      <c r="F59" s="88">
        <v>3</v>
      </c>
      <c r="G59" s="29">
        <v>0</v>
      </c>
      <c r="H59" s="29">
        <v>0</v>
      </c>
      <c r="I59" s="29">
        <f t="shared" si="0"/>
        <v>0</v>
      </c>
      <c r="J59" s="29">
        <v>0</v>
      </c>
      <c r="K59" s="29">
        <v>0</v>
      </c>
      <c r="L59" s="29">
        <f t="shared" si="1"/>
        <v>0</v>
      </c>
      <c r="M59" s="29">
        <f t="shared" si="2"/>
        <v>0</v>
      </c>
      <c r="N59" s="29">
        <f t="shared" si="3"/>
        <v>0</v>
      </c>
      <c r="O59" s="29">
        <f t="shared" si="4"/>
        <v>0</v>
      </c>
      <c r="P59" s="29">
        <f t="shared" si="5"/>
        <v>0</v>
      </c>
      <c r="Q59" s="29">
        <f t="shared" si="6"/>
        <v>0</v>
      </c>
    </row>
    <row r="60" spans="1:17" s="14" customFormat="1" ht="13.5">
      <c r="A60" s="87">
        <f t="shared" si="7"/>
        <v>45</v>
      </c>
      <c r="B60" s="88" t="s">
        <v>26</v>
      </c>
      <c r="C60" s="92" t="s">
        <v>87</v>
      </c>
      <c r="D60" s="93"/>
      <c r="E60" s="90" t="s">
        <v>86</v>
      </c>
      <c r="F60" s="88">
        <v>2</v>
      </c>
      <c r="G60" s="29">
        <v>0</v>
      </c>
      <c r="H60" s="29">
        <v>0</v>
      </c>
      <c r="I60" s="29">
        <f t="shared" si="0"/>
        <v>0</v>
      </c>
      <c r="J60" s="29">
        <v>0</v>
      </c>
      <c r="K60" s="29">
        <v>0</v>
      </c>
      <c r="L60" s="29">
        <f t="shared" si="1"/>
        <v>0</v>
      </c>
      <c r="M60" s="29">
        <f t="shared" si="2"/>
        <v>0</v>
      </c>
      <c r="N60" s="29">
        <f t="shared" si="3"/>
        <v>0</v>
      </c>
      <c r="O60" s="29">
        <f t="shared" si="4"/>
        <v>0</v>
      </c>
      <c r="P60" s="29">
        <f t="shared" si="5"/>
        <v>0</v>
      </c>
      <c r="Q60" s="29">
        <f t="shared" si="6"/>
        <v>0</v>
      </c>
    </row>
    <row r="61" spans="1:17" s="14" customFormat="1" ht="27">
      <c r="A61" s="87">
        <f t="shared" si="7"/>
        <v>46</v>
      </c>
      <c r="B61" s="88" t="s">
        <v>26</v>
      </c>
      <c r="C61" s="92" t="s">
        <v>88</v>
      </c>
      <c r="D61" s="90"/>
      <c r="E61" s="90" t="s">
        <v>86</v>
      </c>
      <c r="F61" s="88">
        <v>5</v>
      </c>
      <c r="G61" s="29">
        <v>0</v>
      </c>
      <c r="H61" s="29">
        <v>0</v>
      </c>
      <c r="I61" s="29">
        <f t="shared" si="0"/>
        <v>0</v>
      </c>
      <c r="J61" s="29">
        <v>0</v>
      </c>
      <c r="K61" s="29">
        <v>0</v>
      </c>
      <c r="L61" s="29">
        <f t="shared" si="1"/>
        <v>0</v>
      </c>
      <c r="M61" s="29">
        <f t="shared" si="2"/>
        <v>0</v>
      </c>
      <c r="N61" s="29">
        <f t="shared" si="3"/>
        <v>0</v>
      </c>
      <c r="O61" s="29">
        <f t="shared" si="4"/>
        <v>0</v>
      </c>
      <c r="P61" s="29">
        <f t="shared" si="5"/>
        <v>0</v>
      </c>
      <c r="Q61" s="29">
        <f t="shared" si="6"/>
        <v>0</v>
      </c>
    </row>
    <row r="62" spans="1:17" s="14" customFormat="1" ht="13.5">
      <c r="A62" s="87">
        <f t="shared" si="7"/>
        <v>47</v>
      </c>
      <c r="B62" s="88" t="s">
        <v>26</v>
      </c>
      <c r="C62" s="92" t="s">
        <v>89</v>
      </c>
      <c r="D62" s="90"/>
      <c r="E62" s="90" t="s">
        <v>86</v>
      </c>
      <c r="F62" s="88">
        <v>6</v>
      </c>
      <c r="G62" s="29">
        <v>0</v>
      </c>
      <c r="H62" s="29">
        <v>0</v>
      </c>
      <c r="I62" s="29">
        <f t="shared" si="0"/>
        <v>0</v>
      </c>
      <c r="J62" s="29">
        <v>0</v>
      </c>
      <c r="K62" s="29">
        <v>0</v>
      </c>
      <c r="L62" s="29">
        <f t="shared" si="1"/>
        <v>0</v>
      </c>
      <c r="M62" s="29">
        <f t="shared" si="2"/>
        <v>0</v>
      </c>
      <c r="N62" s="29">
        <f t="shared" si="3"/>
        <v>0</v>
      </c>
      <c r="O62" s="29">
        <f t="shared" si="4"/>
        <v>0</v>
      </c>
      <c r="P62" s="29">
        <f t="shared" si="5"/>
        <v>0</v>
      </c>
      <c r="Q62" s="29">
        <f t="shared" si="6"/>
        <v>0</v>
      </c>
    </row>
    <row r="63" spans="1:17" s="14" customFormat="1" ht="135.75" customHeight="1">
      <c r="A63" s="87">
        <f t="shared" si="7"/>
        <v>48</v>
      </c>
      <c r="B63" s="88" t="s">
        <v>26</v>
      </c>
      <c r="C63" s="94" t="s">
        <v>529</v>
      </c>
      <c r="D63" s="90"/>
      <c r="E63" s="90" t="s">
        <v>86</v>
      </c>
      <c r="F63" s="88">
        <v>50</v>
      </c>
      <c r="G63" s="29">
        <v>0</v>
      </c>
      <c r="H63" s="29">
        <v>0</v>
      </c>
      <c r="I63" s="29">
        <f t="shared" si="0"/>
        <v>0</v>
      </c>
      <c r="J63" s="29">
        <v>0</v>
      </c>
      <c r="K63" s="29">
        <v>0</v>
      </c>
      <c r="L63" s="29">
        <f t="shared" si="1"/>
        <v>0</v>
      </c>
      <c r="M63" s="29">
        <f>ROUND(G63*F63,2)</f>
        <v>0</v>
      </c>
      <c r="N63" s="29">
        <f t="shared" si="3"/>
        <v>0</v>
      </c>
      <c r="O63" s="29">
        <f t="shared" si="4"/>
        <v>0</v>
      </c>
      <c r="P63" s="29">
        <f t="shared" si="5"/>
        <v>0</v>
      </c>
      <c r="Q63" s="29">
        <f t="shared" si="6"/>
        <v>0</v>
      </c>
    </row>
    <row r="64" spans="1:17" s="14" customFormat="1" ht="26.25" customHeight="1">
      <c r="A64" s="87">
        <f t="shared" si="7"/>
        <v>49</v>
      </c>
      <c r="B64" s="88" t="s">
        <v>26</v>
      </c>
      <c r="C64" s="94" t="s">
        <v>91</v>
      </c>
      <c r="D64" s="90"/>
      <c r="E64" s="90" t="s">
        <v>86</v>
      </c>
      <c r="F64" s="88">
        <v>12</v>
      </c>
      <c r="G64" s="29">
        <v>0</v>
      </c>
      <c r="H64" s="29">
        <v>0</v>
      </c>
      <c r="I64" s="29">
        <f>ROUND(G64*H64,2)</f>
        <v>0</v>
      </c>
      <c r="J64" s="29">
        <v>0</v>
      </c>
      <c r="K64" s="29">
        <v>0</v>
      </c>
      <c r="L64" s="29">
        <f>SUM(I64:K64)</f>
        <v>0</v>
      </c>
      <c r="M64" s="29">
        <f>ROUND(G64*F64,2)</f>
        <v>0</v>
      </c>
      <c r="N64" s="29">
        <f>ROUND(I64*F64,2)</f>
        <v>0</v>
      </c>
      <c r="O64" s="29">
        <f>ROUND(J64*F64,2)</f>
        <v>0</v>
      </c>
      <c r="P64" s="29">
        <f>ROUND(K64*F64,2)</f>
        <v>0</v>
      </c>
      <c r="Q64" s="29">
        <f>SUM(N64:P64)</f>
        <v>0</v>
      </c>
    </row>
    <row r="65" spans="1:17" s="14" customFormat="1" ht="13.5">
      <c r="A65" s="87">
        <f t="shared" si="7"/>
        <v>50</v>
      </c>
      <c r="B65" s="88" t="s">
        <v>26</v>
      </c>
      <c r="C65" s="92" t="s">
        <v>92</v>
      </c>
      <c r="D65" s="90"/>
      <c r="E65" s="90" t="s">
        <v>86</v>
      </c>
      <c r="F65" s="88">
        <v>22</v>
      </c>
      <c r="G65" s="29">
        <v>0</v>
      </c>
      <c r="H65" s="29">
        <v>0</v>
      </c>
      <c r="I65" s="29">
        <f t="shared" si="0"/>
        <v>0</v>
      </c>
      <c r="J65" s="29">
        <v>0</v>
      </c>
      <c r="K65" s="29">
        <v>0</v>
      </c>
      <c r="L65" s="29">
        <f t="shared" si="1"/>
        <v>0</v>
      </c>
      <c r="M65" s="29">
        <f t="shared" si="2"/>
        <v>0</v>
      </c>
      <c r="N65" s="29">
        <f t="shared" si="3"/>
        <v>0</v>
      </c>
      <c r="O65" s="29">
        <f t="shared" si="4"/>
        <v>0</v>
      </c>
      <c r="P65" s="29">
        <f t="shared" si="5"/>
        <v>0</v>
      </c>
      <c r="Q65" s="29">
        <f t="shared" si="6"/>
        <v>0</v>
      </c>
    </row>
    <row r="66" spans="1:17" s="14" customFormat="1" ht="13.5">
      <c r="A66" s="87">
        <f t="shared" si="7"/>
        <v>51</v>
      </c>
      <c r="B66" s="88" t="s">
        <v>26</v>
      </c>
      <c r="C66" s="92" t="s">
        <v>93</v>
      </c>
      <c r="D66" s="90"/>
      <c r="E66" s="90" t="s">
        <v>86</v>
      </c>
      <c r="F66" s="88">
        <v>12</v>
      </c>
      <c r="G66" s="29">
        <v>0</v>
      </c>
      <c r="H66" s="29">
        <v>0</v>
      </c>
      <c r="I66" s="29">
        <f t="shared" si="0"/>
        <v>0</v>
      </c>
      <c r="J66" s="29">
        <v>0</v>
      </c>
      <c r="K66" s="29">
        <v>0</v>
      </c>
      <c r="L66" s="29">
        <f t="shared" si="1"/>
        <v>0</v>
      </c>
      <c r="M66" s="29">
        <f t="shared" si="2"/>
        <v>0</v>
      </c>
      <c r="N66" s="29">
        <f t="shared" si="3"/>
        <v>0</v>
      </c>
      <c r="O66" s="29">
        <f t="shared" si="4"/>
        <v>0</v>
      </c>
      <c r="P66" s="29">
        <f t="shared" si="5"/>
        <v>0</v>
      </c>
      <c r="Q66" s="29">
        <f t="shared" si="6"/>
        <v>0</v>
      </c>
    </row>
    <row r="67" spans="1:17" s="14" customFormat="1" ht="27">
      <c r="A67" s="87">
        <f t="shared" si="7"/>
        <v>52</v>
      </c>
      <c r="B67" s="88" t="s">
        <v>26</v>
      </c>
      <c r="C67" s="138" t="s">
        <v>559</v>
      </c>
      <c r="D67" s="90"/>
      <c r="E67" s="90" t="s">
        <v>23</v>
      </c>
      <c r="F67" s="88">
        <v>478</v>
      </c>
      <c r="G67" s="29">
        <v>0</v>
      </c>
      <c r="H67" s="29">
        <v>0</v>
      </c>
      <c r="I67" s="29">
        <f t="shared" si="0"/>
        <v>0</v>
      </c>
      <c r="J67" s="29">
        <v>0</v>
      </c>
      <c r="K67" s="29">
        <v>0</v>
      </c>
      <c r="L67" s="29">
        <f t="shared" si="1"/>
        <v>0</v>
      </c>
      <c r="M67" s="29">
        <f t="shared" si="2"/>
        <v>0</v>
      </c>
      <c r="N67" s="29">
        <f t="shared" si="3"/>
        <v>0</v>
      </c>
      <c r="O67" s="29">
        <f t="shared" si="4"/>
        <v>0</v>
      </c>
      <c r="P67" s="29">
        <f t="shared" si="5"/>
        <v>0</v>
      </c>
      <c r="Q67" s="29">
        <f t="shared" si="6"/>
        <v>0</v>
      </c>
    </row>
    <row r="68" spans="1:17" s="14" customFormat="1" ht="39.75" customHeight="1">
      <c r="A68" s="87">
        <f t="shared" si="7"/>
        <v>53</v>
      </c>
      <c r="B68" s="88" t="s">
        <v>26</v>
      </c>
      <c r="C68" s="92" t="s">
        <v>94</v>
      </c>
      <c r="D68" s="90"/>
      <c r="E68" s="90" t="s">
        <v>37</v>
      </c>
      <c r="F68" s="88">
        <v>1</v>
      </c>
      <c r="G68" s="29">
        <v>0</v>
      </c>
      <c r="H68" s="29">
        <v>0</v>
      </c>
      <c r="I68" s="29">
        <f t="shared" si="0"/>
        <v>0</v>
      </c>
      <c r="J68" s="29">
        <v>0</v>
      </c>
      <c r="K68" s="29">
        <v>0</v>
      </c>
      <c r="L68" s="29">
        <f t="shared" si="1"/>
        <v>0</v>
      </c>
      <c r="M68" s="29">
        <f t="shared" si="2"/>
        <v>0</v>
      </c>
      <c r="N68" s="29">
        <f t="shared" si="3"/>
        <v>0</v>
      </c>
      <c r="O68" s="29">
        <f t="shared" si="4"/>
        <v>0</v>
      </c>
      <c r="P68" s="29">
        <f t="shared" si="5"/>
        <v>0</v>
      </c>
      <c r="Q68" s="29">
        <f t="shared" si="6"/>
        <v>0</v>
      </c>
    </row>
    <row r="69" spans="1:17" s="14" customFormat="1" ht="27">
      <c r="A69" s="87">
        <f t="shared" si="7"/>
        <v>54</v>
      </c>
      <c r="B69" s="88" t="s">
        <v>26</v>
      </c>
      <c r="C69" s="92" t="s">
        <v>95</v>
      </c>
      <c r="D69" s="90"/>
      <c r="E69" s="90" t="s">
        <v>37</v>
      </c>
      <c r="F69" s="88">
        <v>1</v>
      </c>
      <c r="G69" s="29">
        <v>0</v>
      </c>
      <c r="H69" s="29">
        <v>0</v>
      </c>
      <c r="I69" s="29">
        <f t="shared" si="0"/>
        <v>0</v>
      </c>
      <c r="J69" s="29">
        <v>0</v>
      </c>
      <c r="K69" s="29">
        <v>0</v>
      </c>
      <c r="L69" s="29">
        <f t="shared" si="1"/>
        <v>0</v>
      </c>
      <c r="M69" s="29">
        <f t="shared" si="2"/>
        <v>0</v>
      </c>
      <c r="N69" s="29">
        <f t="shared" si="3"/>
        <v>0</v>
      </c>
      <c r="O69" s="29">
        <f t="shared" si="4"/>
        <v>0</v>
      </c>
      <c r="P69" s="29">
        <f t="shared" si="5"/>
        <v>0</v>
      </c>
      <c r="Q69" s="29">
        <f t="shared" si="6"/>
        <v>0</v>
      </c>
    </row>
    <row r="70" spans="1:17" s="14" customFormat="1" ht="13.5">
      <c r="A70" s="87">
        <f t="shared" si="7"/>
        <v>55</v>
      </c>
      <c r="B70" s="88" t="s">
        <v>26</v>
      </c>
      <c r="C70" s="95" t="s">
        <v>96</v>
      </c>
      <c r="D70" s="90"/>
      <c r="E70" s="90" t="s">
        <v>37</v>
      </c>
      <c r="F70" s="88">
        <v>1</v>
      </c>
      <c r="G70" s="29">
        <v>0</v>
      </c>
      <c r="H70" s="29">
        <v>0</v>
      </c>
      <c r="I70" s="29">
        <f t="shared" si="0"/>
        <v>0</v>
      </c>
      <c r="J70" s="29">
        <v>0</v>
      </c>
      <c r="K70" s="29">
        <v>0</v>
      </c>
      <c r="L70" s="29">
        <f t="shared" si="1"/>
        <v>0</v>
      </c>
      <c r="M70" s="29">
        <f t="shared" si="2"/>
        <v>0</v>
      </c>
      <c r="N70" s="29">
        <f t="shared" si="3"/>
        <v>0</v>
      </c>
      <c r="O70" s="29">
        <f t="shared" si="4"/>
        <v>0</v>
      </c>
      <c r="P70" s="29">
        <f t="shared" si="5"/>
        <v>0</v>
      </c>
      <c r="Q70" s="29">
        <f t="shared" si="6"/>
        <v>0</v>
      </c>
    </row>
    <row r="71" spans="1:17" s="14" customFormat="1" ht="13.5">
      <c r="A71" s="87">
        <f t="shared" si="7"/>
        <v>56</v>
      </c>
      <c r="B71" s="88" t="s">
        <v>26</v>
      </c>
      <c r="C71" s="92" t="s">
        <v>97</v>
      </c>
      <c r="D71" s="93"/>
      <c r="E71" s="90" t="s">
        <v>37</v>
      </c>
      <c r="F71" s="88">
        <v>1</v>
      </c>
      <c r="G71" s="29">
        <v>0</v>
      </c>
      <c r="H71" s="29">
        <v>0</v>
      </c>
      <c r="I71" s="29">
        <f t="shared" si="0"/>
        <v>0</v>
      </c>
      <c r="J71" s="29">
        <v>0</v>
      </c>
      <c r="K71" s="29">
        <v>0</v>
      </c>
      <c r="L71" s="29">
        <f t="shared" si="1"/>
        <v>0</v>
      </c>
      <c r="M71" s="29">
        <f t="shared" si="2"/>
        <v>0</v>
      </c>
      <c r="N71" s="29">
        <f t="shared" si="3"/>
        <v>0</v>
      </c>
      <c r="O71" s="29">
        <f t="shared" si="4"/>
        <v>0</v>
      </c>
      <c r="P71" s="29">
        <f t="shared" si="5"/>
        <v>0</v>
      </c>
      <c r="Q71" s="29">
        <f t="shared" si="6"/>
        <v>0</v>
      </c>
    </row>
    <row r="72" spans="1:17" s="14" customFormat="1" ht="13.5">
      <c r="A72" s="87"/>
      <c r="B72" s="88"/>
      <c r="C72" s="89" t="s">
        <v>98</v>
      </c>
      <c r="D72" s="90"/>
      <c r="E72" s="90"/>
      <c r="F72" s="88"/>
      <c r="G72" s="29"/>
      <c r="H72" s="29"/>
      <c r="I72" s="29"/>
      <c r="J72" s="29"/>
      <c r="K72" s="29"/>
      <c r="L72" s="29"/>
      <c r="M72" s="29"/>
      <c r="N72" s="29"/>
      <c r="O72" s="29"/>
      <c r="P72" s="29"/>
      <c r="Q72" s="29"/>
    </row>
    <row r="73" spans="1:17" s="14" customFormat="1" ht="27">
      <c r="A73" s="87">
        <f>A71+1</f>
        <v>57</v>
      </c>
      <c r="B73" s="88" t="s">
        <v>26</v>
      </c>
      <c r="C73" s="92" t="s">
        <v>99</v>
      </c>
      <c r="D73" s="90"/>
      <c r="E73" s="90" t="s">
        <v>83</v>
      </c>
      <c r="F73" s="88">
        <v>1543</v>
      </c>
      <c r="G73" s="29">
        <v>0</v>
      </c>
      <c r="H73" s="29"/>
      <c r="I73" s="29">
        <f t="shared" si="0"/>
        <v>0</v>
      </c>
      <c r="J73" s="29">
        <v>0</v>
      </c>
      <c r="K73" s="29">
        <v>0</v>
      </c>
      <c r="L73" s="29">
        <f t="shared" si="1"/>
        <v>0</v>
      </c>
      <c r="M73" s="29">
        <f t="shared" si="2"/>
        <v>0</v>
      </c>
      <c r="N73" s="29">
        <f t="shared" si="3"/>
        <v>0</v>
      </c>
      <c r="O73" s="29">
        <f t="shared" si="4"/>
        <v>0</v>
      </c>
      <c r="P73" s="29">
        <f t="shared" si="5"/>
        <v>0</v>
      </c>
      <c r="Q73" s="29">
        <f t="shared" si="6"/>
        <v>0</v>
      </c>
    </row>
    <row r="74" spans="1:17" s="14" customFormat="1" ht="13.5">
      <c r="A74" s="87">
        <f t="shared" si="7"/>
        <v>58</v>
      </c>
      <c r="B74" s="88" t="s">
        <v>26</v>
      </c>
      <c r="C74" s="92" t="s">
        <v>100</v>
      </c>
      <c r="D74" s="90"/>
      <c r="E74" s="90" t="s">
        <v>83</v>
      </c>
      <c r="F74" s="88">
        <v>154</v>
      </c>
      <c r="G74" s="29">
        <v>0</v>
      </c>
      <c r="H74" s="29">
        <v>0</v>
      </c>
      <c r="I74" s="29">
        <f t="shared" si="0"/>
        <v>0</v>
      </c>
      <c r="J74" s="29">
        <v>0</v>
      </c>
      <c r="K74" s="29">
        <v>0</v>
      </c>
      <c r="L74" s="29">
        <f t="shared" si="1"/>
        <v>0</v>
      </c>
      <c r="M74" s="29">
        <f t="shared" si="2"/>
        <v>0</v>
      </c>
      <c r="N74" s="29">
        <f t="shared" si="3"/>
        <v>0</v>
      </c>
      <c r="O74" s="29">
        <f t="shared" si="4"/>
        <v>0</v>
      </c>
      <c r="P74" s="29">
        <f t="shared" si="5"/>
        <v>0</v>
      </c>
      <c r="Q74" s="29">
        <f t="shared" si="6"/>
        <v>0</v>
      </c>
    </row>
    <row r="75" spans="1:17" s="14" customFormat="1" ht="27">
      <c r="A75" s="87">
        <f t="shared" si="7"/>
        <v>59</v>
      </c>
      <c r="B75" s="88" t="s">
        <v>26</v>
      </c>
      <c r="C75" s="92" t="s">
        <v>101</v>
      </c>
      <c r="D75" s="90"/>
      <c r="E75" s="90" t="s">
        <v>83</v>
      </c>
      <c r="F75" s="88">
        <v>108</v>
      </c>
      <c r="G75" s="29">
        <v>0</v>
      </c>
      <c r="H75" s="29">
        <v>0</v>
      </c>
      <c r="I75" s="29">
        <f t="shared" si="0"/>
        <v>0</v>
      </c>
      <c r="J75" s="29">
        <v>0</v>
      </c>
      <c r="K75" s="29">
        <v>0</v>
      </c>
      <c r="L75" s="29">
        <f t="shared" si="1"/>
        <v>0</v>
      </c>
      <c r="M75" s="29">
        <f t="shared" si="2"/>
        <v>0</v>
      </c>
      <c r="N75" s="29">
        <f t="shared" si="3"/>
        <v>0</v>
      </c>
      <c r="O75" s="29">
        <f t="shared" si="4"/>
        <v>0</v>
      </c>
      <c r="P75" s="29">
        <f t="shared" si="5"/>
        <v>0</v>
      </c>
      <c r="Q75" s="29">
        <f t="shared" si="6"/>
        <v>0</v>
      </c>
    </row>
    <row r="76" spans="1:17" s="14" customFormat="1" ht="27">
      <c r="A76" s="87">
        <f t="shared" si="7"/>
        <v>60</v>
      </c>
      <c r="B76" s="88" t="s">
        <v>26</v>
      </c>
      <c r="C76" s="92" t="s">
        <v>102</v>
      </c>
      <c r="D76" s="90"/>
      <c r="E76" s="90" t="s">
        <v>83</v>
      </c>
      <c r="F76" s="88">
        <v>215</v>
      </c>
      <c r="G76" s="29">
        <v>0</v>
      </c>
      <c r="H76" s="29">
        <v>0</v>
      </c>
      <c r="I76" s="29">
        <f t="shared" si="0"/>
        <v>0</v>
      </c>
      <c r="J76" s="29">
        <v>0</v>
      </c>
      <c r="K76" s="29">
        <v>0</v>
      </c>
      <c r="L76" s="29">
        <f t="shared" si="1"/>
        <v>0</v>
      </c>
      <c r="M76" s="29">
        <f t="shared" si="2"/>
        <v>0</v>
      </c>
      <c r="N76" s="29">
        <f t="shared" si="3"/>
        <v>0</v>
      </c>
      <c r="O76" s="29">
        <f t="shared" si="4"/>
        <v>0</v>
      </c>
      <c r="P76" s="29">
        <f t="shared" si="5"/>
        <v>0</v>
      </c>
      <c r="Q76" s="29">
        <f t="shared" si="6"/>
        <v>0</v>
      </c>
    </row>
    <row r="77" spans="1:17" s="14" customFormat="1" ht="77.25" customHeight="1">
      <c r="A77" s="87">
        <f t="shared" si="7"/>
        <v>61</v>
      </c>
      <c r="B77" s="88" t="s">
        <v>26</v>
      </c>
      <c r="C77" s="96" t="s">
        <v>150</v>
      </c>
      <c r="D77" s="90"/>
      <c r="E77" s="90" t="s">
        <v>83</v>
      </c>
      <c r="F77" s="88">
        <v>1543</v>
      </c>
      <c r="G77" s="29">
        <v>0</v>
      </c>
      <c r="H77" s="29">
        <v>0</v>
      </c>
      <c r="I77" s="29">
        <f t="shared" si="0"/>
        <v>0</v>
      </c>
      <c r="J77" s="29">
        <v>0</v>
      </c>
      <c r="K77" s="29">
        <v>0</v>
      </c>
      <c r="L77" s="29">
        <f t="shared" si="1"/>
        <v>0</v>
      </c>
      <c r="M77" s="29">
        <f t="shared" si="2"/>
        <v>0</v>
      </c>
      <c r="N77" s="29">
        <f t="shared" si="3"/>
        <v>0</v>
      </c>
      <c r="O77" s="29">
        <f t="shared" si="4"/>
        <v>0</v>
      </c>
      <c r="P77" s="29">
        <f t="shared" si="5"/>
        <v>0</v>
      </c>
      <c r="Q77" s="29">
        <f t="shared" si="6"/>
        <v>0</v>
      </c>
    </row>
    <row r="78" spans="1:17" s="14" customFormat="1" ht="13.5">
      <c r="A78" s="87">
        <f t="shared" si="7"/>
        <v>62</v>
      </c>
      <c r="B78" s="88" t="s">
        <v>26</v>
      </c>
      <c r="C78" s="92" t="s">
        <v>103</v>
      </c>
      <c r="D78" s="90"/>
      <c r="E78" s="90" t="s">
        <v>83</v>
      </c>
      <c r="F78" s="88">
        <v>1558</v>
      </c>
      <c r="G78" s="29">
        <v>0</v>
      </c>
      <c r="H78" s="29">
        <v>0</v>
      </c>
      <c r="I78" s="29">
        <f t="shared" si="0"/>
        <v>0</v>
      </c>
      <c r="J78" s="29">
        <v>0</v>
      </c>
      <c r="K78" s="29">
        <v>0</v>
      </c>
      <c r="L78" s="29">
        <f t="shared" si="1"/>
        <v>0</v>
      </c>
      <c r="M78" s="29">
        <f t="shared" si="2"/>
        <v>0</v>
      </c>
      <c r="N78" s="29">
        <f t="shared" si="3"/>
        <v>0</v>
      </c>
      <c r="O78" s="29">
        <f t="shared" si="4"/>
        <v>0</v>
      </c>
      <c r="P78" s="29">
        <f t="shared" si="5"/>
        <v>0</v>
      </c>
      <c r="Q78" s="29">
        <f t="shared" si="6"/>
        <v>0</v>
      </c>
    </row>
    <row r="79" spans="1:17" s="14" customFormat="1" ht="40.5">
      <c r="A79" s="87">
        <f t="shared" si="7"/>
        <v>63</v>
      </c>
      <c r="B79" s="88" t="s">
        <v>26</v>
      </c>
      <c r="C79" s="92" t="s">
        <v>104</v>
      </c>
      <c r="D79" s="90"/>
      <c r="E79" s="90" t="s">
        <v>37</v>
      </c>
      <c r="F79" s="88">
        <v>1</v>
      </c>
      <c r="G79" s="29">
        <v>0</v>
      </c>
      <c r="H79" s="29">
        <v>0</v>
      </c>
      <c r="I79" s="29">
        <f t="shared" si="0"/>
        <v>0</v>
      </c>
      <c r="J79" s="29">
        <v>0</v>
      </c>
      <c r="K79" s="29">
        <v>0</v>
      </c>
      <c r="L79" s="29">
        <f t="shared" ref="L79:L139" si="8">SUM(I79:K79)</f>
        <v>0</v>
      </c>
      <c r="M79" s="29">
        <f t="shared" ref="M79:M139" si="9">ROUND(G79*F79,2)</f>
        <v>0</v>
      </c>
      <c r="N79" s="29">
        <f t="shared" ref="N79:N139" si="10">ROUND(I79*F79,2)</f>
        <v>0</v>
      </c>
      <c r="O79" s="29">
        <f t="shared" ref="O79:O139" si="11">ROUND(J79*F79,2)</f>
        <v>0</v>
      </c>
      <c r="P79" s="29">
        <f t="shared" ref="P79:P139" si="12">ROUND(K79*F79,2)</f>
        <v>0</v>
      </c>
      <c r="Q79" s="29">
        <f t="shared" ref="Q79:Q139" si="13">SUM(N79:P79)</f>
        <v>0</v>
      </c>
    </row>
    <row r="80" spans="1:17" s="14" customFormat="1" ht="54">
      <c r="A80" s="87">
        <f t="shared" si="7"/>
        <v>64</v>
      </c>
      <c r="B80" s="88" t="s">
        <v>26</v>
      </c>
      <c r="C80" s="92" t="s">
        <v>105</v>
      </c>
      <c r="D80" s="90"/>
      <c r="E80" s="90" t="s">
        <v>23</v>
      </c>
      <c r="F80" s="88">
        <v>478</v>
      </c>
      <c r="G80" s="29">
        <v>0</v>
      </c>
      <c r="H80" s="29">
        <v>0</v>
      </c>
      <c r="I80" s="29">
        <f t="shared" ref="I80:I139" si="14">ROUND(G80*H80,2)</f>
        <v>0</v>
      </c>
      <c r="J80" s="29">
        <v>0</v>
      </c>
      <c r="K80" s="29">
        <v>0</v>
      </c>
      <c r="L80" s="29">
        <f t="shared" si="8"/>
        <v>0</v>
      </c>
      <c r="M80" s="29">
        <f t="shared" si="9"/>
        <v>0</v>
      </c>
      <c r="N80" s="29">
        <f t="shared" si="10"/>
        <v>0</v>
      </c>
      <c r="O80" s="29">
        <f t="shared" si="11"/>
        <v>0</v>
      </c>
      <c r="P80" s="29">
        <f t="shared" si="12"/>
        <v>0</v>
      </c>
      <c r="Q80" s="29">
        <f t="shared" si="13"/>
        <v>0</v>
      </c>
    </row>
    <row r="81" spans="1:17" s="14" customFormat="1" ht="13.5">
      <c r="A81" s="87"/>
      <c r="B81" s="88"/>
      <c r="C81" s="89" t="s">
        <v>106</v>
      </c>
      <c r="D81" s="89"/>
      <c r="E81" s="90"/>
      <c r="F81" s="88"/>
      <c r="G81" s="29"/>
      <c r="H81" s="29"/>
      <c r="I81" s="29"/>
      <c r="J81" s="29"/>
      <c r="K81" s="29"/>
      <c r="L81" s="29"/>
      <c r="M81" s="29"/>
      <c r="N81" s="29"/>
      <c r="O81" s="29"/>
      <c r="P81" s="29"/>
      <c r="Q81" s="29"/>
    </row>
    <row r="82" spans="1:17" s="14" customFormat="1" ht="67.5">
      <c r="A82" s="87">
        <f>A80+1</f>
        <v>65</v>
      </c>
      <c r="B82" s="88" t="s">
        <v>26</v>
      </c>
      <c r="C82" s="92" t="s">
        <v>107</v>
      </c>
      <c r="D82" s="90" t="s">
        <v>108</v>
      </c>
      <c r="E82" s="90" t="s">
        <v>23</v>
      </c>
      <c r="F82" s="88">
        <v>125</v>
      </c>
      <c r="G82" s="29">
        <v>0</v>
      </c>
      <c r="H82" s="29">
        <v>0</v>
      </c>
      <c r="I82" s="29">
        <f t="shared" si="14"/>
        <v>0</v>
      </c>
      <c r="J82" s="29">
        <v>0</v>
      </c>
      <c r="K82" s="29">
        <v>0</v>
      </c>
      <c r="L82" s="29">
        <f t="shared" si="8"/>
        <v>0</v>
      </c>
      <c r="M82" s="29">
        <f t="shared" si="9"/>
        <v>0</v>
      </c>
      <c r="N82" s="29">
        <f t="shared" si="10"/>
        <v>0</v>
      </c>
      <c r="O82" s="29">
        <f t="shared" si="11"/>
        <v>0</v>
      </c>
      <c r="P82" s="29">
        <f t="shared" si="12"/>
        <v>0</v>
      </c>
      <c r="Q82" s="29">
        <f t="shared" si="13"/>
        <v>0</v>
      </c>
    </row>
    <row r="83" spans="1:17" s="14" customFormat="1" ht="67.5">
      <c r="A83" s="87">
        <f t="shared" ref="A83:A139" si="15">A82+1</f>
        <v>66</v>
      </c>
      <c r="B83" s="88" t="s">
        <v>26</v>
      </c>
      <c r="C83" s="92" t="s">
        <v>109</v>
      </c>
      <c r="D83" s="90" t="s">
        <v>110</v>
      </c>
      <c r="E83" s="90" t="s">
        <v>23</v>
      </c>
      <c r="F83" s="88">
        <v>250</v>
      </c>
      <c r="G83" s="29">
        <v>0</v>
      </c>
      <c r="H83" s="29">
        <v>0</v>
      </c>
      <c r="I83" s="29">
        <f t="shared" si="14"/>
        <v>0</v>
      </c>
      <c r="J83" s="29">
        <v>0</v>
      </c>
      <c r="K83" s="29">
        <v>0</v>
      </c>
      <c r="L83" s="29">
        <f t="shared" si="8"/>
        <v>0</v>
      </c>
      <c r="M83" s="29">
        <f t="shared" si="9"/>
        <v>0</v>
      </c>
      <c r="N83" s="29">
        <f t="shared" si="10"/>
        <v>0</v>
      </c>
      <c r="O83" s="29">
        <f t="shared" si="11"/>
        <v>0</v>
      </c>
      <c r="P83" s="29">
        <f t="shared" si="12"/>
        <v>0</v>
      </c>
      <c r="Q83" s="29">
        <f t="shared" si="13"/>
        <v>0</v>
      </c>
    </row>
    <row r="84" spans="1:17" s="14" customFormat="1" ht="67.5">
      <c r="A84" s="87">
        <f t="shared" si="15"/>
        <v>67</v>
      </c>
      <c r="B84" s="88" t="s">
        <v>26</v>
      </c>
      <c r="C84" s="92" t="s">
        <v>107</v>
      </c>
      <c r="D84" s="90" t="s">
        <v>110</v>
      </c>
      <c r="E84" s="90" t="s">
        <v>23</v>
      </c>
      <c r="F84" s="88">
        <v>75</v>
      </c>
      <c r="G84" s="29">
        <v>0</v>
      </c>
      <c r="H84" s="29">
        <v>0</v>
      </c>
      <c r="I84" s="29">
        <f t="shared" si="14"/>
        <v>0</v>
      </c>
      <c r="J84" s="29">
        <v>0</v>
      </c>
      <c r="K84" s="29">
        <v>0</v>
      </c>
      <c r="L84" s="29">
        <f t="shared" si="8"/>
        <v>0</v>
      </c>
      <c r="M84" s="29">
        <f t="shared" si="9"/>
        <v>0</v>
      </c>
      <c r="N84" s="29">
        <f t="shared" si="10"/>
        <v>0</v>
      </c>
      <c r="O84" s="29">
        <f t="shared" si="11"/>
        <v>0</v>
      </c>
      <c r="P84" s="29">
        <f t="shared" si="12"/>
        <v>0</v>
      </c>
      <c r="Q84" s="29">
        <f t="shared" si="13"/>
        <v>0</v>
      </c>
    </row>
    <row r="85" spans="1:17" s="14" customFormat="1" ht="67.5">
      <c r="A85" s="87">
        <f t="shared" si="15"/>
        <v>68</v>
      </c>
      <c r="B85" s="88" t="s">
        <v>26</v>
      </c>
      <c r="C85" s="92" t="s">
        <v>111</v>
      </c>
      <c r="D85" s="90" t="s">
        <v>112</v>
      </c>
      <c r="E85" s="90" t="s">
        <v>23</v>
      </c>
      <c r="F85" s="88">
        <v>13</v>
      </c>
      <c r="G85" s="29">
        <v>0</v>
      </c>
      <c r="H85" s="29">
        <v>0</v>
      </c>
      <c r="I85" s="29">
        <f t="shared" si="14"/>
        <v>0</v>
      </c>
      <c r="J85" s="29">
        <v>0</v>
      </c>
      <c r="K85" s="29">
        <v>0</v>
      </c>
      <c r="L85" s="29">
        <f t="shared" si="8"/>
        <v>0</v>
      </c>
      <c r="M85" s="29">
        <f t="shared" si="9"/>
        <v>0</v>
      </c>
      <c r="N85" s="29">
        <f t="shared" si="10"/>
        <v>0</v>
      </c>
      <c r="O85" s="29">
        <f t="shared" si="11"/>
        <v>0</v>
      </c>
      <c r="P85" s="29">
        <f t="shared" si="12"/>
        <v>0</v>
      </c>
      <c r="Q85" s="29">
        <f t="shared" si="13"/>
        <v>0</v>
      </c>
    </row>
    <row r="86" spans="1:17" s="14" customFormat="1" ht="27">
      <c r="A86" s="87">
        <f t="shared" si="15"/>
        <v>69</v>
      </c>
      <c r="B86" s="88" t="s">
        <v>26</v>
      </c>
      <c r="C86" s="92" t="s">
        <v>113</v>
      </c>
      <c r="D86" s="90" t="s">
        <v>114</v>
      </c>
      <c r="E86" s="90" t="s">
        <v>23</v>
      </c>
      <c r="F86" s="88">
        <v>31</v>
      </c>
      <c r="G86" s="29">
        <v>0</v>
      </c>
      <c r="H86" s="29">
        <v>0</v>
      </c>
      <c r="I86" s="29">
        <f t="shared" si="14"/>
        <v>0</v>
      </c>
      <c r="J86" s="29">
        <v>0</v>
      </c>
      <c r="K86" s="29">
        <v>0</v>
      </c>
      <c r="L86" s="29">
        <f t="shared" si="8"/>
        <v>0</v>
      </c>
      <c r="M86" s="29">
        <f t="shared" si="9"/>
        <v>0</v>
      </c>
      <c r="N86" s="29">
        <f t="shared" si="10"/>
        <v>0</v>
      </c>
      <c r="O86" s="29">
        <f t="shared" si="11"/>
        <v>0</v>
      </c>
      <c r="P86" s="29">
        <f t="shared" si="12"/>
        <v>0</v>
      </c>
      <c r="Q86" s="29">
        <f t="shared" si="13"/>
        <v>0</v>
      </c>
    </row>
    <row r="87" spans="1:17" s="14" customFormat="1" ht="54">
      <c r="A87" s="87">
        <f t="shared" si="15"/>
        <v>70</v>
      </c>
      <c r="B87" s="88" t="s">
        <v>26</v>
      </c>
      <c r="C87" s="97" t="s">
        <v>115</v>
      </c>
      <c r="D87" s="90" t="s">
        <v>116</v>
      </c>
      <c r="E87" s="90" t="s">
        <v>37</v>
      </c>
      <c r="F87" s="88">
        <v>2</v>
      </c>
      <c r="G87" s="29">
        <v>0</v>
      </c>
      <c r="H87" s="29">
        <v>0</v>
      </c>
      <c r="I87" s="29">
        <f t="shared" si="14"/>
        <v>0</v>
      </c>
      <c r="J87" s="98">
        <v>0</v>
      </c>
      <c r="K87" s="29">
        <v>0</v>
      </c>
      <c r="L87" s="29">
        <f t="shared" si="8"/>
        <v>0</v>
      </c>
      <c r="M87" s="29">
        <f t="shared" si="9"/>
        <v>0</v>
      </c>
      <c r="N87" s="29">
        <f t="shared" si="10"/>
        <v>0</v>
      </c>
      <c r="O87" s="29">
        <f t="shared" si="11"/>
        <v>0</v>
      </c>
      <c r="P87" s="29">
        <f t="shared" si="12"/>
        <v>0</v>
      </c>
      <c r="Q87" s="29">
        <f t="shared" si="13"/>
        <v>0</v>
      </c>
    </row>
    <row r="88" spans="1:17" s="14" customFormat="1" ht="54">
      <c r="A88" s="87">
        <f t="shared" si="15"/>
        <v>71</v>
      </c>
      <c r="B88" s="88" t="s">
        <v>26</v>
      </c>
      <c r="C88" s="97" t="s">
        <v>117</v>
      </c>
      <c r="D88" s="90" t="s">
        <v>118</v>
      </c>
      <c r="E88" s="90" t="s">
        <v>37</v>
      </c>
      <c r="F88" s="88">
        <v>1</v>
      </c>
      <c r="G88" s="29">
        <v>0</v>
      </c>
      <c r="H88" s="29">
        <v>0</v>
      </c>
      <c r="I88" s="29">
        <f t="shared" si="14"/>
        <v>0</v>
      </c>
      <c r="J88" s="98">
        <v>0</v>
      </c>
      <c r="K88" s="29">
        <v>0</v>
      </c>
      <c r="L88" s="29">
        <f t="shared" si="8"/>
        <v>0</v>
      </c>
      <c r="M88" s="29">
        <f t="shared" si="9"/>
        <v>0</v>
      </c>
      <c r="N88" s="29">
        <f t="shared" si="10"/>
        <v>0</v>
      </c>
      <c r="O88" s="29">
        <f t="shared" si="11"/>
        <v>0</v>
      </c>
      <c r="P88" s="29">
        <f t="shared" si="12"/>
        <v>0</v>
      </c>
      <c r="Q88" s="29">
        <f t="shared" si="13"/>
        <v>0</v>
      </c>
    </row>
    <row r="89" spans="1:17" s="14" customFormat="1" ht="173.25" customHeight="1">
      <c r="A89" s="87">
        <f t="shared" si="15"/>
        <v>72</v>
      </c>
      <c r="B89" s="88" t="s">
        <v>26</v>
      </c>
      <c r="C89" s="92" t="s">
        <v>119</v>
      </c>
      <c r="D89" s="90" t="s">
        <v>114</v>
      </c>
      <c r="E89" s="90" t="s">
        <v>37</v>
      </c>
      <c r="F89" s="88">
        <v>2</v>
      </c>
      <c r="G89" s="29">
        <v>0</v>
      </c>
      <c r="H89" s="29">
        <v>0</v>
      </c>
      <c r="I89" s="29">
        <f t="shared" si="14"/>
        <v>0</v>
      </c>
      <c r="J89" s="29">
        <v>0</v>
      </c>
      <c r="K89" s="29">
        <v>0</v>
      </c>
      <c r="L89" s="29">
        <f t="shared" si="8"/>
        <v>0</v>
      </c>
      <c r="M89" s="29">
        <f t="shared" si="9"/>
        <v>0</v>
      </c>
      <c r="N89" s="29">
        <f t="shared" si="10"/>
        <v>0</v>
      </c>
      <c r="O89" s="29">
        <f t="shared" si="11"/>
        <v>0</v>
      </c>
      <c r="P89" s="29">
        <f t="shared" si="12"/>
        <v>0</v>
      </c>
      <c r="Q89" s="29">
        <f t="shared" si="13"/>
        <v>0</v>
      </c>
    </row>
    <row r="90" spans="1:17" s="14" customFormat="1" ht="54">
      <c r="A90" s="87">
        <f t="shared" si="15"/>
        <v>73</v>
      </c>
      <c r="B90" s="88" t="s">
        <v>26</v>
      </c>
      <c r="C90" s="92" t="s">
        <v>120</v>
      </c>
      <c r="D90" s="90" t="s">
        <v>114</v>
      </c>
      <c r="E90" s="90" t="s">
        <v>37</v>
      </c>
      <c r="F90" s="88">
        <v>7</v>
      </c>
      <c r="G90" s="29">
        <v>0</v>
      </c>
      <c r="H90" s="29">
        <v>0</v>
      </c>
      <c r="I90" s="29">
        <f t="shared" si="14"/>
        <v>0</v>
      </c>
      <c r="J90" s="29">
        <v>0</v>
      </c>
      <c r="K90" s="29">
        <v>0</v>
      </c>
      <c r="L90" s="29">
        <f t="shared" si="8"/>
        <v>0</v>
      </c>
      <c r="M90" s="29">
        <f t="shared" si="9"/>
        <v>0</v>
      </c>
      <c r="N90" s="29">
        <f t="shared" si="10"/>
        <v>0</v>
      </c>
      <c r="O90" s="29">
        <f t="shared" si="11"/>
        <v>0</v>
      </c>
      <c r="P90" s="29">
        <f t="shared" si="12"/>
        <v>0</v>
      </c>
      <c r="Q90" s="29">
        <f t="shared" si="13"/>
        <v>0</v>
      </c>
    </row>
    <row r="91" spans="1:17" s="14" customFormat="1" ht="40.5">
      <c r="A91" s="87">
        <f t="shared" si="15"/>
        <v>74</v>
      </c>
      <c r="B91" s="88" t="s">
        <v>26</v>
      </c>
      <c r="C91" s="92" t="s">
        <v>121</v>
      </c>
      <c r="D91" s="90" t="s">
        <v>114</v>
      </c>
      <c r="E91" s="90" t="s">
        <v>37</v>
      </c>
      <c r="F91" s="88">
        <v>5</v>
      </c>
      <c r="G91" s="29">
        <v>0</v>
      </c>
      <c r="H91" s="29">
        <v>0</v>
      </c>
      <c r="I91" s="29">
        <f t="shared" si="14"/>
        <v>0</v>
      </c>
      <c r="J91" s="29">
        <v>0</v>
      </c>
      <c r="K91" s="29">
        <v>0</v>
      </c>
      <c r="L91" s="29">
        <f t="shared" si="8"/>
        <v>0</v>
      </c>
      <c r="M91" s="29">
        <f t="shared" si="9"/>
        <v>0</v>
      </c>
      <c r="N91" s="29">
        <f t="shared" si="10"/>
        <v>0</v>
      </c>
      <c r="O91" s="29">
        <f t="shared" si="11"/>
        <v>0</v>
      </c>
      <c r="P91" s="29">
        <f t="shared" si="12"/>
        <v>0</v>
      </c>
      <c r="Q91" s="29">
        <f t="shared" si="13"/>
        <v>0</v>
      </c>
    </row>
    <row r="92" spans="1:17" s="14" customFormat="1" ht="67.5">
      <c r="A92" s="87">
        <f t="shared" si="15"/>
        <v>75</v>
      </c>
      <c r="B92" s="88" t="s">
        <v>26</v>
      </c>
      <c r="C92" s="92" t="s">
        <v>122</v>
      </c>
      <c r="D92" s="90" t="s">
        <v>114</v>
      </c>
      <c r="E92" s="90" t="s">
        <v>37</v>
      </c>
      <c r="F92" s="88">
        <v>7</v>
      </c>
      <c r="G92" s="29">
        <v>0</v>
      </c>
      <c r="H92" s="29">
        <v>0</v>
      </c>
      <c r="I92" s="29">
        <f t="shared" si="14"/>
        <v>0</v>
      </c>
      <c r="J92" s="29">
        <v>0</v>
      </c>
      <c r="K92" s="29">
        <v>0</v>
      </c>
      <c r="L92" s="29">
        <f t="shared" si="8"/>
        <v>0</v>
      </c>
      <c r="M92" s="29">
        <f t="shared" si="9"/>
        <v>0</v>
      </c>
      <c r="N92" s="29">
        <f t="shared" si="10"/>
        <v>0</v>
      </c>
      <c r="O92" s="29">
        <f t="shared" si="11"/>
        <v>0</v>
      </c>
      <c r="P92" s="29">
        <f t="shared" si="12"/>
        <v>0</v>
      </c>
      <c r="Q92" s="29">
        <f t="shared" si="13"/>
        <v>0</v>
      </c>
    </row>
    <row r="93" spans="1:17" s="14" customFormat="1" ht="27">
      <c r="A93" s="87">
        <f t="shared" si="15"/>
        <v>76</v>
      </c>
      <c r="B93" s="88" t="s">
        <v>26</v>
      </c>
      <c r="C93" s="92" t="s">
        <v>123</v>
      </c>
      <c r="D93" s="90"/>
      <c r="E93" s="90" t="s">
        <v>124</v>
      </c>
      <c r="F93" s="88">
        <v>288</v>
      </c>
      <c r="G93" s="29">
        <v>0</v>
      </c>
      <c r="H93" s="29">
        <v>0</v>
      </c>
      <c r="I93" s="29">
        <f t="shared" si="14"/>
        <v>0</v>
      </c>
      <c r="J93" s="29">
        <v>0</v>
      </c>
      <c r="K93" s="29">
        <v>0</v>
      </c>
      <c r="L93" s="29">
        <f t="shared" si="8"/>
        <v>0</v>
      </c>
      <c r="M93" s="29">
        <f t="shared" si="9"/>
        <v>0</v>
      </c>
      <c r="N93" s="29">
        <f t="shared" si="10"/>
        <v>0</v>
      </c>
      <c r="O93" s="29">
        <f t="shared" si="11"/>
        <v>0</v>
      </c>
      <c r="P93" s="29">
        <f t="shared" si="12"/>
        <v>0</v>
      </c>
      <c r="Q93" s="29">
        <f t="shared" si="13"/>
        <v>0</v>
      </c>
    </row>
    <row r="94" spans="1:17" s="14" customFormat="1" ht="27">
      <c r="A94" s="87">
        <f t="shared" si="15"/>
        <v>77</v>
      </c>
      <c r="B94" s="88" t="s">
        <v>26</v>
      </c>
      <c r="C94" s="92" t="s">
        <v>125</v>
      </c>
      <c r="D94" s="93"/>
      <c r="E94" s="90" t="s">
        <v>48</v>
      </c>
      <c r="F94" s="88">
        <v>1</v>
      </c>
      <c r="G94" s="29">
        <v>0</v>
      </c>
      <c r="H94" s="29">
        <v>0</v>
      </c>
      <c r="I94" s="29">
        <f t="shared" si="14"/>
        <v>0</v>
      </c>
      <c r="J94" s="29">
        <v>0</v>
      </c>
      <c r="K94" s="29">
        <v>0</v>
      </c>
      <c r="L94" s="29">
        <f t="shared" si="8"/>
        <v>0</v>
      </c>
      <c r="M94" s="29">
        <f t="shared" si="9"/>
        <v>0</v>
      </c>
      <c r="N94" s="29">
        <f t="shared" si="10"/>
        <v>0</v>
      </c>
      <c r="O94" s="29">
        <f t="shared" si="11"/>
        <v>0</v>
      </c>
      <c r="P94" s="29">
        <f t="shared" si="12"/>
        <v>0</v>
      </c>
      <c r="Q94" s="29">
        <f t="shared" si="13"/>
        <v>0</v>
      </c>
    </row>
    <row r="95" spans="1:17" s="14" customFormat="1" ht="27">
      <c r="A95" s="87">
        <f t="shared" si="15"/>
        <v>78</v>
      </c>
      <c r="B95" s="88" t="s">
        <v>26</v>
      </c>
      <c r="C95" s="92" t="s">
        <v>126</v>
      </c>
      <c r="D95" s="90"/>
      <c r="E95" s="90" t="s">
        <v>48</v>
      </c>
      <c r="F95" s="88">
        <v>3</v>
      </c>
      <c r="G95" s="29">
        <v>0</v>
      </c>
      <c r="H95" s="29">
        <v>0</v>
      </c>
      <c r="I95" s="29">
        <f t="shared" si="14"/>
        <v>0</v>
      </c>
      <c r="J95" s="29">
        <v>0</v>
      </c>
      <c r="K95" s="29">
        <v>0</v>
      </c>
      <c r="L95" s="29">
        <f t="shared" si="8"/>
        <v>0</v>
      </c>
      <c r="M95" s="29">
        <f t="shared" si="9"/>
        <v>0</v>
      </c>
      <c r="N95" s="29">
        <f t="shared" si="10"/>
        <v>0</v>
      </c>
      <c r="O95" s="29">
        <f t="shared" si="11"/>
        <v>0</v>
      </c>
      <c r="P95" s="29">
        <f t="shared" si="12"/>
        <v>0</v>
      </c>
      <c r="Q95" s="29">
        <f t="shared" si="13"/>
        <v>0</v>
      </c>
    </row>
    <row r="96" spans="1:17" s="14" customFormat="1" ht="27">
      <c r="A96" s="87">
        <f t="shared" si="15"/>
        <v>79</v>
      </c>
      <c r="B96" s="88" t="s">
        <v>26</v>
      </c>
      <c r="C96" s="92" t="s">
        <v>127</v>
      </c>
      <c r="D96" s="90"/>
      <c r="E96" s="90" t="s">
        <v>48</v>
      </c>
      <c r="F96" s="88">
        <v>2</v>
      </c>
      <c r="G96" s="29">
        <v>0</v>
      </c>
      <c r="H96" s="29">
        <v>0</v>
      </c>
      <c r="I96" s="29">
        <f t="shared" si="14"/>
        <v>0</v>
      </c>
      <c r="J96" s="29">
        <v>0</v>
      </c>
      <c r="K96" s="29">
        <v>0</v>
      </c>
      <c r="L96" s="29">
        <f t="shared" si="8"/>
        <v>0</v>
      </c>
      <c r="M96" s="29">
        <f t="shared" si="9"/>
        <v>0</v>
      </c>
      <c r="N96" s="29">
        <f t="shared" si="10"/>
        <v>0</v>
      </c>
      <c r="O96" s="29">
        <f t="shared" si="11"/>
        <v>0</v>
      </c>
      <c r="P96" s="29">
        <f t="shared" si="12"/>
        <v>0</v>
      </c>
      <c r="Q96" s="29">
        <f t="shared" si="13"/>
        <v>0</v>
      </c>
    </row>
    <row r="97" spans="1:17" s="14" customFormat="1" ht="13.5">
      <c r="A97" s="87">
        <f t="shared" si="15"/>
        <v>80</v>
      </c>
      <c r="B97" s="88" t="s">
        <v>26</v>
      </c>
      <c r="C97" s="92" t="s">
        <v>128</v>
      </c>
      <c r="D97" s="90"/>
      <c r="E97" s="90" t="s">
        <v>48</v>
      </c>
      <c r="F97" s="88">
        <v>2</v>
      </c>
      <c r="G97" s="29">
        <v>0</v>
      </c>
      <c r="H97" s="29">
        <v>0</v>
      </c>
      <c r="I97" s="29">
        <f t="shared" si="14"/>
        <v>0</v>
      </c>
      <c r="J97" s="29">
        <v>0</v>
      </c>
      <c r="K97" s="29">
        <v>0</v>
      </c>
      <c r="L97" s="29">
        <f t="shared" si="8"/>
        <v>0</v>
      </c>
      <c r="M97" s="29">
        <f t="shared" si="9"/>
        <v>0</v>
      </c>
      <c r="N97" s="29">
        <f t="shared" si="10"/>
        <v>0</v>
      </c>
      <c r="O97" s="29">
        <f t="shared" si="11"/>
        <v>0</v>
      </c>
      <c r="P97" s="29">
        <f t="shared" si="12"/>
        <v>0</v>
      </c>
      <c r="Q97" s="29">
        <f t="shared" si="13"/>
        <v>0</v>
      </c>
    </row>
    <row r="98" spans="1:17" s="14" customFormat="1" ht="13.5">
      <c r="A98" s="87">
        <f t="shared" si="15"/>
        <v>81</v>
      </c>
      <c r="B98" s="88" t="s">
        <v>26</v>
      </c>
      <c r="C98" s="92" t="s">
        <v>129</v>
      </c>
      <c r="D98" s="90"/>
      <c r="E98" s="90" t="s">
        <v>48</v>
      </c>
      <c r="F98" s="88">
        <v>1</v>
      </c>
      <c r="G98" s="29">
        <v>0</v>
      </c>
      <c r="H98" s="29">
        <v>0</v>
      </c>
      <c r="I98" s="29">
        <f t="shared" si="14"/>
        <v>0</v>
      </c>
      <c r="J98" s="29">
        <v>0</v>
      </c>
      <c r="K98" s="29">
        <v>0</v>
      </c>
      <c r="L98" s="29">
        <f t="shared" si="8"/>
        <v>0</v>
      </c>
      <c r="M98" s="29">
        <f t="shared" si="9"/>
        <v>0</v>
      </c>
      <c r="N98" s="29">
        <f t="shared" si="10"/>
        <v>0</v>
      </c>
      <c r="O98" s="29">
        <f t="shared" si="11"/>
        <v>0</v>
      </c>
      <c r="P98" s="29">
        <f t="shared" si="12"/>
        <v>0</v>
      </c>
      <c r="Q98" s="29">
        <f t="shared" si="13"/>
        <v>0</v>
      </c>
    </row>
    <row r="99" spans="1:17" s="14" customFormat="1" ht="13.5">
      <c r="A99" s="87">
        <f t="shared" si="15"/>
        <v>82</v>
      </c>
      <c r="B99" s="88" t="s">
        <v>26</v>
      </c>
      <c r="C99" s="92" t="s">
        <v>130</v>
      </c>
      <c r="D99" s="90"/>
      <c r="E99" s="90" t="s">
        <v>48</v>
      </c>
      <c r="F99" s="88">
        <v>1</v>
      </c>
      <c r="G99" s="29">
        <v>0</v>
      </c>
      <c r="H99" s="29">
        <v>0</v>
      </c>
      <c r="I99" s="29">
        <f t="shared" si="14"/>
        <v>0</v>
      </c>
      <c r="J99" s="29">
        <v>0</v>
      </c>
      <c r="K99" s="29">
        <v>0</v>
      </c>
      <c r="L99" s="29">
        <f t="shared" si="8"/>
        <v>0</v>
      </c>
      <c r="M99" s="29">
        <f t="shared" si="9"/>
        <v>0</v>
      </c>
      <c r="N99" s="29">
        <f t="shared" si="10"/>
        <v>0</v>
      </c>
      <c r="O99" s="29">
        <f t="shared" si="11"/>
        <v>0</v>
      </c>
      <c r="P99" s="29">
        <f t="shared" si="12"/>
        <v>0</v>
      </c>
      <c r="Q99" s="29">
        <f t="shared" si="13"/>
        <v>0</v>
      </c>
    </row>
    <row r="100" spans="1:17" s="14" customFormat="1" ht="13.5">
      <c r="A100" s="87">
        <f t="shared" si="15"/>
        <v>83</v>
      </c>
      <c r="B100" s="88" t="s">
        <v>26</v>
      </c>
      <c r="C100" s="92" t="s">
        <v>131</v>
      </c>
      <c r="D100" s="90"/>
      <c r="E100" s="90" t="s">
        <v>48</v>
      </c>
      <c r="F100" s="88">
        <v>1</v>
      </c>
      <c r="G100" s="29">
        <v>0</v>
      </c>
      <c r="H100" s="29">
        <v>0</v>
      </c>
      <c r="I100" s="29">
        <f t="shared" si="14"/>
        <v>0</v>
      </c>
      <c r="J100" s="29">
        <v>0</v>
      </c>
      <c r="K100" s="29">
        <v>0</v>
      </c>
      <c r="L100" s="29">
        <f t="shared" si="8"/>
        <v>0</v>
      </c>
      <c r="M100" s="29">
        <f t="shared" si="9"/>
        <v>0</v>
      </c>
      <c r="N100" s="29">
        <f t="shared" si="10"/>
        <v>0</v>
      </c>
      <c r="O100" s="29">
        <f t="shared" si="11"/>
        <v>0</v>
      </c>
      <c r="P100" s="29">
        <f t="shared" si="12"/>
        <v>0</v>
      </c>
      <c r="Q100" s="29">
        <f t="shared" si="13"/>
        <v>0</v>
      </c>
    </row>
    <row r="101" spans="1:17" s="14" customFormat="1" ht="13.5">
      <c r="A101" s="87">
        <f t="shared" si="15"/>
        <v>84</v>
      </c>
      <c r="B101" s="88" t="s">
        <v>26</v>
      </c>
      <c r="C101" s="92" t="s">
        <v>132</v>
      </c>
      <c r="D101" s="90"/>
      <c r="E101" s="90" t="s">
        <v>48</v>
      </c>
      <c r="F101" s="88">
        <v>1</v>
      </c>
      <c r="G101" s="29">
        <v>0</v>
      </c>
      <c r="H101" s="29">
        <v>0</v>
      </c>
      <c r="I101" s="29">
        <f t="shared" si="14"/>
        <v>0</v>
      </c>
      <c r="J101" s="29">
        <v>0</v>
      </c>
      <c r="K101" s="29">
        <v>0</v>
      </c>
      <c r="L101" s="29">
        <f t="shared" si="8"/>
        <v>0</v>
      </c>
      <c r="M101" s="29">
        <f t="shared" si="9"/>
        <v>0</v>
      </c>
      <c r="N101" s="29">
        <f t="shared" si="10"/>
        <v>0</v>
      </c>
      <c r="O101" s="29">
        <f t="shared" si="11"/>
        <v>0</v>
      </c>
      <c r="P101" s="29">
        <f t="shared" si="12"/>
        <v>0</v>
      </c>
      <c r="Q101" s="29">
        <f t="shared" si="13"/>
        <v>0</v>
      </c>
    </row>
    <row r="102" spans="1:17" s="14" customFormat="1" ht="13.5">
      <c r="A102" s="87">
        <f t="shared" si="15"/>
        <v>85</v>
      </c>
      <c r="B102" s="88" t="s">
        <v>26</v>
      </c>
      <c r="C102" s="92" t="s">
        <v>133</v>
      </c>
      <c r="D102" s="90"/>
      <c r="E102" s="90" t="s">
        <v>48</v>
      </c>
      <c r="F102" s="88">
        <v>1</v>
      </c>
      <c r="G102" s="29">
        <v>0</v>
      </c>
      <c r="H102" s="29">
        <v>0</v>
      </c>
      <c r="I102" s="29">
        <f t="shared" si="14"/>
        <v>0</v>
      </c>
      <c r="J102" s="29">
        <v>0</v>
      </c>
      <c r="K102" s="29">
        <v>0</v>
      </c>
      <c r="L102" s="29">
        <f t="shared" si="8"/>
        <v>0</v>
      </c>
      <c r="M102" s="29">
        <f t="shared" si="9"/>
        <v>0</v>
      </c>
      <c r="N102" s="29">
        <f t="shared" si="10"/>
        <v>0</v>
      </c>
      <c r="O102" s="29">
        <f t="shared" si="11"/>
        <v>0</v>
      </c>
      <c r="P102" s="29">
        <f t="shared" si="12"/>
        <v>0</v>
      </c>
      <c r="Q102" s="29">
        <f t="shared" si="13"/>
        <v>0</v>
      </c>
    </row>
    <row r="103" spans="1:17" s="14" customFormat="1" ht="13.5">
      <c r="A103" s="87">
        <f t="shared" si="15"/>
        <v>86</v>
      </c>
      <c r="B103" s="88" t="s">
        <v>26</v>
      </c>
      <c r="C103" s="92" t="s">
        <v>134</v>
      </c>
      <c r="D103" s="93"/>
      <c r="E103" s="90" t="s">
        <v>48</v>
      </c>
      <c r="F103" s="88">
        <v>1</v>
      </c>
      <c r="G103" s="29">
        <v>0</v>
      </c>
      <c r="H103" s="29">
        <v>0</v>
      </c>
      <c r="I103" s="29">
        <f t="shared" si="14"/>
        <v>0</v>
      </c>
      <c r="J103" s="29">
        <v>0</v>
      </c>
      <c r="K103" s="29">
        <v>0</v>
      </c>
      <c r="L103" s="29">
        <f t="shared" si="8"/>
        <v>0</v>
      </c>
      <c r="M103" s="29">
        <f t="shared" si="9"/>
        <v>0</v>
      </c>
      <c r="N103" s="29">
        <f t="shared" si="10"/>
        <v>0</v>
      </c>
      <c r="O103" s="29">
        <f t="shared" si="11"/>
        <v>0</v>
      </c>
      <c r="P103" s="29">
        <f t="shared" si="12"/>
        <v>0</v>
      </c>
      <c r="Q103" s="29">
        <f t="shared" si="13"/>
        <v>0</v>
      </c>
    </row>
    <row r="104" spans="1:17" s="14" customFormat="1" ht="27">
      <c r="A104" s="87">
        <f t="shared" si="15"/>
        <v>87</v>
      </c>
      <c r="B104" s="88" t="s">
        <v>26</v>
      </c>
      <c r="C104" s="92" t="s">
        <v>135</v>
      </c>
      <c r="D104" s="90"/>
      <c r="E104" s="90" t="s">
        <v>83</v>
      </c>
      <c r="F104" s="88">
        <v>4</v>
      </c>
      <c r="G104" s="29">
        <v>0</v>
      </c>
      <c r="H104" s="29">
        <v>0</v>
      </c>
      <c r="I104" s="29">
        <f t="shared" si="14"/>
        <v>0</v>
      </c>
      <c r="J104" s="29">
        <v>0</v>
      </c>
      <c r="K104" s="29">
        <v>0</v>
      </c>
      <c r="L104" s="29">
        <f t="shared" si="8"/>
        <v>0</v>
      </c>
      <c r="M104" s="29">
        <f t="shared" si="9"/>
        <v>0</v>
      </c>
      <c r="N104" s="29">
        <f t="shared" si="10"/>
        <v>0</v>
      </c>
      <c r="O104" s="29">
        <f t="shared" si="11"/>
        <v>0</v>
      </c>
      <c r="P104" s="29">
        <f t="shared" si="12"/>
        <v>0</v>
      </c>
      <c r="Q104" s="29">
        <f t="shared" si="13"/>
        <v>0</v>
      </c>
    </row>
    <row r="105" spans="1:17" s="14" customFormat="1" ht="13.5">
      <c r="A105" s="87">
        <f t="shared" si="15"/>
        <v>88</v>
      </c>
      <c r="B105" s="88" t="s">
        <v>26</v>
      </c>
      <c r="C105" s="92" t="s">
        <v>136</v>
      </c>
      <c r="D105" s="90"/>
      <c r="E105" s="90" t="s">
        <v>48</v>
      </c>
      <c r="F105" s="88">
        <v>14</v>
      </c>
      <c r="G105" s="29">
        <v>0</v>
      </c>
      <c r="H105" s="29">
        <v>0</v>
      </c>
      <c r="I105" s="29">
        <f t="shared" si="14"/>
        <v>0</v>
      </c>
      <c r="J105" s="29">
        <v>0</v>
      </c>
      <c r="K105" s="29">
        <v>0</v>
      </c>
      <c r="L105" s="29">
        <f t="shared" si="8"/>
        <v>0</v>
      </c>
      <c r="M105" s="29">
        <f t="shared" si="9"/>
        <v>0</v>
      </c>
      <c r="N105" s="29">
        <f t="shared" si="10"/>
        <v>0</v>
      </c>
      <c r="O105" s="29">
        <f t="shared" si="11"/>
        <v>0</v>
      </c>
      <c r="P105" s="29">
        <f t="shared" si="12"/>
        <v>0</v>
      </c>
      <c r="Q105" s="29">
        <f t="shared" si="13"/>
        <v>0</v>
      </c>
    </row>
    <row r="106" spans="1:17" s="14" customFormat="1" ht="13.5">
      <c r="A106" s="87">
        <f t="shared" si="15"/>
        <v>89</v>
      </c>
      <c r="B106" s="88" t="s">
        <v>26</v>
      </c>
      <c r="C106" s="92" t="s">
        <v>137</v>
      </c>
      <c r="D106" s="99"/>
      <c r="E106" s="90" t="s">
        <v>48</v>
      </c>
      <c r="F106" s="88">
        <v>29</v>
      </c>
      <c r="G106" s="29">
        <v>0</v>
      </c>
      <c r="H106" s="29">
        <v>0</v>
      </c>
      <c r="I106" s="29">
        <f t="shared" si="14"/>
        <v>0</v>
      </c>
      <c r="J106" s="29">
        <v>0</v>
      </c>
      <c r="K106" s="29">
        <v>0</v>
      </c>
      <c r="L106" s="29">
        <f t="shared" si="8"/>
        <v>0</v>
      </c>
      <c r="M106" s="29">
        <f t="shared" si="9"/>
        <v>0</v>
      </c>
      <c r="N106" s="29">
        <f t="shared" si="10"/>
        <v>0</v>
      </c>
      <c r="O106" s="29">
        <f t="shared" si="11"/>
        <v>0</v>
      </c>
      <c r="P106" s="29">
        <f t="shared" si="12"/>
        <v>0</v>
      </c>
      <c r="Q106" s="29">
        <f t="shared" si="13"/>
        <v>0</v>
      </c>
    </row>
    <row r="107" spans="1:17" s="14" customFormat="1" ht="13.5">
      <c r="A107" s="87">
        <f t="shared" si="15"/>
        <v>90</v>
      </c>
      <c r="B107" s="88" t="s">
        <v>26</v>
      </c>
      <c r="C107" s="92" t="s">
        <v>138</v>
      </c>
      <c r="D107" s="89"/>
      <c r="E107" s="90" t="s">
        <v>48</v>
      </c>
      <c r="F107" s="88">
        <v>2</v>
      </c>
      <c r="G107" s="29">
        <v>0</v>
      </c>
      <c r="H107" s="29">
        <v>0</v>
      </c>
      <c r="I107" s="29">
        <f t="shared" si="14"/>
        <v>0</v>
      </c>
      <c r="J107" s="29">
        <v>0</v>
      </c>
      <c r="K107" s="29">
        <v>0</v>
      </c>
      <c r="L107" s="29">
        <f t="shared" si="8"/>
        <v>0</v>
      </c>
      <c r="M107" s="29">
        <f t="shared" si="9"/>
        <v>0</v>
      </c>
      <c r="N107" s="29">
        <f t="shared" si="10"/>
        <v>0</v>
      </c>
      <c r="O107" s="29">
        <f t="shared" si="11"/>
        <v>0</v>
      </c>
      <c r="P107" s="29">
        <f t="shared" si="12"/>
        <v>0</v>
      </c>
      <c r="Q107" s="29">
        <f t="shared" si="13"/>
        <v>0</v>
      </c>
    </row>
    <row r="108" spans="1:17" s="14" customFormat="1" ht="27">
      <c r="A108" s="87">
        <f t="shared" si="15"/>
        <v>91</v>
      </c>
      <c r="B108" s="88" t="s">
        <v>26</v>
      </c>
      <c r="C108" s="92" t="s">
        <v>139</v>
      </c>
      <c r="D108" s="90"/>
      <c r="E108" s="90" t="s">
        <v>37</v>
      </c>
      <c r="F108" s="88">
        <v>20</v>
      </c>
      <c r="G108" s="29">
        <v>0</v>
      </c>
      <c r="H108" s="29">
        <v>0</v>
      </c>
      <c r="I108" s="29">
        <f t="shared" si="14"/>
        <v>0</v>
      </c>
      <c r="J108" s="29">
        <v>0</v>
      </c>
      <c r="K108" s="29">
        <v>0</v>
      </c>
      <c r="L108" s="29">
        <f t="shared" si="8"/>
        <v>0</v>
      </c>
      <c r="M108" s="29">
        <f t="shared" si="9"/>
        <v>0</v>
      </c>
      <c r="N108" s="29">
        <f t="shared" si="10"/>
        <v>0</v>
      </c>
      <c r="O108" s="29">
        <f t="shared" si="11"/>
        <v>0</v>
      </c>
      <c r="P108" s="29">
        <f t="shared" si="12"/>
        <v>0</v>
      </c>
      <c r="Q108" s="29">
        <f t="shared" si="13"/>
        <v>0</v>
      </c>
    </row>
    <row r="109" spans="1:17" s="14" customFormat="1" ht="13.5">
      <c r="A109" s="87">
        <f t="shared" si="15"/>
        <v>92</v>
      </c>
      <c r="B109" s="88" t="s">
        <v>26</v>
      </c>
      <c r="C109" s="92" t="s">
        <v>140</v>
      </c>
      <c r="D109" s="90"/>
      <c r="E109" s="90" t="s">
        <v>83</v>
      </c>
      <c r="F109" s="88">
        <v>2</v>
      </c>
      <c r="G109" s="29">
        <v>0</v>
      </c>
      <c r="H109" s="29">
        <v>0</v>
      </c>
      <c r="I109" s="29">
        <f t="shared" si="14"/>
        <v>0</v>
      </c>
      <c r="J109" s="29">
        <v>0</v>
      </c>
      <c r="K109" s="29">
        <v>0</v>
      </c>
      <c r="L109" s="29">
        <f t="shared" si="8"/>
        <v>0</v>
      </c>
      <c r="M109" s="29">
        <f t="shared" si="9"/>
        <v>0</v>
      </c>
      <c r="N109" s="29">
        <f t="shared" si="10"/>
        <v>0</v>
      </c>
      <c r="O109" s="29">
        <f t="shared" si="11"/>
        <v>0</v>
      </c>
      <c r="P109" s="29">
        <f t="shared" si="12"/>
        <v>0</v>
      </c>
      <c r="Q109" s="29">
        <f t="shared" si="13"/>
        <v>0</v>
      </c>
    </row>
    <row r="110" spans="1:17" s="14" customFormat="1" ht="27">
      <c r="A110" s="87">
        <f t="shared" si="15"/>
        <v>93</v>
      </c>
      <c r="B110" s="88" t="s">
        <v>26</v>
      </c>
      <c r="C110" s="92" t="s">
        <v>141</v>
      </c>
      <c r="D110" s="90"/>
      <c r="E110" s="90" t="s">
        <v>86</v>
      </c>
      <c r="F110" s="88">
        <v>2</v>
      </c>
      <c r="G110" s="29">
        <v>0</v>
      </c>
      <c r="H110" s="29">
        <v>0</v>
      </c>
      <c r="I110" s="29">
        <f t="shared" si="14"/>
        <v>0</v>
      </c>
      <c r="J110" s="29">
        <v>0</v>
      </c>
      <c r="K110" s="29">
        <v>0</v>
      </c>
      <c r="L110" s="29">
        <f t="shared" si="8"/>
        <v>0</v>
      </c>
      <c r="M110" s="29">
        <f t="shared" si="9"/>
        <v>0</v>
      </c>
      <c r="N110" s="29">
        <f t="shared" si="10"/>
        <v>0</v>
      </c>
      <c r="O110" s="29">
        <f t="shared" si="11"/>
        <v>0</v>
      </c>
      <c r="P110" s="29">
        <f t="shared" si="12"/>
        <v>0</v>
      </c>
      <c r="Q110" s="29">
        <f t="shared" si="13"/>
        <v>0</v>
      </c>
    </row>
    <row r="111" spans="1:17" s="14" customFormat="1" ht="13.5">
      <c r="A111" s="87">
        <f t="shared" si="15"/>
        <v>94</v>
      </c>
      <c r="B111" s="88" t="s">
        <v>26</v>
      </c>
      <c r="C111" s="92" t="s">
        <v>142</v>
      </c>
      <c r="D111" s="90"/>
      <c r="E111" s="90" t="s">
        <v>86</v>
      </c>
      <c r="F111" s="88">
        <v>8</v>
      </c>
      <c r="G111" s="29">
        <v>0</v>
      </c>
      <c r="H111" s="29">
        <v>0</v>
      </c>
      <c r="I111" s="29">
        <f t="shared" si="14"/>
        <v>0</v>
      </c>
      <c r="J111" s="29">
        <v>0</v>
      </c>
      <c r="K111" s="29">
        <v>0</v>
      </c>
      <c r="L111" s="29">
        <f t="shared" si="8"/>
        <v>0</v>
      </c>
      <c r="M111" s="29">
        <f t="shared" si="9"/>
        <v>0</v>
      </c>
      <c r="N111" s="29">
        <f t="shared" si="10"/>
        <v>0</v>
      </c>
      <c r="O111" s="29">
        <f t="shared" si="11"/>
        <v>0</v>
      </c>
      <c r="P111" s="29">
        <f t="shared" si="12"/>
        <v>0</v>
      </c>
      <c r="Q111" s="29">
        <f t="shared" si="13"/>
        <v>0</v>
      </c>
    </row>
    <row r="112" spans="1:17" s="14" customFormat="1" ht="13.5">
      <c r="A112" s="87">
        <f t="shared" si="15"/>
        <v>95</v>
      </c>
      <c r="B112" s="88" t="s">
        <v>26</v>
      </c>
      <c r="C112" s="92" t="s">
        <v>89</v>
      </c>
      <c r="D112" s="90"/>
      <c r="E112" s="90" t="s">
        <v>86</v>
      </c>
      <c r="F112" s="88">
        <v>7</v>
      </c>
      <c r="G112" s="29">
        <v>0</v>
      </c>
      <c r="H112" s="29">
        <v>0</v>
      </c>
      <c r="I112" s="29">
        <f t="shared" si="14"/>
        <v>0</v>
      </c>
      <c r="J112" s="29">
        <v>0</v>
      </c>
      <c r="K112" s="29">
        <v>0</v>
      </c>
      <c r="L112" s="29">
        <f t="shared" si="8"/>
        <v>0</v>
      </c>
      <c r="M112" s="29">
        <f t="shared" si="9"/>
        <v>0</v>
      </c>
      <c r="N112" s="29">
        <f t="shared" si="10"/>
        <v>0</v>
      </c>
      <c r="O112" s="29">
        <f t="shared" si="11"/>
        <v>0</v>
      </c>
      <c r="P112" s="29">
        <f t="shared" si="12"/>
        <v>0</v>
      </c>
      <c r="Q112" s="29">
        <f t="shared" si="13"/>
        <v>0</v>
      </c>
    </row>
    <row r="113" spans="1:17" s="14" customFormat="1" ht="13.5">
      <c r="A113" s="87">
        <f t="shared" si="15"/>
        <v>96</v>
      </c>
      <c r="B113" s="88" t="s">
        <v>26</v>
      </c>
      <c r="C113" s="92" t="s">
        <v>143</v>
      </c>
      <c r="D113" s="90"/>
      <c r="E113" s="90" t="s">
        <v>86</v>
      </c>
      <c r="F113" s="88">
        <v>8</v>
      </c>
      <c r="G113" s="29">
        <v>0</v>
      </c>
      <c r="H113" s="29">
        <v>0</v>
      </c>
      <c r="I113" s="29">
        <f t="shared" si="14"/>
        <v>0</v>
      </c>
      <c r="J113" s="29">
        <v>0</v>
      </c>
      <c r="K113" s="29">
        <v>0</v>
      </c>
      <c r="L113" s="29">
        <f t="shared" si="8"/>
        <v>0</v>
      </c>
      <c r="M113" s="29">
        <f t="shared" si="9"/>
        <v>0</v>
      </c>
      <c r="N113" s="29">
        <f t="shared" si="10"/>
        <v>0</v>
      </c>
      <c r="O113" s="29">
        <f t="shared" si="11"/>
        <v>0</v>
      </c>
      <c r="P113" s="29">
        <f t="shared" si="12"/>
        <v>0</v>
      </c>
      <c r="Q113" s="29">
        <f t="shared" si="13"/>
        <v>0</v>
      </c>
    </row>
    <row r="114" spans="1:17" s="14" customFormat="1" ht="13.5">
      <c r="A114" s="87">
        <f t="shared" si="15"/>
        <v>97</v>
      </c>
      <c r="B114" s="88" t="s">
        <v>26</v>
      </c>
      <c r="C114" s="92" t="s">
        <v>144</v>
      </c>
      <c r="D114" s="90"/>
      <c r="E114" s="90" t="s">
        <v>86</v>
      </c>
      <c r="F114" s="88">
        <v>13</v>
      </c>
      <c r="G114" s="29">
        <v>0</v>
      </c>
      <c r="H114" s="29">
        <v>0</v>
      </c>
      <c r="I114" s="29">
        <f t="shared" si="14"/>
        <v>0</v>
      </c>
      <c r="J114" s="29">
        <v>0</v>
      </c>
      <c r="K114" s="29">
        <v>0</v>
      </c>
      <c r="L114" s="29">
        <f t="shared" si="8"/>
        <v>0</v>
      </c>
      <c r="M114" s="29">
        <f t="shared" si="9"/>
        <v>0</v>
      </c>
      <c r="N114" s="29">
        <f t="shared" si="10"/>
        <v>0</v>
      </c>
      <c r="O114" s="29">
        <f t="shared" si="11"/>
        <v>0</v>
      </c>
      <c r="P114" s="29">
        <f t="shared" si="12"/>
        <v>0</v>
      </c>
      <c r="Q114" s="29">
        <f t="shared" si="13"/>
        <v>0</v>
      </c>
    </row>
    <row r="115" spans="1:17" s="14" customFormat="1" ht="13.5">
      <c r="A115" s="87">
        <f t="shared" si="15"/>
        <v>98</v>
      </c>
      <c r="B115" s="88" t="s">
        <v>26</v>
      </c>
      <c r="C115" s="92" t="s">
        <v>92</v>
      </c>
      <c r="D115" s="90"/>
      <c r="E115" s="90" t="s">
        <v>86</v>
      </c>
      <c r="F115" s="88">
        <v>20</v>
      </c>
      <c r="G115" s="29">
        <v>0</v>
      </c>
      <c r="H115" s="29">
        <v>0</v>
      </c>
      <c r="I115" s="29">
        <f t="shared" si="14"/>
        <v>0</v>
      </c>
      <c r="J115" s="29">
        <v>0</v>
      </c>
      <c r="K115" s="29">
        <v>0</v>
      </c>
      <c r="L115" s="29">
        <f t="shared" si="8"/>
        <v>0</v>
      </c>
      <c r="M115" s="29">
        <f t="shared" si="9"/>
        <v>0</v>
      </c>
      <c r="N115" s="29">
        <f t="shared" si="10"/>
        <v>0</v>
      </c>
      <c r="O115" s="29">
        <f t="shared" si="11"/>
        <v>0</v>
      </c>
      <c r="P115" s="29">
        <f t="shared" si="12"/>
        <v>0</v>
      </c>
      <c r="Q115" s="29">
        <f t="shared" si="13"/>
        <v>0</v>
      </c>
    </row>
    <row r="116" spans="1:17" s="14" customFormat="1" ht="13.5">
      <c r="A116" s="87">
        <f t="shared" si="15"/>
        <v>99</v>
      </c>
      <c r="B116" s="88" t="s">
        <v>26</v>
      </c>
      <c r="C116" s="92" t="s">
        <v>145</v>
      </c>
      <c r="D116" s="90"/>
      <c r="E116" s="90" t="s">
        <v>23</v>
      </c>
      <c r="F116" s="88">
        <v>463</v>
      </c>
      <c r="G116" s="29">
        <v>0</v>
      </c>
      <c r="H116" s="29">
        <v>0</v>
      </c>
      <c r="I116" s="29">
        <f t="shared" si="14"/>
        <v>0</v>
      </c>
      <c r="J116" s="29">
        <v>0</v>
      </c>
      <c r="K116" s="29">
        <v>0</v>
      </c>
      <c r="L116" s="29">
        <f t="shared" si="8"/>
        <v>0</v>
      </c>
      <c r="M116" s="29">
        <f t="shared" si="9"/>
        <v>0</v>
      </c>
      <c r="N116" s="29">
        <f t="shared" si="10"/>
        <v>0</v>
      </c>
      <c r="O116" s="29">
        <f t="shared" si="11"/>
        <v>0</v>
      </c>
      <c r="P116" s="29">
        <f t="shared" si="12"/>
        <v>0</v>
      </c>
      <c r="Q116" s="29">
        <f t="shared" si="13"/>
        <v>0</v>
      </c>
    </row>
    <row r="117" spans="1:17" s="14" customFormat="1" ht="67.5">
      <c r="A117" s="87">
        <f t="shared" si="15"/>
        <v>100</v>
      </c>
      <c r="B117" s="88" t="s">
        <v>26</v>
      </c>
      <c r="C117" s="138" t="s">
        <v>560</v>
      </c>
      <c r="D117" s="90"/>
      <c r="E117" s="90" t="s">
        <v>23</v>
      </c>
      <c r="F117" s="88">
        <v>463</v>
      </c>
      <c r="G117" s="29">
        <v>0</v>
      </c>
      <c r="H117" s="29">
        <v>0</v>
      </c>
      <c r="I117" s="29">
        <f t="shared" si="14"/>
        <v>0</v>
      </c>
      <c r="J117" s="29">
        <v>0</v>
      </c>
      <c r="K117" s="29">
        <v>0</v>
      </c>
      <c r="L117" s="29">
        <f t="shared" si="8"/>
        <v>0</v>
      </c>
      <c r="M117" s="29">
        <f t="shared" si="9"/>
        <v>0</v>
      </c>
      <c r="N117" s="29">
        <f t="shared" si="10"/>
        <v>0</v>
      </c>
      <c r="O117" s="29">
        <f t="shared" si="11"/>
        <v>0</v>
      </c>
      <c r="P117" s="29">
        <f t="shared" si="12"/>
        <v>0</v>
      </c>
      <c r="Q117" s="29">
        <f t="shared" si="13"/>
        <v>0</v>
      </c>
    </row>
    <row r="118" spans="1:17" s="14" customFormat="1" ht="62.25" customHeight="1">
      <c r="A118" s="87">
        <f t="shared" si="15"/>
        <v>101</v>
      </c>
      <c r="B118" s="88" t="s">
        <v>26</v>
      </c>
      <c r="C118" s="100" t="s">
        <v>146</v>
      </c>
      <c r="D118" s="90"/>
      <c r="E118" s="90" t="s">
        <v>37</v>
      </c>
      <c r="F118" s="88">
        <v>2</v>
      </c>
      <c r="G118" s="29">
        <v>0</v>
      </c>
      <c r="H118" s="29">
        <v>0</v>
      </c>
      <c r="I118" s="29">
        <f t="shared" si="14"/>
        <v>0</v>
      </c>
      <c r="J118" s="29">
        <v>0</v>
      </c>
      <c r="K118" s="29">
        <v>0</v>
      </c>
      <c r="L118" s="29">
        <f t="shared" si="8"/>
        <v>0</v>
      </c>
      <c r="M118" s="29">
        <f t="shared" si="9"/>
        <v>0</v>
      </c>
      <c r="N118" s="29">
        <f t="shared" si="10"/>
        <v>0</v>
      </c>
      <c r="O118" s="29">
        <f t="shared" si="11"/>
        <v>0</v>
      </c>
      <c r="P118" s="29">
        <f t="shared" si="12"/>
        <v>0</v>
      </c>
      <c r="Q118" s="29">
        <f t="shared" si="13"/>
        <v>0</v>
      </c>
    </row>
    <row r="119" spans="1:17" s="14" customFormat="1" ht="54">
      <c r="A119" s="87">
        <f t="shared" si="15"/>
        <v>102</v>
      </c>
      <c r="B119" s="88" t="s">
        <v>26</v>
      </c>
      <c r="C119" s="92" t="s">
        <v>147</v>
      </c>
      <c r="D119" s="90"/>
      <c r="E119" s="90" t="s">
        <v>37</v>
      </c>
      <c r="F119" s="88">
        <v>1</v>
      </c>
      <c r="G119" s="29">
        <v>0</v>
      </c>
      <c r="H119" s="29">
        <v>0</v>
      </c>
      <c r="I119" s="29">
        <f t="shared" si="14"/>
        <v>0</v>
      </c>
      <c r="J119" s="29">
        <v>0</v>
      </c>
      <c r="K119" s="29">
        <v>0</v>
      </c>
      <c r="L119" s="29">
        <f t="shared" si="8"/>
        <v>0</v>
      </c>
      <c r="M119" s="29">
        <f t="shared" si="9"/>
        <v>0</v>
      </c>
      <c r="N119" s="29">
        <f t="shared" si="10"/>
        <v>0</v>
      </c>
      <c r="O119" s="29">
        <f t="shared" si="11"/>
        <v>0</v>
      </c>
      <c r="P119" s="29">
        <f t="shared" si="12"/>
        <v>0</v>
      </c>
      <c r="Q119" s="29">
        <f t="shared" si="13"/>
        <v>0</v>
      </c>
    </row>
    <row r="120" spans="1:17" s="14" customFormat="1" ht="27">
      <c r="A120" s="87">
        <f t="shared" si="15"/>
        <v>103</v>
      </c>
      <c r="B120" s="88" t="s">
        <v>26</v>
      </c>
      <c r="C120" s="92" t="s">
        <v>95</v>
      </c>
      <c r="D120" s="90"/>
      <c r="E120" s="90" t="s">
        <v>37</v>
      </c>
      <c r="F120" s="88">
        <v>1</v>
      </c>
      <c r="G120" s="29">
        <v>0</v>
      </c>
      <c r="H120" s="29">
        <v>0</v>
      </c>
      <c r="I120" s="29">
        <f t="shared" si="14"/>
        <v>0</v>
      </c>
      <c r="J120" s="29">
        <v>0</v>
      </c>
      <c r="K120" s="29">
        <v>0</v>
      </c>
      <c r="L120" s="29">
        <f t="shared" si="8"/>
        <v>0</v>
      </c>
      <c r="M120" s="29">
        <f t="shared" si="9"/>
        <v>0</v>
      </c>
      <c r="N120" s="29">
        <f t="shared" si="10"/>
        <v>0</v>
      </c>
      <c r="O120" s="29">
        <f t="shared" si="11"/>
        <v>0</v>
      </c>
      <c r="P120" s="29">
        <f t="shared" si="12"/>
        <v>0</v>
      </c>
      <c r="Q120" s="29">
        <f t="shared" si="13"/>
        <v>0</v>
      </c>
    </row>
    <row r="121" spans="1:17" s="14" customFormat="1" ht="13.5">
      <c r="A121" s="87">
        <f t="shared" si="15"/>
        <v>104</v>
      </c>
      <c r="B121" s="88" t="s">
        <v>26</v>
      </c>
      <c r="C121" s="95" t="s">
        <v>96</v>
      </c>
      <c r="D121" s="90"/>
      <c r="E121" s="90" t="s">
        <v>37</v>
      </c>
      <c r="F121" s="88">
        <v>1</v>
      </c>
      <c r="G121" s="29">
        <v>0</v>
      </c>
      <c r="H121" s="29">
        <v>0</v>
      </c>
      <c r="I121" s="29">
        <f t="shared" si="14"/>
        <v>0</v>
      </c>
      <c r="J121" s="29">
        <v>0</v>
      </c>
      <c r="K121" s="29">
        <v>0</v>
      </c>
      <c r="L121" s="29">
        <f t="shared" si="8"/>
        <v>0</v>
      </c>
      <c r="M121" s="29">
        <f t="shared" si="9"/>
        <v>0</v>
      </c>
      <c r="N121" s="29">
        <f t="shared" si="10"/>
        <v>0</v>
      </c>
      <c r="O121" s="29">
        <f t="shared" si="11"/>
        <v>0</v>
      </c>
      <c r="P121" s="29">
        <f t="shared" si="12"/>
        <v>0</v>
      </c>
      <c r="Q121" s="29">
        <f t="shared" si="13"/>
        <v>0</v>
      </c>
    </row>
    <row r="122" spans="1:17" s="14" customFormat="1" ht="13.5">
      <c r="A122" s="87">
        <f t="shared" si="15"/>
        <v>105</v>
      </c>
      <c r="B122" s="88" t="s">
        <v>26</v>
      </c>
      <c r="C122" s="92" t="s">
        <v>97</v>
      </c>
      <c r="D122" s="90"/>
      <c r="E122" s="90" t="s">
        <v>37</v>
      </c>
      <c r="F122" s="88">
        <v>1</v>
      </c>
      <c r="G122" s="29">
        <v>0</v>
      </c>
      <c r="H122" s="29"/>
      <c r="I122" s="29">
        <f t="shared" si="14"/>
        <v>0</v>
      </c>
      <c r="J122" s="29">
        <v>0</v>
      </c>
      <c r="K122" s="29">
        <v>0</v>
      </c>
      <c r="L122" s="29">
        <f t="shared" si="8"/>
        <v>0</v>
      </c>
      <c r="M122" s="29">
        <f t="shared" si="9"/>
        <v>0</v>
      </c>
      <c r="N122" s="29">
        <f t="shared" si="10"/>
        <v>0</v>
      </c>
      <c r="O122" s="29">
        <f t="shared" si="11"/>
        <v>0</v>
      </c>
      <c r="P122" s="29">
        <f t="shared" si="12"/>
        <v>0</v>
      </c>
      <c r="Q122" s="29">
        <f t="shared" si="13"/>
        <v>0</v>
      </c>
    </row>
    <row r="123" spans="1:17" s="14" customFormat="1" ht="13.5">
      <c r="A123" s="87"/>
      <c r="B123" s="88"/>
      <c r="C123" s="89" t="s">
        <v>148</v>
      </c>
      <c r="D123" s="90"/>
      <c r="E123" s="90"/>
      <c r="F123" s="88"/>
      <c r="G123" s="29"/>
      <c r="H123" s="29"/>
      <c r="I123" s="29"/>
      <c r="J123" s="29"/>
      <c r="K123" s="29"/>
      <c r="L123" s="29"/>
      <c r="M123" s="29"/>
      <c r="N123" s="29"/>
      <c r="O123" s="29"/>
      <c r="P123" s="29"/>
      <c r="Q123" s="29"/>
    </row>
    <row r="124" spans="1:17" s="14" customFormat="1" ht="27">
      <c r="A124" s="87">
        <f>A122+1</f>
        <v>106</v>
      </c>
      <c r="B124" s="88" t="s">
        <v>26</v>
      </c>
      <c r="C124" s="92" t="s">
        <v>149</v>
      </c>
      <c r="D124" s="90"/>
      <c r="E124" s="90" t="s">
        <v>83</v>
      </c>
      <c r="F124" s="88">
        <v>2084</v>
      </c>
      <c r="G124" s="29">
        <v>0</v>
      </c>
      <c r="H124" s="29"/>
      <c r="I124" s="29">
        <f t="shared" si="14"/>
        <v>0</v>
      </c>
      <c r="J124" s="29">
        <v>0</v>
      </c>
      <c r="K124" s="29">
        <v>0</v>
      </c>
      <c r="L124" s="29">
        <f t="shared" si="8"/>
        <v>0</v>
      </c>
      <c r="M124" s="29">
        <f t="shared" si="9"/>
        <v>0</v>
      </c>
      <c r="N124" s="29">
        <f t="shared" si="10"/>
        <v>0</v>
      </c>
      <c r="O124" s="29">
        <f t="shared" si="11"/>
        <v>0</v>
      </c>
      <c r="P124" s="29">
        <f t="shared" si="12"/>
        <v>0</v>
      </c>
      <c r="Q124" s="29">
        <f t="shared" si="13"/>
        <v>0</v>
      </c>
    </row>
    <row r="125" spans="1:17" s="14" customFormat="1" ht="13.5">
      <c r="A125" s="87">
        <f t="shared" si="15"/>
        <v>107</v>
      </c>
      <c r="B125" s="88" t="s">
        <v>26</v>
      </c>
      <c r="C125" s="92" t="s">
        <v>100</v>
      </c>
      <c r="D125" s="90"/>
      <c r="E125" s="90" t="s">
        <v>83</v>
      </c>
      <c r="F125" s="88">
        <v>208</v>
      </c>
      <c r="G125" s="29">
        <v>0</v>
      </c>
      <c r="H125" s="29">
        <v>0</v>
      </c>
      <c r="I125" s="29">
        <f t="shared" si="14"/>
        <v>0</v>
      </c>
      <c r="J125" s="29">
        <v>0</v>
      </c>
      <c r="K125" s="29">
        <v>0</v>
      </c>
      <c r="L125" s="29">
        <f t="shared" si="8"/>
        <v>0</v>
      </c>
      <c r="M125" s="29">
        <f t="shared" si="9"/>
        <v>0</v>
      </c>
      <c r="N125" s="29">
        <f t="shared" si="10"/>
        <v>0</v>
      </c>
      <c r="O125" s="29">
        <f t="shared" si="11"/>
        <v>0</v>
      </c>
      <c r="P125" s="29">
        <f t="shared" si="12"/>
        <v>0</v>
      </c>
      <c r="Q125" s="29">
        <f t="shared" si="13"/>
        <v>0</v>
      </c>
    </row>
    <row r="126" spans="1:17" s="14" customFormat="1" ht="27">
      <c r="A126" s="87">
        <f t="shared" si="15"/>
        <v>108</v>
      </c>
      <c r="B126" s="88" t="s">
        <v>26</v>
      </c>
      <c r="C126" s="92" t="s">
        <v>101</v>
      </c>
      <c r="D126" s="90"/>
      <c r="E126" s="90" t="s">
        <v>83</v>
      </c>
      <c r="F126" s="88">
        <v>69</v>
      </c>
      <c r="G126" s="29">
        <v>0</v>
      </c>
      <c r="H126" s="29">
        <v>0</v>
      </c>
      <c r="I126" s="29">
        <f t="shared" si="14"/>
        <v>0</v>
      </c>
      <c r="J126" s="29">
        <v>0</v>
      </c>
      <c r="K126" s="29">
        <v>0</v>
      </c>
      <c r="L126" s="29">
        <f t="shared" si="8"/>
        <v>0</v>
      </c>
      <c r="M126" s="29">
        <f t="shared" si="9"/>
        <v>0</v>
      </c>
      <c r="N126" s="29">
        <f t="shared" si="10"/>
        <v>0</v>
      </c>
      <c r="O126" s="29">
        <f t="shared" si="11"/>
        <v>0</v>
      </c>
      <c r="P126" s="29">
        <f t="shared" si="12"/>
        <v>0</v>
      </c>
      <c r="Q126" s="29">
        <f t="shared" si="13"/>
        <v>0</v>
      </c>
    </row>
    <row r="127" spans="1:17" s="14" customFormat="1" ht="27">
      <c r="A127" s="87">
        <f t="shared" si="15"/>
        <v>109</v>
      </c>
      <c r="B127" s="88" t="s">
        <v>26</v>
      </c>
      <c r="C127" s="92" t="s">
        <v>102</v>
      </c>
      <c r="D127" s="90"/>
      <c r="E127" s="90" t="s">
        <v>83</v>
      </c>
      <c r="F127" s="88">
        <v>139</v>
      </c>
      <c r="G127" s="29">
        <v>0</v>
      </c>
      <c r="H127" s="29">
        <v>0</v>
      </c>
      <c r="I127" s="29">
        <f t="shared" si="14"/>
        <v>0</v>
      </c>
      <c r="J127" s="29">
        <v>0</v>
      </c>
      <c r="K127" s="29">
        <v>0</v>
      </c>
      <c r="L127" s="29">
        <f t="shared" si="8"/>
        <v>0</v>
      </c>
      <c r="M127" s="29">
        <f t="shared" si="9"/>
        <v>0</v>
      </c>
      <c r="N127" s="29">
        <f t="shared" si="10"/>
        <v>0</v>
      </c>
      <c r="O127" s="29">
        <f t="shared" si="11"/>
        <v>0</v>
      </c>
      <c r="P127" s="29">
        <f t="shared" si="12"/>
        <v>0</v>
      </c>
      <c r="Q127" s="29">
        <f t="shared" si="13"/>
        <v>0</v>
      </c>
    </row>
    <row r="128" spans="1:17" s="14" customFormat="1" ht="67.5">
      <c r="A128" s="87">
        <f t="shared" si="15"/>
        <v>110</v>
      </c>
      <c r="B128" s="88" t="s">
        <v>26</v>
      </c>
      <c r="C128" s="96" t="s">
        <v>150</v>
      </c>
      <c r="D128" s="90"/>
      <c r="E128" s="90" t="s">
        <v>83</v>
      </c>
      <c r="F128" s="88">
        <v>2084</v>
      </c>
      <c r="G128" s="29">
        <v>0</v>
      </c>
      <c r="H128" s="29">
        <v>0</v>
      </c>
      <c r="I128" s="29">
        <f t="shared" si="14"/>
        <v>0</v>
      </c>
      <c r="J128" s="29">
        <v>0</v>
      </c>
      <c r="K128" s="29">
        <v>0</v>
      </c>
      <c r="L128" s="29">
        <f t="shared" si="8"/>
        <v>0</v>
      </c>
      <c r="M128" s="29">
        <f t="shared" si="9"/>
        <v>0</v>
      </c>
      <c r="N128" s="29">
        <f t="shared" si="10"/>
        <v>0</v>
      </c>
      <c r="O128" s="29">
        <f t="shared" si="11"/>
        <v>0</v>
      </c>
      <c r="P128" s="29">
        <f t="shared" si="12"/>
        <v>0</v>
      </c>
      <c r="Q128" s="29">
        <f t="shared" si="13"/>
        <v>0</v>
      </c>
    </row>
    <row r="129" spans="1:17" s="14" customFormat="1" ht="13.5">
      <c r="A129" s="87">
        <f t="shared" si="15"/>
        <v>111</v>
      </c>
      <c r="B129" s="88" t="s">
        <v>26</v>
      </c>
      <c r="C129" s="92" t="s">
        <v>103</v>
      </c>
      <c r="D129" s="90"/>
      <c r="E129" s="90" t="s">
        <v>83</v>
      </c>
      <c r="F129" s="88">
        <v>2157</v>
      </c>
      <c r="G129" s="29">
        <v>0</v>
      </c>
      <c r="H129" s="29"/>
      <c r="I129" s="29">
        <f t="shared" si="14"/>
        <v>0</v>
      </c>
      <c r="J129" s="29">
        <v>0</v>
      </c>
      <c r="K129" s="29">
        <v>0</v>
      </c>
      <c r="L129" s="29">
        <f t="shared" si="8"/>
        <v>0</v>
      </c>
      <c r="M129" s="29">
        <f t="shared" si="9"/>
        <v>0</v>
      </c>
      <c r="N129" s="29">
        <f t="shared" si="10"/>
        <v>0</v>
      </c>
      <c r="O129" s="29">
        <f t="shared" si="11"/>
        <v>0</v>
      </c>
      <c r="P129" s="29">
        <f t="shared" si="12"/>
        <v>0</v>
      </c>
      <c r="Q129" s="29">
        <f t="shared" si="13"/>
        <v>0</v>
      </c>
    </row>
    <row r="130" spans="1:17" s="14" customFormat="1" ht="40.5">
      <c r="A130" s="87">
        <f t="shared" si="15"/>
        <v>112</v>
      </c>
      <c r="B130" s="88" t="s">
        <v>26</v>
      </c>
      <c r="C130" s="92" t="s">
        <v>104</v>
      </c>
      <c r="D130" s="90"/>
      <c r="E130" s="90" t="s">
        <v>37</v>
      </c>
      <c r="F130" s="88">
        <v>1</v>
      </c>
      <c r="G130" s="29">
        <v>0</v>
      </c>
      <c r="H130" s="29">
        <v>0</v>
      </c>
      <c r="I130" s="29">
        <f t="shared" si="14"/>
        <v>0</v>
      </c>
      <c r="J130" s="29">
        <v>0</v>
      </c>
      <c r="K130" s="29">
        <v>0</v>
      </c>
      <c r="L130" s="29">
        <f t="shared" si="8"/>
        <v>0</v>
      </c>
      <c r="M130" s="29">
        <f t="shared" si="9"/>
        <v>0</v>
      </c>
      <c r="N130" s="29">
        <f t="shared" si="10"/>
        <v>0</v>
      </c>
      <c r="O130" s="29">
        <f t="shared" si="11"/>
        <v>0</v>
      </c>
      <c r="P130" s="29">
        <f t="shared" si="12"/>
        <v>0</v>
      </c>
      <c r="Q130" s="29">
        <f t="shared" si="13"/>
        <v>0</v>
      </c>
    </row>
    <row r="131" spans="1:17" s="14" customFormat="1" ht="54">
      <c r="A131" s="87">
        <f t="shared" si="15"/>
        <v>113</v>
      </c>
      <c r="B131" s="88" t="s">
        <v>26</v>
      </c>
      <c r="C131" s="92" t="s">
        <v>105</v>
      </c>
      <c r="D131" s="90"/>
      <c r="E131" s="90" t="s">
        <v>23</v>
      </c>
      <c r="F131" s="88">
        <v>463</v>
      </c>
      <c r="G131" s="29">
        <v>0</v>
      </c>
      <c r="H131" s="29">
        <v>0</v>
      </c>
      <c r="I131" s="29">
        <f t="shared" si="14"/>
        <v>0</v>
      </c>
      <c r="J131" s="29">
        <v>0</v>
      </c>
      <c r="K131" s="29">
        <v>0</v>
      </c>
      <c r="L131" s="29">
        <f t="shared" si="8"/>
        <v>0</v>
      </c>
      <c r="M131" s="29">
        <f t="shared" si="9"/>
        <v>0</v>
      </c>
      <c r="N131" s="29">
        <f t="shared" si="10"/>
        <v>0</v>
      </c>
      <c r="O131" s="29">
        <f t="shared" si="11"/>
        <v>0</v>
      </c>
      <c r="P131" s="29">
        <f t="shared" si="12"/>
        <v>0</v>
      </c>
      <c r="Q131" s="29">
        <f t="shared" si="13"/>
        <v>0</v>
      </c>
    </row>
    <row r="132" spans="1:17" s="14" customFormat="1" ht="13.5">
      <c r="A132" s="87"/>
      <c r="B132" s="88"/>
      <c r="C132" s="89" t="s">
        <v>151</v>
      </c>
      <c r="D132" s="90"/>
      <c r="E132" s="90"/>
      <c r="F132" s="88"/>
      <c r="G132" s="29"/>
      <c r="H132" s="29"/>
      <c r="I132" s="29"/>
      <c r="J132" s="29"/>
      <c r="K132" s="29"/>
      <c r="L132" s="29"/>
      <c r="M132" s="29"/>
      <c r="N132" s="29"/>
      <c r="O132" s="29"/>
      <c r="P132" s="29"/>
      <c r="Q132" s="29"/>
    </row>
    <row r="133" spans="1:17" s="14" customFormat="1" ht="13.5">
      <c r="A133" s="87">
        <f>A131+1</f>
        <v>114</v>
      </c>
      <c r="B133" s="88" t="s">
        <v>26</v>
      </c>
      <c r="C133" s="92" t="s">
        <v>152</v>
      </c>
      <c r="D133" s="90"/>
      <c r="E133" s="90" t="s">
        <v>23</v>
      </c>
      <c r="F133" s="88">
        <v>360</v>
      </c>
      <c r="G133" s="29">
        <v>0</v>
      </c>
      <c r="H133" s="29">
        <v>0</v>
      </c>
      <c r="I133" s="29">
        <f t="shared" si="14"/>
        <v>0</v>
      </c>
      <c r="J133" s="29">
        <v>0</v>
      </c>
      <c r="K133" s="29">
        <v>0</v>
      </c>
      <c r="L133" s="29">
        <f t="shared" si="8"/>
        <v>0</v>
      </c>
      <c r="M133" s="29">
        <f t="shared" si="9"/>
        <v>0</v>
      </c>
      <c r="N133" s="29">
        <f t="shared" si="10"/>
        <v>0</v>
      </c>
      <c r="O133" s="29">
        <f t="shared" si="11"/>
        <v>0</v>
      </c>
      <c r="P133" s="29">
        <f t="shared" si="12"/>
        <v>0</v>
      </c>
      <c r="Q133" s="29">
        <f t="shared" si="13"/>
        <v>0</v>
      </c>
    </row>
    <row r="134" spans="1:17" s="14" customFormat="1" ht="13.5">
      <c r="A134" s="87">
        <f t="shared" si="15"/>
        <v>115</v>
      </c>
      <c r="B134" s="88" t="s">
        <v>26</v>
      </c>
      <c r="C134" s="92" t="s">
        <v>153</v>
      </c>
      <c r="D134" s="90"/>
      <c r="E134" s="90" t="s">
        <v>23</v>
      </c>
      <c r="F134" s="88">
        <v>29</v>
      </c>
      <c r="G134" s="29">
        <v>0</v>
      </c>
      <c r="H134" s="29">
        <v>0</v>
      </c>
      <c r="I134" s="29">
        <f t="shared" si="14"/>
        <v>0</v>
      </c>
      <c r="J134" s="29">
        <v>0</v>
      </c>
      <c r="K134" s="29">
        <v>0</v>
      </c>
      <c r="L134" s="29">
        <f t="shared" si="8"/>
        <v>0</v>
      </c>
      <c r="M134" s="29">
        <f t="shared" si="9"/>
        <v>0</v>
      </c>
      <c r="N134" s="29">
        <f t="shared" si="10"/>
        <v>0</v>
      </c>
      <c r="O134" s="29">
        <f t="shared" si="11"/>
        <v>0</v>
      </c>
      <c r="P134" s="29">
        <f t="shared" si="12"/>
        <v>0</v>
      </c>
      <c r="Q134" s="29">
        <f t="shared" si="13"/>
        <v>0</v>
      </c>
    </row>
    <row r="135" spans="1:17" s="14" customFormat="1" ht="13.5">
      <c r="A135" s="87">
        <f t="shared" si="15"/>
        <v>116</v>
      </c>
      <c r="B135" s="88" t="s">
        <v>26</v>
      </c>
      <c r="C135" s="92" t="s">
        <v>154</v>
      </c>
      <c r="D135" s="90"/>
      <c r="E135" s="90" t="s">
        <v>23</v>
      </c>
      <c r="F135" s="88">
        <v>80</v>
      </c>
      <c r="G135" s="29">
        <v>0</v>
      </c>
      <c r="H135" s="29">
        <v>0</v>
      </c>
      <c r="I135" s="29">
        <f t="shared" si="14"/>
        <v>0</v>
      </c>
      <c r="J135" s="29">
        <v>0</v>
      </c>
      <c r="K135" s="29">
        <v>0</v>
      </c>
      <c r="L135" s="29">
        <f t="shared" si="8"/>
        <v>0</v>
      </c>
      <c r="M135" s="29">
        <f t="shared" si="9"/>
        <v>0</v>
      </c>
      <c r="N135" s="29">
        <f t="shared" si="10"/>
        <v>0</v>
      </c>
      <c r="O135" s="29">
        <f t="shared" si="11"/>
        <v>0</v>
      </c>
      <c r="P135" s="29">
        <f t="shared" si="12"/>
        <v>0</v>
      </c>
      <c r="Q135" s="29">
        <f t="shared" si="13"/>
        <v>0</v>
      </c>
    </row>
    <row r="136" spans="1:17" s="14" customFormat="1" ht="13.5">
      <c r="A136" s="87">
        <f t="shared" si="15"/>
        <v>117</v>
      </c>
      <c r="B136" s="88" t="s">
        <v>26</v>
      </c>
      <c r="C136" s="92" t="s">
        <v>155</v>
      </c>
      <c r="D136" s="90"/>
      <c r="E136" s="90" t="s">
        <v>37</v>
      </c>
      <c r="F136" s="88">
        <v>23</v>
      </c>
      <c r="G136" s="29">
        <v>0</v>
      </c>
      <c r="H136" s="29">
        <v>0</v>
      </c>
      <c r="I136" s="29">
        <f t="shared" si="14"/>
        <v>0</v>
      </c>
      <c r="J136" s="29">
        <v>0</v>
      </c>
      <c r="K136" s="29">
        <v>0</v>
      </c>
      <c r="L136" s="29">
        <f t="shared" si="8"/>
        <v>0</v>
      </c>
      <c r="M136" s="29">
        <f t="shared" si="9"/>
        <v>0</v>
      </c>
      <c r="N136" s="29">
        <f t="shared" si="10"/>
        <v>0</v>
      </c>
      <c r="O136" s="29">
        <f t="shared" si="11"/>
        <v>0</v>
      </c>
      <c r="P136" s="29">
        <f t="shared" si="12"/>
        <v>0</v>
      </c>
      <c r="Q136" s="29">
        <f t="shared" si="13"/>
        <v>0</v>
      </c>
    </row>
    <row r="137" spans="1:17" s="14" customFormat="1" ht="13.5">
      <c r="A137" s="87">
        <f t="shared" si="15"/>
        <v>118</v>
      </c>
      <c r="B137" s="88" t="s">
        <v>26</v>
      </c>
      <c r="C137" s="92" t="s">
        <v>156</v>
      </c>
      <c r="D137" s="90"/>
      <c r="E137" s="90" t="s">
        <v>23</v>
      </c>
      <c r="F137" s="88">
        <v>124</v>
      </c>
      <c r="G137" s="29">
        <v>0</v>
      </c>
      <c r="H137" s="29">
        <v>0</v>
      </c>
      <c r="I137" s="29">
        <f t="shared" si="14"/>
        <v>0</v>
      </c>
      <c r="J137" s="29">
        <v>0</v>
      </c>
      <c r="K137" s="29">
        <v>0</v>
      </c>
      <c r="L137" s="29">
        <f t="shared" si="8"/>
        <v>0</v>
      </c>
      <c r="M137" s="29">
        <f t="shared" si="9"/>
        <v>0</v>
      </c>
      <c r="N137" s="29">
        <f t="shared" si="10"/>
        <v>0</v>
      </c>
      <c r="O137" s="29">
        <f t="shared" si="11"/>
        <v>0</v>
      </c>
      <c r="P137" s="29">
        <f t="shared" si="12"/>
        <v>0</v>
      </c>
      <c r="Q137" s="29">
        <f t="shared" si="13"/>
        <v>0</v>
      </c>
    </row>
    <row r="138" spans="1:17" s="14" customFormat="1" ht="13.5">
      <c r="A138" s="87">
        <f t="shared" si="15"/>
        <v>119</v>
      </c>
      <c r="B138" s="88" t="s">
        <v>26</v>
      </c>
      <c r="C138" s="92" t="s">
        <v>157</v>
      </c>
      <c r="D138" s="90"/>
      <c r="E138" s="90" t="s">
        <v>23</v>
      </c>
      <c r="F138" s="88">
        <v>265</v>
      </c>
      <c r="G138" s="29">
        <v>0</v>
      </c>
      <c r="H138" s="29">
        <v>0</v>
      </c>
      <c r="I138" s="29">
        <f t="shared" si="14"/>
        <v>0</v>
      </c>
      <c r="J138" s="29">
        <v>0</v>
      </c>
      <c r="K138" s="29">
        <v>0</v>
      </c>
      <c r="L138" s="29">
        <f t="shared" si="8"/>
        <v>0</v>
      </c>
      <c r="M138" s="29">
        <f t="shared" si="9"/>
        <v>0</v>
      </c>
      <c r="N138" s="29">
        <f t="shared" si="10"/>
        <v>0</v>
      </c>
      <c r="O138" s="29">
        <f t="shared" si="11"/>
        <v>0</v>
      </c>
      <c r="P138" s="29">
        <f t="shared" si="12"/>
        <v>0</v>
      </c>
      <c r="Q138" s="29">
        <f t="shared" si="13"/>
        <v>0</v>
      </c>
    </row>
    <row r="139" spans="1:17" s="14" customFormat="1" ht="13.5">
      <c r="A139" s="87">
        <f t="shared" si="15"/>
        <v>120</v>
      </c>
      <c r="B139" s="88" t="s">
        <v>26</v>
      </c>
      <c r="C139" s="92" t="s">
        <v>158</v>
      </c>
      <c r="D139" s="90"/>
      <c r="E139" s="90" t="s">
        <v>48</v>
      </c>
      <c r="F139" s="88">
        <v>25</v>
      </c>
      <c r="G139" s="29">
        <v>0</v>
      </c>
      <c r="H139" s="29">
        <v>0</v>
      </c>
      <c r="I139" s="29">
        <f t="shared" si="14"/>
        <v>0</v>
      </c>
      <c r="J139" s="29">
        <v>0</v>
      </c>
      <c r="K139" s="29">
        <v>0</v>
      </c>
      <c r="L139" s="29">
        <f t="shared" si="8"/>
        <v>0</v>
      </c>
      <c r="M139" s="29">
        <f t="shared" si="9"/>
        <v>0</v>
      </c>
      <c r="N139" s="29">
        <f t="shared" si="10"/>
        <v>0</v>
      </c>
      <c r="O139" s="29">
        <f t="shared" si="11"/>
        <v>0</v>
      </c>
      <c r="P139" s="29">
        <f t="shared" si="12"/>
        <v>0</v>
      </c>
      <c r="Q139" s="29">
        <f t="shared" si="13"/>
        <v>0</v>
      </c>
    </row>
    <row r="140" spans="1:17" s="14" customFormat="1" ht="13.5">
      <c r="A140" s="87"/>
      <c r="B140" s="88"/>
      <c r="C140" s="101"/>
      <c r="D140" s="90"/>
      <c r="E140" s="90"/>
      <c r="F140" s="88"/>
      <c r="G140" s="102"/>
      <c r="H140" s="29"/>
      <c r="I140" s="29"/>
      <c r="J140" s="29"/>
      <c r="K140" s="29"/>
      <c r="L140" s="29"/>
      <c r="M140" s="29"/>
      <c r="N140" s="29"/>
      <c r="O140" s="29"/>
      <c r="P140" s="29"/>
      <c r="Q140" s="29"/>
    </row>
    <row r="141" spans="1:17" s="14" customFormat="1" ht="13.5">
      <c r="A141" s="103"/>
      <c r="B141" s="103"/>
      <c r="C141" s="101"/>
      <c r="D141" s="90"/>
      <c r="E141" s="88"/>
      <c r="F141" s="88"/>
      <c r="G141" s="103"/>
      <c r="H141" s="103"/>
      <c r="I141" s="103"/>
      <c r="J141" s="103"/>
      <c r="K141" s="103"/>
      <c r="L141" s="104" t="s">
        <v>545</v>
      </c>
      <c r="M141" s="105">
        <f t="shared" ref="M141:P141" si="16">SUM(M16:M140)</f>
        <v>0</v>
      </c>
      <c r="N141" s="105">
        <f t="shared" si="16"/>
        <v>0</v>
      </c>
      <c r="O141" s="105">
        <f t="shared" si="16"/>
        <v>0</v>
      </c>
      <c r="P141" s="105">
        <f t="shared" si="16"/>
        <v>0</v>
      </c>
      <c r="Q141" s="105">
        <f>SUM(Q16:Q140)</f>
        <v>0</v>
      </c>
    </row>
    <row r="142" spans="1:17">
      <c r="A142" s="9"/>
      <c r="B142" s="10"/>
      <c r="C142" s="10"/>
      <c r="D142" s="10"/>
      <c r="E142" s="10"/>
      <c r="F142" s="10"/>
      <c r="G142" s="10"/>
      <c r="H142" s="10"/>
      <c r="I142" s="10"/>
      <c r="J142" s="10"/>
      <c r="K142" s="10"/>
      <c r="L142" s="10"/>
      <c r="M142" s="9"/>
      <c r="N142" s="9"/>
      <c r="O142" s="9"/>
      <c r="P142" s="9"/>
      <c r="Q142" s="9"/>
    </row>
    <row r="145" spans="1:18" ht="17.25" customHeight="1">
      <c r="A145" s="6" t="s">
        <v>8</v>
      </c>
      <c r="B145" s="9"/>
    </row>
    <row r="146" spans="1:18">
      <c r="B146" s="11"/>
      <c r="C146" s="224" t="s">
        <v>9</v>
      </c>
      <c r="D146" s="224"/>
      <c r="E146" s="224"/>
      <c r="F146" s="224"/>
      <c r="G146" s="224"/>
      <c r="H146" s="224"/>
      <c r="I146" s="224"/>
      <c r="J146" s="224"/>
      <c r="K146" s="224"/>
      <c r="L146" s="224"/>
      <c r="M146" s="224"/>
      <c r="N146" s="224"/>
      <c r="O146" s="224"/>
      <c r="P146" s="224"/>
    </row>
    <row r="147" spans="1:18">
      <c r="B147" s="11"/>
      <c r="C147" s="8"/>
      <c r="D147" s="8"/>
      <c r="E147" s="8"/>
      <c r="F147" s="8"/>
      <c r="G147" s="8"/>
      <c r="H147" s="8"/>
      <c r="I147" s="8"/>
      <c r="J147" s="8"/>
      <c r="K147" s="8"/>
      <c r="L147" s="8"/>
      <c r="M147" s="8"/>
      <c r="N147" s="8"/>
      <c r="O147" s="8"/>
      <c r="P147" s="8"/>
    </row>
    <row r="148" spans="1:18">
      <c r="A148" s="6" t="s">
        <v>549</v>
      </c>
      <c r="B148" s="4"/>
      <c r="H148" s="7"/>
    </row>
    <row r="149" spans="1:18">
      <c r="A149" s="6"/>
      <c r="B149" s="4"/>
      <c r="H149" s="7"/>
    </row>
    <row r="150" spans="1:18">
      <c r="A150" s="6" t="s">
        <v>10</v>
      </c>
      <c r="B150" s="9"/>
    </row>
    <row r="151" spans="1:18">
      <c r="B151" s="11"/>
      <c r="C151" s="224" t="s">
        <v>9</v>
      </c>
      <c r="D151" s="224"/>
      <c r="E151" s="224"/>
      <c r="F151" s="224"/>
      <c r="G151" s="224"/>
      <c r="H151" s="224"/>
      <c r="I151" s="224"/>
      <c r="J151" s="224"/>
      <c r="K151" s="224"/>
      <c r="L151" s="224"/>
      <c r="M151" s="224"/>
      <c r="N151" s="224"/>
      <c r="O151" s="224"/>
      <c r="P151" s="224"/>
    </row>
    <row r="152" spans="1:18">
      <c r="B152" s="11"/>
      <c r="C152" s="8"/>
      <c r="D152" s="8"/>
      <c r="E152" s="8"/>
      <c r="F152" s="8"/>
      <c r="G152" s="8"/>
      <c r="H152" s="8"/>
      <c r="I152" s="8"/>
      <c r="J152" s="8"/>
      <c r="K152" s="8"/>
      <c r="L152" s="8"/>
      <c r="M152" s="8"/>
      <c r="N152" s="8"/>
      <c r="O152" s="8"/>
      <c r="P152" s="8"/>
    </row>
    <row r="153" spans="1:18">
      <c r="B153" s="11"/>
      <c r="C153" s="11"/>
      <c r="D153" s="11"/>
      <c r="E153" s="11"/>
      <c r="F153" s="11"/>
      <c r="G153" s="11"/>
      <c r="H153" s="11"/>
      <c r="I153" s="11"/>
      <c r="J153" s="11"/>
      <c r="K153" s="11"/>
      <c r="L153" s="11"/>
      <c r="M153" s="11"/>
      <c r="N153" s="11"/>
      <c r="O153" s="11"/>
      <c r="P153" s="11"/>
      <c r="Q153" s="11"/>
    </row>
    <row r="154" spans="1:18">
      <c r="A154" s="14"/>
      <c r="B154" s="16"/>
      <c r="C154" s="14"/>
      <c r="D154" s="14"/>
      <c r="E154" s="15"/>
      <c r="F154" s="14"/>
      <c r="G154" s="14"/>
      <c r="H154" s="14"/>
      <c r="I154" s="18"/>
      <c r="J154" s="14"/>
      <c r="K154" s="14"/>
      <c r="L154" s="17"/>
      <c r="M154" s="17"/>
      <c r="N154" s="17"/>
      <c r="O154" s="17"/>
      <c r="P154" s="17"/>
      <c r="Q154" s="17"/>
      <c r="R154" s="14"/>
    </row>
  </sheetData>
  <mergeCells count="14">
    <mergeCell ref="M13:Q13"/>
    <mergeCell ref="C146:P146"/>
    <mergeCell ref="C151:P151"/>
    <mergeCell ref="A2:Q2"/>
    <mergeCell ref="A3:Q3"/>
    <mergeCell ref="A4:Q4"/>
    <mergeCell ref="A6:Q6"/>
    <mergeCell ref="A13:A14"/>
    <mergeCell ref="B13:B14"/>
    <mergeCell ref="E13:E14"/>
    <mergeCell ref="F13:F14"/>
    <mergeCell ref="G13:L13"/>
    <mergeCell ref="C13:D14"/>
    <mergeCell ref="J11:K11"/>
  </mergeCells>
  <pageMargins left="0.23622047244094491" right="0.23622047244094491" top="0.74803149606299213" bottom="0.74803149606299213" header="0.31496062992125984" footer="0.31496062992125984"/>
  <pageSetup paperSize="9" scale="89" orientation="landscape" r:id="rId1"/>
  <headerFooter>
    <oddHeader>&amp;C1.KĀRTA SLIEŽU CEĻU PĀRBŪVE POSMĀ NO JŪRMALAS GATVES LĪDZ BALDONES IELAI</oddHeader>
    <oddFooter>&amp;C&amp;"Times New Roman,Regular"&amp;12Lokālā tāme Nr.3
Ārējie UKT tīkli&amp;R&amp;"Times New Roman,Regular"&amp;12&amp;P</oddFooter>
  </headerFooter>
  <rowBreaks count="1" manualBreakCount="1">
    <brk id="133" max="1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E6EC1-2655-4BE7-8D05-2F71D5D83146}">
  <dimension ref="A2:P95"/>
  <sheetViews>
    <sheetView showGridLines="0" showRuler="0" zoomScaleNormal="100" zoomScaleSheetLayoutView="100" zoomScalePageLayoutView="130" workbookViewId="0">
      <selection activeCell="A6" sqref="A6:P6"/>
    </sheetView>
  </sheetViews>
  <sheetFormatPr defaultColWidth="9.140625" defaultRowHeight="15.75"/>
  <cols>
    <col min="1" max="1" width="9.28515625" style="1" customWidth="1"/>
    <col min="2" max="2" width="5.7109375" style="1" customWidth="1"/>
    <col min="3" max="3" width="33.28515625" style="1" customWidth="1"/>
    <col min="4" max="4" width="6.7109375" style="1" customWidth="1"/>
    <col min="5" max="5" width="9" style="1" customWidth="1"/>
    <col min="6" max="6" width="6.5703125" style="1" customWidth="1"/>
    <col min="7" max="7" width="7.85546875" style="1" customWidth="1"/>
    <col min="8" max="8" width="7.7109375" style="1" customWidth="1"/>
    <col min="9" max="9" width="8" style="1" customWidth="1"/>
    <col min="10" max="10" width="7.5703125" style="1" customWidth="1"/>
    <col min="11" max="11" width="8.5703125" style="1" customWidth="1"/>
    <col min="12" max="12" width="7" style="1" customWidth="1"/>
    <col min="13" max="13" width="8.7109375" style="1" customWidth="1"/>
    <col min="14" max="15" width="8" style="1" customWidth="1"/>
    <col min="16" max="16" width="8.7109375" style="1" customWidth="1"/>
    <col min="17" max="16384" width="9.140625" style="1"/>
  </cols>
  <sheetData>
    <row r="2" spans="1:16" ht="33.75" customHeight="1">
      <c r="A2" s="215" t="s">
        <v>330</v>
      </c>
      <c r="B2" s="215"/>
      <c r="C2" s="215"/>
      <c r="D2" s="215"/>
      <c r="E2" s="215"/>
      <c r="F2" s="215"/>
      <c r="G2" s="215"/>
      <c r="H2" s="215"/>
      <c r="I2" s="215"/>
      <c r="J2" s="215"/>
      <c r="K2" s="215"/>
      <c r="L2" s="215"/>
      <c r="M2" s="215"/>
      <c r="N2" s="215"/>
      <c r="O2" s="215"/>
      <c r="P2" s="215"/>
    </row>
    <row r="3" spans="1:16">
      <c r="A3" s="216" t="s">
        <v>331</v>
      </c>
      <c r="B3" s="216"/>
      <c r="C3" s="216"/>
      <c r="D3" s="216"/>
      <c r="E3" s="216"/>
      <c r="F3" s="216"/>
      <c r="G3" s="216"/>
      <c r="H3" s="216"/>
      <c r="I3" s="216"/>
      <c r="J3" s="216"/>
      <c r="K3" s="216"/>
      <c r="L3" s="216"/>
      <c r="M3" s="216"/>
      <c r="N3" s="216"/>
      <c r="O3" s="216"/>
      <c r="P3" s="216"/>
    </row>
    <row r="4" spans="1:16">
      <c r="A4" s="234" t="s">
        <v>14</v>
      </c>
      <c r="B4" s="234"/>
      <c r="C4" s="234"/>
      <c r="D4" s="234"/>
      <c r="E4" s="234"/>
      <c r="F4" s="234"/>
      <c r="G4" s="234"/>
      <c r="H4" s="234"/>
      <c r="I4" s="234"/>
      <c r="J4" s="234"/>
      <c r="K4" s="234"/>
      <c r="L4" s="234"/>
      <c r="M4" s="234"/>
      <c r="N4" s="234"/>
      <c r="O4" s="234"/>
      <c r="P4" s="234"/>
    </row>
    <row r="5" spans="1:16">
      <c r="D5" s="2"/>
    </row>
    <row r="6" spans="1:16" ht="51.75" customHeight="1">
      <c r="A6" s="218" t="s">
        <v>563</v>
      </c>
      <c r="B6" s="218"/>
      <c r="C6" s="218"/>
      <c r="D6" s="218"/>
      <c r="E6" s="218"/>
      <c r="F6" s="218"/>
      <c r="G6" s="218"/>
      <c r="H6" s="218"/>
      <c r="I6" s="218"/>
      <c r="J6" s="218"/>
      <c r="K6" s="218"/>
      <c r="L6" s="218"/>
      <c r="M6" s="218"/>
      <c r="N6" s="218"/>
      <c r="O6" s="218"/>
      <c r="P6" s="218"/>
    </row>
    <row r="7" spans="1:16">
      <c r="A7" s="1" t="s">
        <v>21</v>
      </c>
      <c r="D7" s="2"/>
    </row>
    <row r="8" spans="1:16">
      <c r="A8" s="1" t="s">
        <v>19</v>
      </c>
      <c r="D8" s="2"/>
    </row>
    <row r="9" spans="1:16">
      <c r="A9" s="1" t="s">
        <v>20</v>
      </c>
      <c r="D9" s="2"/>
    </row>
    <row r="10" spans="1:16">
      <c r="D10" s="2"/>
    </row>
    <row r="11" spans="1:16">
      <c r="A11" s="1" t="s">
        <v>557</v>
      </c>
      <c r="D11" s="2"/>
      <c r="I11" s="228">
        <f>P83</f>
        <v>0</v>
      </c>
      <c r="J11" s="229"/>
      <c r="K11" s="13" t="s">
        <v>159</v>
      </c>
    </row>
    <row r="12" spans="1:16">
      <c r="A12" s="3"/>
    </row>
    <row r="13" spans="1:16" ht="38.25" customHeight="1">
      <c r="A13" s="219" t="s">
        <v>0</v>
      </c>
      <c r="B13" s="219" t="s">
        <v>15</v>
      </c>
      <c r="C13" s="219" t="s">
        <v>11</v>
      </c>
      <c r="D13" s="219" t="s">
        <v>18</v>
      </c>
      <c r="E13" s="219" t="s">
        <v>1</v>
      </c>
      <c r="F13" s="221" t="s">
        <v>2</v>
      </c>
      <c r="G13" s="222"/>
      <c r="H13" s="222"/>
      <c r="I13" s="222"/>
      <c r="J13" s="222"/>
      <c r="K13" s="223"/>
      <c r="L13" s="221" t="s">
        <v>3</v>
      </c>
      <c r="M13" s="222"/>
      <c r="N13" s="222"/>
      <c r="O13" s="222"/>
      <c r="P13" s="223"/>
    </row>
    <row r="14" spans="1:16" ht="54">
      <c r="A14" s="220"/>
      <c r="B14" s="220"/>
      <c r="C14" s="220"/>
      <c r="D14" s="220"/>
      <c r="E14" s="220"/>
      <c r="F14" s="20" t="s">
        <v>4</v>
      </c>
      <c r="G14" s="20" t="s">
        <v>190</v>
      </c>
      <c r="H14" s="20" t="s">
        <v>5</v>
      </c>
      <c r="I14" s="20" t="s">
        <v>17</v>
      </c>
      <c r="J14" s="20" t="s">
        <v>495</v>
      </c>
      <c r="K14" s="20" t="s">
        <v>6</v>
      </c>
      <c r="L14" s="20" t="s">
        <v>16</v>
      </c>
      <c r="M14" s="20" t="s">
        <v>5</v>
      </c>
      <c r="N14" s="20" t="s">
        <v>17</v>
      </c>
      <c r="O14" s="20" t="s">
        <v>495</v>
      </c>
      <c r="P14" s="20" t="s">
        <v>7</v>
      </c>
    </row>
    <row r="15" spans="1:16" s="68" customFormat="1">
      <c r="A15" s="62"/>
      <c r="B15" s="63"/>
      <c r="C15" s="64" t="s">
        <v>332</v>
      </c>
      <c r="D15" s="65"/>
      <c r="E15" s="66"/>
      <c r="F15" s="63"/>
      <c r="G15" s="63"/>
      <c r="H15" s="63"/>
      <c r="I15" s="63"/>
      <c r="J15" s="63"/>
      <c r="K15" s="67"/>
      <c r="L15" s="63"/>
      <c r="M15" s="63"/>
      <c r="N15" s="63"/>
      <c r="O15" s="63"/>
      <c r="P15" s="67"/>
    </row>
    <row r="16" spans="1:16" s="68" customFormat="1">
      <c r="A16" s="62"/>
      <c r="B16" s="63"/>
      <c r="C16" s="64" t="s">
        <v>333</v>
      </c>
      <c r="D16" s="65"/>
      <c r="E16" s="66"/>
      <c r="F16" s="63"/>
      <c r="G16" s="63"/>
      <c r="H16" s="63"/>
      <c r="I16" s="63"/>
      <c r="J16" s="63"/>
      <c r="K16" s="67"/>
      <c r="L16" s="63"/>
      <c r="M16" s="63"/>
      <c r="N16" s="63"/>
      <c r="O16" s="63"/>
      <c r="P16" s="67"/>
    </row>
    <row r="17" spans="1:16" s="68" customFormat="1" ht="27">
      <c r="A17" s="69">
        <f>A16+1</f>
        <v>1</v>
      </c>
      <c r="B17" s="88" t="s">
        <v>26</v>
      </c>
      <c r="C17" s="70" t="s">
        <v>334</v>
      </c>
      <c r="D17" s="71" t="s">
        <v>48</v>
      </c>
      <c r="E17" s="75">
        <v>4</v>
      </c>
      <c r="F17" s="72">
        <v>0</v>
      </c>
      <c r="G17" s="72">
        <v>0</v>
      </c>
      <c r="H17" s="72">
        <f t="shared" ref="H17:H26" si="0">ROUND(F17*G17,2)</f>
        <v>0</v>
      </c>
      <c r="I17" s="72">
        <v>0</v>
      </c>
      <c r="J17" s="72">
        <v>0</v>
      </c>
      <c r="K17" s="73">
        <f t="shared" ref="K17:K22" si="1">SUM(H17:J17)</f>
        <v>0</v>
      </c>
      <c r="L17" s="72">
        <f t="shared" ref="L17:L22" si="2">ROUND(F17*E17,2)</f>
        <v>0</v>
      </c>
      <c r="M17" s="72">
        <f t="shared" ref="M17:M22" si="3">ROUND(H17*E17,2)</f>
        <v>0</v>
      </c>
      <c r="N17" s="72">
        <f t="shared" ref="N17:N22" si="4">ROUND(I17*E17,2)</f>
        <v>0</v>
      </c>
      <c r="O17" s="72">
        <f t="shared" ref="O17:O22" si="5">ROUND(J17*E17,2)</f>
        <v>0</v>
      </c>
      <c r="P17" s="73">
        <f t="shared" ref="P17:P22" si="6">SUM(M17:O17)</f>
        <v>0</v>
      </c>
    </row>
    <row r="18" spans="1:16" s="68" customFormat="1" ht="27">
      <c r="A18" s="69">
        <f t="shared" ref="A18:A22" si="7">A17+1</f>
        <v>2</v>
      </c>
      <c r="B18" s="88" t="s">
        <v>26</v>
      </c>
      <c r="C18" s="70" t="s">
        <v>335</v>
      </c>
      <c r="D18" s="71" t="s">
        <v>23</v>
      </c>
      <c r="E18" s="75">
        <v>13</v>
      </c>
      <c r="F18" s="72">
        <v>0</v>
      </c>
      <c r="G18" s="72">
        <v>0</v>
      </c>
      <c r="H18" s="72">
        <f t="shared" si="0"/>
        <v>0</v>
      </c>
      <c r="I18" s="72">
        <v>0</v>
      </c>
      <c r="J18" s="72">
        <v>0</v>
      </c>
      <c r="K18" s="73">
        <f t="shared" si="1"/>
        <v>0</v>
      </c>
      <c r="L18" s="72">
        <f t="shared" si="2"/>
        <v>0</v>
      </c>
      <c r="M18" s="72">
        <f t="shared" si="3"/>
        <v>0</v>
      </c>
      <c r="N18" s="72">
        <f t="shared" si="4"/>
        <v>0</v>
      </c>
      <c r="O18" s="72">
        <f t="shared" si="5"/>
        <v>0</v>
      </c>
      <c r="P18" s="73">
        <f t="shared" si="6"/>
        <v>0</v>
      </c>
    </row>
    <row r="19" spans="1:16" s="68" customFormat="1" ht="40.5">
      <c r="A19" s="69">
        <f t="shared" si="7"/>
        <v>3</v>
      </c>
      <c r="B19" s="88" t="s">
        <v>26</v>
      </c>
      <c r="C19" s="70" t="s">
        <v>336</v>
      </c>
      <c r="D19" s="71" t="s">
        <v>23</v>
      </c>
      <c r="E19" s="75">
        <v>70</v>
      </c>
      <c r="F19" s="72">
        <v>0</v>
      </c>
      <c r="G19" s="72">
        <v>0</v>
      </c>
      <c r="H19" s="72">
        <f t="shared" si="0"/>
        <v>0</v>
      </c>
      <c r="I19" s="72">
        <v>0</v>
      </c>
      <c r="J19" s="72">
        <v>0</v>
      </c>
      <c r="K19" s="73">
        <f t="shared" si="1"/>
        <v>0</v>
      </c>
      <c r="L19" s="72">
        <f t="shared" si="2"/>
        <v>0</v>
      </c>
      <c r="M19" s="72">
        <f t="shared" si="3"/>
        <v>0</v>
      </c>
      <c r="N19" s="72">
        <f t="shared" si="4"/>
        <v>0</v>
      </c>
      <c r="O19" s="72">
        <f t="shared" si="5"/>
        <v>0</v>
      </c>
      <c r="P19" s="73">
        <f t="shared" si="6"/>
        <v>0</v>
      </c>
    </row>
    <row r="20" spans="1:16" s="68" customFormat="1" ht="40.5">
      <c r="A20" s="69">
        <f t="shared" si="7"/>
        <v>4</v>
      </c>
      <c r="B20" s="88" t="s">
        <v>26</v>
      </c>
      <c r="C20" s="70" t="s">
        <v>337</v>
      </c>
      <c r="D20" s="71" t="s">
        <v>23</v>
      </c>
      <c r="E20" s="75">
        <v>3</v>
      </c>
      <c r="F20" s="72">
        <v>0</v>
      </c>
      <c r="G20" s="72">
        <v>0</v>
      </c>
      <c r="H20" s="72">
        <f t="shared" si="0"/>
        <v>0</v>
      </c>
      <c r="I20" s="72">
        <v>0</v>
      </c>
      <c r="J20" s="72">
        <v>0</v>
      </c>
      <c r="K20" s="73">
        <f t="shared" si="1"/>
        <v>0</v>
      </c>
      <c r="L20" s="72">
        <f t="shared" si="2"/>
        <v>0</v>
      </c>
      <c r="M20" s="72">
        <f t="shared" si="3"/>
        <v>0</v>
      </c>
      <c r="N20" s="72">
        <f t="shared" si="4"/>
        <v>0</v>
      </c>
      <c r="O20" s="72">
        <f t="shared" si="5"/>
        <v>0</v>
      </c>
      <c r="P20" s="73">
        <f t="shared" si="6"/>
        <v>0</v>
      </c>
    </row>
    <row r="21" spans="1:16" s="68" customFormat="1" ht="40.5">
      <c r="A21" s="69">
        <f t="shared" si="7"/>
        <v>5</v>
      </c>
      <c r="B21" s="88" t="s">
        <v>26</v>
      </c>
      <c r="C21" s="70" t="s">
        <v>338</v>
      </c>
      <c r="D21" s="71" t="s">
        <v>23</v>
      </c>
      <c r="E21" s="75">
        <v>17</v>
      </c>
      <c r="F21" s="72">
        <v>0</v>
      </c>
      <c r="G21" s="72">
        <v>0</v>
      </c>
      <c r="H21" s="72">
        <f t="shared" si="0"/>
        <v>0</v>
      </c>
      <c r="I21" s="72">
        <v>0</v>
      </c>
      <c r="J21" s="72">
        <v>0</v>
      </c>
      <c r="K21" s="73">
        <f t="shared" si="1"/>
        <v>0</v>
      </c>
      <c r="L21" s="72">
        <f t="shared" si="2"/>
        <v>0</v>
      </c>
      <c r="M21" s="72">
        <f t="shared" si="3"/>
        <v>0</v>
      </c>
      <c r="N21" s="72">
        <f t="shared" si="4"/>
        <v>0</v>
      </c>
      <c r="O21" s="72">
        <f t="shared" si="5"/>
        <v>0</v>
      </c>
      <c r="P21" s="73">
        <f t="shared" si="6"/>
        <v>0</v>
      </c>
    </row>
    <row r="22" spans="1:16" s="68" customFormat="1" ht="27">
      <c r="A22" s="69">
        <f t="shared" si="7"/>
        <v>6</v>
      </c>
      <c r="B22" s="88" t="s">
        <v>26</v>
      </c>
      <c r="C22" s="70" t="s">
        <v>339</v>
      </c>
      <c r="D22" s="71" t="s">
        <v>23</v>
      </c>
      <c r="E22" s="75">
        <v>39</v>
      </c>
      <c r="F22" s="72">
        <v>0</v>
      </c>
      <c r="G22" s="72">
        <v>0</v>
      </c>
      <c r="H22" s="72">
        <f t="shared" si="0"/>
        <v>0</v>
      </c>
      <c r="I22" s="72">
        <v>0</v>
      </c>
      <c r="J22" s="72">
        <v>0</v>
      </c>
      <c r="K22" s="73">
        <f t="shared" si="1"/>
        <v>0</v>
      </c>
      <c r="L22" s="72">
        <f t="shared" si="2"/>
        <v>0</v>
      </c>
      <c r="M22" s="72">
        <f t="shared" si="3"/>
        <v>0</v>
      </c>
      <c r="N22" s="72">
        <f t="shared" si="4"/>
        <v>0</v>
      </c>
      <c r="O22" s="72">
        <f t="shared" si="5"/>
        <v>0</v>
      </c>
      <c r="P22" s="73">
        <f t="shared" si="6"/>
        <v>0</v>
      </c>
    </row>
    <row r="23" spans="1:16" s="68" customFormat="1">
      <c r="A23" s="69"/>
      <c r="B23" s="88" t="s">
        <v>26</v>
      </c>
      <c r="C23" s="64" t="s">
        <v>340</v>
      </c>
      <c r="D23" s="71"/>
      <c r="E23" s="75"/>
      <c r="F23" s="72"/>
      <c r="G23" s="72"/>
      <c r="H23" s="72"/>
      <c r="I23" s="72"/>
      <c r="J23" s="72"/>
      <c r="K23" s="73"/>
      <c r="L23" s="72"/>
      <c r="M23" s="72"/>
      <c r="N23" s="72"/>
      <c r="O23" s="72"/>
      <c r="P23" s="73"/>
    </row>
    <row r="24" spans="1:16" s="68" customFormat="1">
      <c r="A24" s="69">
        <f>A22+1</f>
        <v>7</v>
      </c>
      <c r="B24" s="88" t="s">
        <v>26</v>
      </c>
      <c r="C24" s="74" t="s">
        <v>341</v>
      </c>
      <c r="D24" s="71" t="s">
        <v>48</v>
      </c>
      <c r="E24" s="75">
        <v>6</v>
      </c>
      <c r="F24" s="72">
        <v>0</v>
      </c>
      <c r="G24" s="72">
        <v>0</v>
      </c>
      <c r="H24" s="72">
        <f t="shared" si="0"/>
        <v>0</v>
      </c>
      <c r="I24" s="72">
        <v>0</v>
      </c>
      <c r="J24" s="72">
        <v>0</v>
      </c>
      <c r="K24" s="73">
        <f t="shared" ref="K24:K41" si="8">SUM(H24:J24)</f>
        <v>0</v>
      </c>
      <c r="L24" s="72">
        <f t="shared" ref="L24:L41" si="9">ROUND(F24*E24,2)</f>
        <v>0</v>
      </c>
      <c r="M24" s="72">
        <f t="shared" ref="M24:M41" si="10">ROUND(H24*E24,2)</f>
        <v>0</v>
      </c>
      <c r="N24" s="72">
        <f t="shared" ref="N24:N41" si="11">ROUND(I24*E24,2)</f>
        <v>0</v>
      </c>
      <c r="O24" s="72">
        <f t="shared" ref="O24:O41" si="12">ROUND(J24*E24,2)</f>
        <v>0</v>
      </c>
      <c r="P24" s="73">
        <f t="shared" ref="P24:P41" si="13">SUM(M24:O24)</f>
        <v>0</v>
      </c>
    </row>
    <row r="25" spans="1:16" s="68" customFormat="1">
      <c r="A25" s="69">
        <f>A24+1</f>
        <v>8</v>
      </c>
      <c r="B25" s="88" t="s">
        <v>26</v>
      </c>
      <c r="C25" s="74" t="s">
        <v>342</v>
      </c>
      <c r="D25" s="71" t="s">
        <v>23</v>
      </c>
      <c r="E25" s="75">
        <v>39</v>
      </c>
      <c r="F25" s="72">
        <v>0</v>
      </c>
      <c r="G25" s="72">
        <v>0</v>
      </c>
      <c r="H25" s="72">
        <f t="shared" si="0"/>
        <v>0</v>
      </c>
      <c r="I25" s="72">
        <v>0</v>
      </c>
      <c r="J25" s="72">
        <v>0</v>
      </c>
      <c r="K25" s="73">
        <f t="shared" si="8"/>
        <v>0</v>
      </c>
      <c r="L25" s="72">
        <f t="shared" si="9"/>
        <v>0</v>
      </c>
      <c r="M25" s="72">
        <f t="shared" si="10"/>
        <v>0</v>
      </c>
      <c r="N25" s="72">
        <f t="shared" si="11"/>
        <v>0</v>
      </c>
      <c r="O25" s="72">
        <f t="shared" si="12"/>
        <v>0</v>
      </c>
      <c r="P25" s="73">
        <f t="shared" si="13"/>
        <v>0</v>
      </c>
    </row>
    <row r="26" spans="1:16" s="68" customFormat="1">
      <c r="A26" s="69">
        <f>A25+1</f>
        <v>9</v>
      </c>
      <c r="B26" s="88" t="s">
        <v>26</v>
      </c>
      <c r="C26" s="74" t="s">
        <v>343</v>
      </c>
      <c r="D26" s="71" t="s">
        <v>23</v>
      </c>
      <c r="E26" s="75">
        <v>39</v>
      </c>
      <c r="F26" s="72">
        <v>0</v>
      </c>
      <c r="G26" s="72">
        <v>0</v>
      </c>
      <c r="H26" s="72">
        <f t="shared" si="0"/>
        <v>0</v>
      </c>
      <c r="I26" s="72">
        <v>0</v>
      </c>
      <c r="J26" s="72">
        <v>0</v>
      </c>
      <c r="K26" s="73">
        <f t="shared" si="8"/>
        <v>0</v>
      </c>
      <c r="L26" s="72">
        <f t="shared" si="9"/>
        <v>0</v>
      </c>
      <c r="M26" s="72">
        <f t="shared" si="10"/>
        <v>0</v>
      </c>
      <c r="N26" s="72">
        <f t="shared" si="11"/>
        <v>0</v>
      </c>
      <c r="O26" s="72">
        <f t="shared" si="12"/>
        <v>0</v>
      </c>
      <c r="P26" s="73">
        <f t="shared" si="13"/>
        <v>0</v>
      </c>
    </row>
    <row r="27" spans="1:16" s="68" customFormat="1">
      <c r="A27" s="62"/>
      <c r="B27" s="88"/>
      <c r="C27" s="64" t="s">
        <v>344</v>
      </c>
      <c r="D27" s="65"/>
      <c r="E27" s="75"/>
      <c r="F27" s="63"/>
      <c r="G27" s="63"/>
      <c r="H27" s="63"/>
      <c r="I27" s="63"/>
      <c r="J27" s="63"/>
      <c r="K27" s="67"/>
      <c r="L27" s="63"/>
      <c r="M27" s="63"/>
      <c r="N27" s="63"/>
      <c r="O27" s="63"/>
      <c r="P27" s="67"/>
    </row>
    <row r="28" spans="1:16" s="68" customFormat="1">
      <c r="A28" s="62"/>
      <c r="B28" s="88"/>
      <c r="C28" s="64" t="s">
        <v>333</v>
      </c>
      <c r="D28" s="65"/>
      <c r="E28" s="75"/>
      <c r="F28" s="63"/>
      <c r="G28" s="63"/>
      <c r="H28" s="63"/>
      <c r="I28" s="63"/>
      <c r="J28" s="63"/>
      <c r="K28" s="67"/>
      <c r="L28" s="63"/>
      <c r="M28" s="63"/>
      <c r="N28" s="63"/>
      <c r="O28" s="63"/>
      <c r="P28" s="67"/>
    </row>
    <row r="29" spans="1:16" s="68" customFormat="1" ht="27">
      <c r="A29" s="69">
        <f>A26+1</f>
        <v>10</v>
      </c>
      <c r="B29" s="88" t="s">
        <v>26</v>
      </c>
      <c r="C29" s="74" t="s">
        <v>334</v>
      </c>
      <c r="D29" s="71" t="s">
        <v>48</v>
      </c>
      <c r="E29" s="75">
        <v>8</v>
      </c>
      <c r="F29" s="72">
        <v>0</v>
      </c>
      <c r="G29" s="72">
        <v>0</v>
      </c>
      <c r="H29" s="72">
        <f t="shared" ref="H29:H41" si="14">ROUND(F29*G29,2)</f>
        <v>0</v>
      </c>
      <c r="I29" s="72">
        <v>0</v>
      </c>
      <c r="J29" s="72">
        <v>0</v>
      </c>
      <c r="K29" s="73">
        <f t="shared" si="8"/>
        <v>0</v>
      </c>
      <c r="L29" s="72">
        <f t="shared" si="9"/>
        <v>0</v>
      </c>
      <c r="M29" s="72">
        <f t="shared" si="10"/>
        <v>0</v>
      </c>
      <c r="N29" s="72">
        <f t="shared" si="11"/>
        <v>0</v>
      </c>
      <c r="O29" s="72">
        <f t="shared" si="12"/>
        <v>0</v>
      </c>
      <c r="P29" s="73">
        <f t="shared" si="13"/>
        <v>0</v>
      </c>
    </row>
    <row r="30" spans="1:16" s="68" customFormat="1">
      <c r="A30" s="69">
        <f>A29+1</f>
        <v>11</v>
      </c>
      <c r="B30" s="88" t="s">
        <v>26</v>
      </c>
      <c r="C30" s="74" t="s">
        <v>345</v>
      </c>
      <c r="D30" s="71" t="s">
        <v>48</v>
      </c>
      <c r="E30" s="75">
        <v>11</v>
      </c>
      <c r="F30" s="72">
        <v>0</v>
      </c>
      <c r="G30" s="72">
        <v>0</v>
      </c>
      <c r="H30" s="72">
        <f t="shared" si="14"/>
        <v>0</v>
      </c>
      <c r="I30" s="72">
        <v>0</v>
      </c>
      <c r="J30" s="72">
        <v>0</v>
      </c>
      <c r="K30" s="73">
        <f t="shared" si="8"/>
        <v>0</v>
      </c>
      <c r="L30" s="72">
        <f t="shared" si="9"/>
        <v>0</v>
      </c>
      <c r="M30" s="72">
        <f t="shared" si="10"/>
        <v>0</v>
      </c>
      <c r="N30" s="72">
        <f t="shared" si="11"/>
        <v>0</v>
      </c>
      <c r="O30" s="72">
        <f t="shared" si="12"/>
        <v>0</v>
      </c>
      <c r="P30" s="73">
        <f t="shared" si="13"/>
        <v>0</v>
      </c>
    </row>
    <row r="31" spans="1:16" s="68" customFormat="1" ht="41.25" customHeight="1">
      <c r="A31" s="69">
        <f t="shared" ref="A31:A41" si="15">A30+1</f>
        <v>12</v>
      </c>
      <c r="B31" s="88" t="s">
        <v>26</v>
      </c>
      <c r="C31" s="74" t="s">
        <v>346</v>
      </c>
      <c r="D31" s="71" t="s">
        <v>23</v>
      </c>
      <c r="E31" s="75">
        <v>11</v>
      </c>
      <c r="F31" s="72">
        <v>0</v>
      </c>
      <c r="G31" s="72">
        <v>0</v>
      </c>
      <c r="H31" s="72">
        <f t="shared" si="14"/>
        <v>0</v>
      </c>
      <c r="I31" s="72">
        <v>0</v>
      </c>
      <c r="J31" s="72">
        <v>0</v>
      </c>
      <c r="K31" s="73">
        <f t="shared" si="8"/>
        <v>0</v>
      </c>
      <c r="L31" s="72">
        <f t="shared" si="9"/>
        <v>0</v>
      </c>
      <c r="M31" s="72">
        <f t="shared" si="10"/>
        <v>0</v>
      </c>
      <c r="N31" s="72">
        <f t="shared" si="11"/>
        <v>0</v>
      </c>
      <c r="O31" s="72">
        <f t="shared" si="12"/>
        <v>0</v>
      </c>
      <c r="P31" s="73">
        <f t="shared" si="13"/>
        <v>0</v>
      </c>
    </row>
    <row r="32" spans="1:16" s="68" customFormat="1" ht="36.75" customHeight="1">
      <c r="A32" s="69">
        <f t="shared" si="15"/>
        <v>13</v>
      </c>
      <c r="B32" s="88" t="s">
        <v>26</v>
      </c>
      <c r="C32" s="74" t="s">
        <v>347</v>
      </c>
      <c r="D32" s="71" t="s">
        <v>23</v>
      </c>
      <c r="E32" s="75">
        <v>2</v>
      </c>
      <c r="F32" s="72">
        <v>0</v>
      </c>
      <c r="G32" s="72">
        <v>0</v>
      </c>
      <c r="H32" s="72">
        <f t="shared" si="14"/>
        <v>0</v>
      </c>
      <c r="I32" s="72">
        <v>0</v>
      </c>
      <c r="J32" s="72">
        <v>0</v>
      </c>
      <c r="K32" s="73">
        <f t="shared" si="8"/>
        <v>0</v>
      </c>
      <c r="L32" s="72">
        <f t="shared" si="9"/>
        <v>0</v>
      </c>
      <c r="M32" s="72">
        <f t="shared" si="10"/>
        <v>0</v>
      </c>
      <c r="N32" s="72">
        <f t="shared" si="11"/>
        <v>0</v>
      </c>
      <c r="O32" s="72">
        <f t="shared" si="12"/>
        <v>0</v>
      </c>
      <c r="P32" s="73">
        <f t="shared" si="13"/>
        <v>0</v>
      </c>
    </row>
    <row r="33" spans="1:16" s="68" customFormat="1" ht="27">
      <c r="A33" s="69">
        <f t="shared" si="15"/>
        <v>14</v>
      </c>
      <c r="B33" s="88" t="s">
        <v>26</v>
      </c>
      <c r="C33" s="74" t="s">
        <v>348</v>
      </c>
      <c r="D33" s="71" t="s">
        <v>23</v>
      </c>
      <c r="E33" s="75">
        <v>33</v>
      </c>
      <c r="F33" s="72">
        <v>0</v>
      </c>
      <c r="G33" s="72">
        <v>0</v>
      </c>
      <c r="H33" s="72">
        <f t="shared" si="14"/>
        <v>0</v>
      </c>
      <c r="I33" s="72">
        <v>0</v>
      </c>
      <c r="J33" s="72">
        <v>0</v>
      </c>
      <c r="K33" s="73">
        <f t="shared" si="8"/>
        <v>0</v>
      </c>
      <c r="L33" s="72">
        <f t="shared" si="9"/>
        <v>0</v>
      </c>
      <c r="M33" s="72">
        <f t="shared" si="10"/>
        <v>0</v>
      </c>
      <c r="N33" s="72">
        <f t="shared" si="11"/>
        <v>0</v>
      </c>
      <c r="O33" s="72">
        <f t="shared" si="12"/>
        <v>0</v>
      </c>
      <c r="P33" s="73">
        <f t="shared" si="13"/>
        <v>0</v>
      </c>
    </row>
    <row r="34" spans="1:16" s="68" customFormat="1" ht="40.5">
      <c r="A34" s="69">
        <f t="shared" si="15"/>
        <v>15</v>
      </c>
      <c r="B34" s="88" t="s">
        <v>26</v>
      </c>
      <c r="C34" s="74" t="s">
        <v>336</v>
      </c>
      <c r="D34" s="71" t="s">
        <v>23</v>
      </c>
      <c r="E34" s="75">
        <v>265</v>
      </c>
      <c r="F34" s="72">
        <v>0</v>
      </c>
      <c r="G34" s="72">
        <v>0</v>
      </c>
      <c r="H34" s="72">
        <f t="shared" si="14"/>
        <v>0</v>
      </c>
      <c r="I34" s="72">
        <v>0</v>
      </c>
      <c r="J34" s="72">
        <v>0</v>
      </c>
      <c r="K34" s="73">
        <f t="shared" si="8"/>
        <v>0</v>
      </c>
      <c r="L34" s="72">
        <f t="shared" si="9"/>
        <v>0</v>
      </c>
      <c r="M34" s="72">
        <f t="shared" si="10"/>
        <v>0</v>
      </c>
      <c r="N34" s="72">
        <f t="shared" si="11"/>
        <v>0</v>
      </c>
      <c r="O34" s="72">
        <f t="shared" si="12"/>
        <v>0</v>
      </c>
      <c r="P34" s="73">
        <f t="shared" si="13"/>
        <v>0</v>
      </c>
    </row>
    <row r="35" spans="1:16" s="68" customFormat="1" ht="40.5">
      <c r="A35" s="69">
        <f t="shared" si="15"/>
        <v>16</v>
      </c>
      <c r="B35" s="88" t="s">
        <v>26</v>
      </c>
      <c r="C35" s="74" t="s">
        <v>349</v>
      </c>
      <c r="D35" s="71" t="s">
        <v>23</v>
      </c>
      <c r="E35" s="75">
        <v>30</v>
      </c>
      <c r="F35" s="72">
        <v>0</v>
      </c>
      <c r="G35" s="72">
        <v>0</v>
      </c>
      <c r="H35" s="72">
        <f t="shared" si="14"/>
        <v>0</v>
      </c>
      <c r="I35" s="72">
        <v>0</v>
      </c>
      <c r="J35" s="72">
        <v>0</v>
      </c>
      <c r="K35" s="73">
        <f t="shared" si="8"/>
        <v>0</v>
      </c>
      <c r="L35" s="72">
        <f t="shared" si="9"/>
        <v>0</v>
      </c>
      <c r="M35" s="72">
        <f t="shared" si="10"/>
        <v>0</v>
      </c>
      <c r="N35" s="72">
        <f t="shared" si="11"/>
        <v>0</v>
      </c>
      <c r="O35" s="72">
        <f t="shared" si="12"/>
        <v>0</v>
      </c>
      <c r="P35" s="73">
        <f t="shared" si="13"/>
        <v>0</v>
      </c>
    </row>
    <row r="36" spans="1:16" s="68" customFormat="1" ht="40.5">
      <c r="A36" s="69">
        <f t="shared" si="15"/>
        <v>17</v>
      </c>
      <c r="B36" s="88" t="s">
        <v>26</v>
      </c>
      <c r="C36" s="74" t="s">
        <v>338</v>
      </c>
      <c r="D36" s="71" t="s">
        <v>23</v>
      </c>
      <c r="E36" s="75">
        <v>9</v>
      </c>
      <c r="F36" s="72">
        <v>0</v>
      </c>
      <c r="G36" s="72">
        <v>0</v>
      </c>
      <c r="H36" s="72">
        <f t="shared" si="14"/>
        <v>0</v>
      </c>
      <c r="I36" s="72">
        <v>0</v>
      </c>
      <c r="J36" s="72">
        <v>0</v>
      </c>
      <c r="K36" s="73">
        <f t="shared" si="8"/>
        <v>0</v>
      </c>
      <c r="L36" s="72">
        <f t="shared" si="9"/>
        <v>0</v>
      </c>
      <c r="M36" s="72">
        <f t="shared" si="10"/>
        <v>0</v>
      </c>
      <c r="N36" s="72">
        <f t="shared" si="11"/>
        <v>0</v>
      </c>
      <c r="O36" s="72">
        <f t="shared" si="12"/>
        <v>0</v>
      </c>
      <c r="P36" s="73">
        <f t="shared" si="13"/>
        <v>0</v>
      </c>
    </row>
    <row r="37" spans="1:16" s="68" customFormat="1" ht="27">
      <c r="A37" s="69">
        <f t="shared" si="15"/>
        <v>18</v>
      </c>
      <c r="B37" s="88" t="s">
        <v>26</v>
      </c>
      <c r="C37" s="74" t="s">
        <v>339</v>
      </c>
      <c r="D37" s="71" t="s">
        <v>23</v>
      </c>
      <c r="E37" s="75">
        <v>58</v>
      </c>
      <c r="F37" s="72">
        <v>0</v>
      </c>
      <c r="G37" s="72">
        <v>0</v>
      </c>
      <c r="H37" s="72">
        <f t="shared" si="14"/>
        <v>0</v>
      </c>
      <c r="I37" s="72">
        <v>0</v>
      </c>
      <c r="J37" s="72">
        <v>0</v>
      </c>
      <c r="K37" s="73">
        <f t="shared" si="8"/>
        <v>0</v>
      </c>
      <c r="L37" s="72">
        <f t="shared" si="9"/>
        <v>0</v>
      </c>
      <c r="M37" s="72">
        <f t="shared" si="10"/>
        <v>0</v>
      </c>
      <c r="N37" s="72">
        <f t="shared" si="11"/>
        <v>0</v>
      </c>
      <c r="O37" s="72">
        <f t="shared" si="12"/>
        <v>0</v>
      </c>
      <c r="P37" s="73">
        <f t="shared" si="13"/>
        <v>0</v>
      </c>
    </row>
    <row r="38" spans="1:16" s="68" customFormat="1" ht="27">
      <c r="A38" s="69">
        <f t="shared" si="15"/>
        <v>19</v>
      </c>
      <c r="B38" s="88" t="s">
        <v>26</v>
      </c>
      <c r="C38" s="74" t="s">
        <v>350</v>
      </c>
      <c r="D38" s="71" t="s">
        <v>23</v>
      </c>
      <c r="E38" s="75">
        <v>106</v>
      </c>
      <c r="F38" s="72">
        <v>0</v>
      </c>
      <c r="G38" s="72">
        <v>0</v>
      </c>
      <c r="H38" s="72">
        <f t="shared" si="14"/>
        <v>0</v>
      </c>
      <c r="I38" s="72">
        <v>0</v>
      </c>
      <c r="J38" s="72">
        <v>0</v>
      </c>
      <c r="K38" s="73">
        <f t="shared" si="8"/>
        <v>0</v>
      </c>
      <c r="L38" s="72">
        <f t="shared" si="9"/>
        <v>0</v>
      </c>
      <c r="M38" s="72">
        <f t="shared" si="10"/>
        <v>0</v>
      </c>
      <c r="N38" s="72">
        <f t="shared" si="11"/>
        <v>0</v>
      </c>
      <c r="O38" s="72">
        <f t="shared" si="12"/>
        <v>0</v>
      </c>
      <c r="P38" s="73">
        <f t="shared" si="13"/>
        <v>0</v>
      </c>
    </row>
    <row r="39" spans="1:16" s="68" customFormat="1" ht="27">
      <c r="A39" s="69">
        <f t="shared" si="15"/>
        <v>20</v>
      </c>
      <c r="B39" s="88" t="s">
        <v>26</v>
      </c>
      <c r="C39" s="74" t="s">
        <v>351</v>
      </c>
      <c r="D39" s="71" t="s">
        <v>48</v>
      </c>
      <c r="E39" s="75">
        <v>11</v>
      </c>
      <c r="F39" s="72">
        <v>0</v>
      </c>
      <c r="G39" s="72">
        <v>0</v>
      </c>
      <c r="H39" s="72">
        <f t="shared" si="14"/>
        <v>0</v>
      </c>
      <c r="I39" s="72">
        <v>0</v>
      </c>
      <c r="J39" s="72">
        <v>0</v>
      </c>
      <c r="K39" s="73">
        <f t="shared" si="8"/>
        <v>0</v>
      </c>
      <c r="L39" s="72">
        <f t="shared" si="9"/>
        <v>0</v>
      </c>
      <c r="M39" s="72">
        <f t="shared" si="10"/>
        <v>0</v>
      </c>
      <c r="N39" s="72">
        <f t="shared" si="11"/>
        <v>0</v>
      </c>
      <c r="O39" s="72">
        <f t="shared" si="12"/>
        <v>0</v>
      </c>
      <c r="P39" s="73">
        <f t="shared" si="13"/>
        <v>0</v>
      </c>
    </row>
    <row r="40" spans="1:16" s="68" customFormat="1">
      <c r="A40" s="69">
        <f t="shared" si="15"/>
        <v>21</v>
      </c>
      <c r="B40" s="88" t="s">
        <v>26</v>
      </c>
      <c r="C40" s="74" t="s">
        <v>352</v>
      </c>
      <c r="D40" s="71" t="s">
        <v>23</v>
      </c>
      <c r="E40" s="75">
        <v>685</v>
      </c>
      <c r="F40" s="72">
        <v>0</v>
      </c>
      <c r="G40" s="72">
        <v>0</v>
      </c>
      <c r="H40" s="72">
        <f t="shared" si="14"/>
        <v>0</v>
      </c>
      <c r="I40" s="72">
        <v>0</v>
      </c>
      <c r="J40" s="72">
        <v>0</v>
      </c>
      <c r="K40" s="73">
        <f t="shared" si="8"/>
        <v>0</v>
      </c>
      <c r="L40" s="72">
        <f t="shared" si="9"/>
        <v>0</v>
      </c>
      <c r="M40" s="72">
        <f t="shared" si="10"/>
        <v>0</v>
      </c>
      <c r="N40" s="72">
        <f t="shared" si="11"/>
        <v>0</v>
      </c>
      <c r="O40" s="72">
        <f t="shared" si="12"/>
        <v>0</v>
      </c>
      <c r="P40" s="73">
        <f t="shared" si="13"/>
        <v>0</v>
      </c>
    </row>
    <row r="41" spans="1:16" s="68" customFormat="1" ht="27">
      <c r="A41" s="69">
        <f t="shared" si="15"/>
        <v>22</v>
      </c>
      <c r="B41" s="88" t="s">
        <v>26</v>
      </c>
      <c r="C41" s="74" t="s">
        <v>353</v>
      </c>
      <c r="D41" s="71" t="s">
        <v>23</v>
      </c>
      <c r="E41" s="75">
        <v>48</v>
      </c>
      <c r="F41" s="72">
        <v>0</v>
      </c>
      <c r="G41" s="72">
        <v>0</v>
      </c>
      <c r="H41" s="72">
        <f t="shared" si="14"/>
        <v>0</v>
      </c>
      <c r="I41" s="72">
        <v>0</v>
      </c>
      <c r="J41" s="72">
        <v>0</v>
      </c>
      <c r="K41" s="73">
        <f t="shared" si="8"/>
        <v>0</v>
      </c>
      <c r="L41" s="72">
        <f t="shared" si="9"/>
        <v>0</v>
      </c>
      <c r="M41" s="72">
        <f t="shared" si="10"/>
        <v>0</v>
      </c>
      <c r="N41" s="72">
        <f t="shared" si="11"/>
        <v>0</v>
      </c>
      <c r="O41" s="72">
        <f t="shared" si="12"/>
        <v>0</v>
      </c>
      <c r="P41" s="73">
        <f t="shared" si="13"/>
        <v>0</v>
      </c>
    </row>
    <row r="42" spans="1:16" s="68" customFormat="1">
      <c r="A42" s="62"/>
      <c r="B42" s="88"/>
      <c r="C42" s="64" t="s">
        <v>340</v>
      </c>
      <c r="D42" s="65"/>
      <c r="E42" s="75"/>
      <c r="F42" s="63"/>
      <c r="G42" s="63"/>
      <c r="H42" s="63"/>
      <c r="I42" s="63"/>
      <c r="J42" s="63"/>
      <c r="K42" s="67"/>
      <c r="L42" s="63"/>
      <c r="M42" s="63"/>
      <c r="N42" s="63"/>
      <c r="O42" s="63"/>
      <c r="P42" s="67"/>
    </row>
    <row r="43" spans="1:16" s="68" customFormat="1">
      <c r="A43" s="69">
        <f>A41+1</f>
        <v>23</v>
      </c>
      <c r="B43" s="88" t="s">
        <v>26</v>
      </c>
      <c r="C43" s="74" t="s">
        <v>354</v>
      </c>
      <c r="D43" s="71" t="s">
        <v>48</v>
      </c>
      <c r="E43" s="75">
        <v>11</v>
      </c>
      <c r="F43" s="72">
        <v>0</v>
      </c>
      <c r="G43" s="72">
        <v>0</v>
      </c>
      <c r="H43" s="72">
        <f t="shared" ref="H43:H49" si="16">ROUND(F43*G43,2)</f>
        <v>0</v>
      </c>
      <c r="I43" s="72">
        <v>0</v>
      </c>
      <c r="J43" s="72">
        <v>0</v>
      </c>
      <c r="K43" s="73">
        <f t="shared" ref="K43:K49" si="17">SUM(H43:J43)</f>
        <v>0</v>
      </c>
      <c r="L43" s="72">
        <f t="shared" ref="L43:L49" si="18">ROUND(F43*E43,2)</f>
        <v>0</v>
      </c>
      <c r="M43" s="72">
        <f t="shared" ref="M43:M49" si="19">ROUND(H43*E43,2)</f>
        <v>0</v>
      </c>
      <c r="N43" s="72">
        <f t="shared" ref="N43:N49" si="20">ROUND(I43*E43,2)</f>
        <v>0</v>
      </c>
      <c r="O43" s="72">
        <f t="shared" ref="O43:O49" si="21">ROUND(J43*E43,2)</f>
        <v>0</v>
      </c>
      <c r="P43" s="73">
        <f t="shared" ref="P43:P49" si="22">SUM(M43:O43)</f>
        <v>0</v>
      </c>
    </row>
    <row r="44" spans="1:16" s="68" customFormat="1">
      <c r="A44" s="69">
        <f>A43+1</f>
        <v>24</v>
      </c>
      <c r="B44" s="88" t="s">
        <v>26</v>
      </c>
      <c r="C44" s="74" t="s">
        <v>355</v>
      </c>
      <c r="D44" s="71" t="s">
        <v>23</v>
      </c>
      <c r="E44" s="75">
        <v>106</v>
      </c>
      <c r="F44" s="72">
        <v>0</v>
      </c>
      <c r="G44" s="72">
        <v>0</v>
      </c>
      <c r="H44" s="72">
        <f t="shared" si="16"/>
        <v>0</v>
      </c>
      <c r="I44" s="72">
        <v>0</v>
      </c>
      <c r="J44" s="72">
        <v>0</v>
      </c>
      <c r="K44" s="73">
        <f t="shared" si="17"/>
        <v>0</v>
      </c>
      <c r="L44" s="72">
        <f t="shared" si="18"/>
        <v>0</v>
      </c>
      <c r="M44" s="72">
        <f t="shared" si="19"/>
        <v>0</v>
      </c>
      <c r="N44" s="72">
        <f t="shared" si="20"/>
        <v>0</v>
      </c>
      <c r="O44" s="72">
        <f t="shared" si="21"/>
        <v>0</v>
      </c>
      <c r="P44" s="73">
        <f t="shared" si="22"/>
        <v>0</v>
      </c>
    </row>
    <row r="45" spans="1:16" s="68" customFormat="1">
      <c r="A45" s="69">
        <f t="shared" ref="A45:A49" si="23">A44+1</f>
        <v>25</v>
      </c>
      <c r="B45" s="88" t="s">
        <v>26</v>
      </c>
      <c r="C45" s="74" t="s">
        <v>341</v>
      </c>
      <c r="D45" s="71" t="s">
        <v>48</v>
      </c>
      <c r="E45" s="75">
        <v>8</v>
      </c>
      <c r="F45" s="72">
        <v>0</v>
      </c>
      <c r="G45" s="72">
        <v>0</v>
      </c>
      <c r="H45" s="72">
        <f t="shared" si="16"/>
        <v>0</v>
      </c>
      <c r="I45" s="72">
        <v>0</v>
      </c>
      <c r="J45" s="72">
        <v>0</v>
      </c>
      <c r="K45" s="73">
        <f t="shared" si="17"/>
        <v>0</v>
      </c>
      <c r="L45" s="72">
        <f t="shared" si="18"/>
        <v>0</v>
      </c>
      <c r="M45" s="72">
        <f t="shared" si="19"/>
        <v>0</v>
      </c>
      <c r="N45" s="72">
        <f t="shared" si="20"/>
        <v>0</v>
      </c>
      <c r="O45" s="72">
        <f t="shared" si="21"/>
        <v>0</v>
      </c>
      <c r="P45" s="73">
        <f t="shared" si="22"/>
        <v>0</v>
      </c>
    </row>
    <row r="46" spans="1:16" s="68" customFormat="1">
      <c r="A46" s="69">
        <f t="shared" si="23"/>
        <v>26</v>
      </c>
      <c r="B46" s="88" t="s">
        <v>26</v>
      </c>
      <c r="C46" s="74" t="s">
        <v>356</v>
      </c>
      <c r="D46" s="71" t="s">
        <v>23</v>
      </c>
      <c r="E46" s="75">
        <v>58</v>
      </c>
      <c r="F46" s="72">
        <v>0</v>
      </c>
      <c r="G46" s="72">
        <v>0</v>
      </c>
      <c r="H46" s="72">
        <f t="shared" si="16"/>
        <v>0</v>
      </c>
      <c r="I46" s="72">
        <v>0</v>
      </c>
      <c r="J46" s="72">
        <v>0</v>
      </c>
      <c r="K46" s="73">
        <f t="shared" si="17"/>
        <v>0</v>
      </c>
      <c r="L46" s="72">
        <f t="shared" si="18"/>
        <v>0</v>
      </c>
      <c r="M46" s="72">
        <f t="shared" si="19"/>
        <v>0</v>
      </c>
      <c r="N46" s="72">
        <f t="shared" si="20"/>
        <v>0</v>
      </c>
      <c r="O46" s="72">
        <f t="shared" si="21"/>
        <v>0</v>
      </c>
      <c r="P46" s="73">
        <f t="shared" si="22"/>
        <v>0</v>
      </c>
    </row>
    <row r="47" spans="1:16" s="68" customFormat="1">
      <c r="A47" s="69">
        <f t="shared" si="23"/>
        <v>27</v>
      </c>
      <c r="B47" s="88" t="s">
        <v>26</v>
      </c>
      <c r="C47" s="74" t="s">
        <v>357</v>
      </c>
      <c r="D47" s="71" t="s">
        <v>23</v>
      </c>
      <c r="E47" s="75">
        <v>48</v>
      </c>
      <c r="F47" s="72">
        <v>0</v>
      </c>
      <c r="G47" s="72">
        <v>0</v>
      </c>
      <c r="H47" s="72">
        <f t="shared" si="16"/>
        <v>0</v>
      </c>
      <c r="I47" s="72">
        <v>0</v>
      </c>
      <c r="J47" s="72">
        <v>0</v>
      </c>
      <c r="K47" s="73">
        <f t="shared" si="17"/>
        <v>0</v>
      </c>
      <c r="L47" s="72">
        <f t="shared" si="18"/>
        <v>0</v>
      </c>
      <c r="M47" s="72">
        <f t="shared" si="19"/>
        <v>0</v>
      </c>
      <c r="N47" s="72">
        <f t="shared" si="20"/>
        <v>0</v>
      </c>
      <c r="O47" s="72">
        <f t="shared" si="21"/>
        <v>0</v>
      </c>
      <c r="P47" s="73">
        <f t="shared" si="22"/>
        <v>0</v>
      </c>
    </row>
    <row r="48" spans="1:16" s="68" customFormat="1">
      <c r="A48" s="69">
        <f t="shared" si="23"/>
        <v>28</v>
      </c>
      <c r="B48" s="88" t="s">
        <v>26</v>
      </c>
      <c r="C48" s="74" t="s">
        <v>358</v>
      </c>
      <c r="D48" s="71" t="s">
        <v>48</v>
      </c>
      <c r="E48" s="75">
        <v>3</v>
      </c>
      <c r="F48" s="72">
        <v>0</v>
      </c>
      <c r="G48" s="72">
        <v>0</v>
      </c>
      <c r="H48" s="72">
        <f t="shared" si="16"/>
        <v>0</v>
      </c>
      <c r="I48" s="72">
        <v>0</v>
      </c>
      <c r="J48" s="72">
        <v>0</v>
      </c>
      <c r="K48" s="73">
        <f t="shared" si="17"/>
        <v>0</v>
      </c>
      <c r="L48" s="72">
        <f t="shared" si="18"/>
        <v>0</v>
      </c>
      <c r="M48" s="72">
        <f t="shared" si="19"/>
        <v>0</v>
      </c>
      <c r="N48" s="72">
        <f t="shared" si="20"/>
        <v>0</v>
      </c>
      <c r="O48" s="72">
        <f t="shared" si="21"/>
        <v>0</v>
      </c>
      <c r="P48" s="73">
        <f t="shared" si="22"/>
        <v>0</v>
      </c>
    </row>
    <row r="49" spans="1:16" s="68" customFormat="1">
      <c r="A49" s="69">
        <f t="shared" si="23"/>
        <v>29</v>
      </c>
      <c r="B49" s="88" t="s">
        <v>26</v>
      </c>
      <c r="C49" s="74" t="s">
        <v>343</v>
      </c>
      <c r="D49" s="71" t="s">
        <v>23</v>
      </c>
      <c r="E49" s="75">
        <v>111</v>
      </c>
      <c r="F49" s="72">
        <v>0</v>
      </c>
      <c r="G49" s="72">
        <v>0</v>
      </c>
      <c r="H49" s="72">
        <f t="shared" si="16"/>
        <v>0</v>
      </c>
      <c r="I49" s="72">
        <v>0</v>
      </c>
      <c r="J49" s="72">
        <v>0</v>
      </c>
      <c r="K49" s="73">
        <f t="shared" si="17"/>
        <v>0</v>
      </c>
      <c r="L49" s="72">
        <f t="shared" si="18"/>
        <v>0</v>
      </c>
      <c r="M49" s="72">
        <f t="shared" si="19"/>
        <v>0</v>
      </c>
      <c r="N49" s="72">
        <f t="shared" si="20"/>
        <v>0</v>
      </c>
      <c r="O49" s="72">
        <f t="shared" si="21"/>
        <v>0</v>
      </c>
      <c r="P49" s="73">
        <f t="shared" si="22"/>
        <v>0</v>
      </c>
    </row>
    <row r="50" spans="1:16" s="68" customFormat="1">
      <c r="A50" s="62"/>
      <c r="B50" s="88"/>
      <c r="C50" s="64" t="s">
        <v>359</v>
      </c>
      <c r="D50" s="65"/>
      <c r="E50" s="75"/>
      <c r="F50" s="63"/>
      <c r="G50" s="63"/>
      <c r="H50" s="63"/>
      <c r="I50" s="63"/>
      <c r="J50" s="63"/>
      <c r="K50" s="67"/>
      <c r="L50" s="63"/>
      <c r="M50" s="63"/>
      <c r="N50" s="63"/>
      <c r="O50" s="63"/>
      <c r="P50" s="67"/>
    </row>
    <row r="51" spans="1:16" s="68" customFormat="1">
      <c r="A51" s="62"/>
      <c r="B51" s="88"/>
      <c r="C51" s="64" t="s">
        <v>333</v>
      </c>
      <c r="D51" s="65"/>
      <c r="E51" s="75"/>
      <c r="F51" s="63"/>
      <c r="G51" s="63"/>
      <c r="H51" s="63"/>
      <c r="I51" s="63"/>
      <c r="J51" s="63"/>
      <c r="K51" s="67"/>
      <c r="L51" s="63"/>
      <c r="M51" s="63"/>
      <c r="N51" s="63"/>
      <c r="O51" s="63"/>
      <c r="P51" s="67"/>
    </row>
    <row r="52" spans="1:16" s="68" customFormat="1" ht="27">
      <c r="A52" s="69">
        <f>A49+1</f>
        <v>30</v>
      </c>
      <c r="B52" s="88" t="s">
        <v>26</v>
      </c>
      <c r="C52" s="74" t="s">
        <v>334</v>
      </c>
      <c r="D52" s="71" t="s">
        <v>48</v>
      </c>
      <c r="E52" s="75">
        <v>5</v>
      </c>
      <c r="F52" s="72">
        <v>0</v>
      </c>
      <c r="G52" s="72">
        <v>0</v>
      </c>
      <c r="H52" s="72">
        <f t="shared" ref="H52:H67" si="24">ROUND(F52*G52,2)</f>
        <v>0</v>
      </c>
      <c r="I52" s="72">
        <v>0</v>
      </c>
      <c r="J52" s="72">
        <v>0</v>
      </c>
      <c r="K52" s="73">
        <f t="shared" ref="K52:K67" si="25">SUM(H52:J52)</f>
        <v>0</v>
      </c>
      <c r="L52" s="72">
        <f t="shared" ref="L52:L67" si="26">ROUND(F52*E52,2)</f>
        <v>0</v>
      </c>
      <c r="M52" s="72">
        <f t="shared" ref="M52:M67" si="27">ROUND(H52*E52,2)</f>
        <v>0</v>
      </c>
      <c r="N52" s="72">
        <f t="shared" ref="N52:N67" si="28">ROUND(I52*E52,2)</f>
        <v>0</v>
      </c>
      <c r="O52" s="72">
        <f t="shared" ref="O52:O67" si="29">ROUND(J52*E52,2)</f>
        <v>0</v>
      </c>
      <c r="P52" s="73">
        <f t="shared" ref="P52:P67" si="30">SUM(M52:O52)</f>
        <v>0</v>
      </c>
    </row>
    <row r="53" spans="1:16" s="68" customFormat="1">
      <c r="A53" s="69">
        <f>A52+1</f>
        <v>31</v>
      </c>
      <c r="B53" s="88" t="s">
        <v>26</v>
      </c>
      <c r="C53" s="74" t="s">
        <v>360</v>
      </c>
      <c r="D53" s="71" t="s">
        <v>48</v>
      </c>
      <c r="E53" s="75">
        <v>2</v>
      </c>
      <c r="F53" s="72">
        <v>0</v>
      </c>
      <c r="G53" s="72">
        <v>0</v>
      </c>
      <c r="H53" s="72">
        <f t="shared" si="24"/>
        <v>0</v>
      </c>
      <c r="I53" s="72">
        <v>0</v>
      </c>
      <c r="J53" s="72">
        <v>0</v>
      </c>
      <c r="K53" s="73">
        <f t="shared" si="25"/>
        <v>0</v>
      </c>
      <c r="L53" s="72">
        <f t="shared" si="26"/>
        <v>0</v>
      </c>
      <c r="M53" s="72">
        <f t="shared" si="27"/>
        <v>0</v>
      </c>
      <c r="N53" s="72">
        <f t="shared" si="28"/>
        <v>0</v>
      </c>
      <c r="O53" s="72">
        <f t="shared" si="29"/>
        <v>0</v>
      </c>
      <c r="P53" s="73">
        <f t="shared" si="30"/>
        <v>0</v>
      </c>
    </row>
    <row r="54" spans="1:16" s="68" customFormat="1">
      <c r="A54" s="69">
        <f t="shared" ref="A54:A67" si="31">A53+1</f>
        <v>32</v>
      </c>
      <c r="B54" s="88" t="s">
        <v>26</v>
      </c>
      <c r="C54" s="74" t="s">
        <v>361</v>
      </c>
      <c r="D54" s="71" t="s">
        <v>48</v>
      </c>
      <c r="E54" s="75">
        <v>5</v>
      </c>
      <c r="F54" s="72">
        <v>0</v>
      </c>
      <c r="G54" s="72">
        <v>0</v>
      </c>
      <c r="H54" s="72">
        <f t="shared" si="24"/>
        <v>0</v>
      </c>
      <c r="I54" s="72">
        <v>0</v>
      </c>
      <c r="J54" s="72">
        <v>0</v>
      </c>
      <c r="K54" s="73">
        <f t="shared" si="25"/>
        <v>0</v>
      </c>
      <c r="L54" s="72">
        <f t="shared" si="26"/>
        <v>0</v>
      </c>
      <c r="M54" s="72">
        <f t="shared" si="27"/>
        <v>0</v>
      </c>
      <c r="N54" s="72">
        <f t="shared" si="28"/>
        <v>0</v>
      </c>
      <c r="O54" s="72">
        <f t="shared" si="29"/>
        <v>0</v>
      </c>
      <c r="P54" s="73">
        <f t="shared" si="30"/>
        <v>0</v>
      </c>
    </row>
    <row r="55" spans="1:16" s="68" customFormat="1" ht="27">
      <c r="A55" s="69">
        <f t="shared" si="31"/>
        <v>33</v>
      </c>
      <c r="B55" s="88" t="s">
        <v>26</v>
      </c>
      <c r="C55" s="74" t="s">
        <v>362</v>
      </c>
      <c r="D55" s="71" t="s">
        <v>23</v>
      </c>
      <c r="E55" s="75">
        <v>8</v>
      </c>
      <c r="F55" s="72">
        <v>0</v>
      </c>
      <c r="G55" s="72">
        <v>0</v>
      </c>
      <c r="H55" s="72">
        <f t="shared" si="24"/>
        <v>0</v>
      </c>
      <c r="I55" s="72">
        <v>0</v>
      </c>
      <c r="J55" s="72">
        <v>0</v>
      </c>
      <c r="K55" s="73">
        <f t="shared" si="25"/>
        <v>0</v>
      </c>
      <c r="L55" s="72">
        <f t="shared" si="26"/>
        <v>0</v>
      </c>
      <c r="M55" s="72">
        <f t="shared" si="27"/>
        <v>0</v>
      </c>
      <c r="N55" s="72">
        <f t="shared" si="28"/>
        <v>0</v>
      </c>
      <c r="O55" s="72">
        <f t="shared" si="29"/>
        <v>0</v>
      </c>
      <c r="P55" s="73">
        <f t="shared" si="30"/>
        <v>0</v>
      </c>
    </row>
    <row r="56" spans="1:16" s="68" customFormat="1" ht="27">
      <c r="A56" s="69">
        <f t="shared" si="31"/>
        <v>34</v>
      </c>
      <c r="B56" s="88" t="s">
        <v>26</v>
      </c>
      <c r="C56" s="74" t="s">
        <v>335</v>
      </c>
      <c r="D56" s="71" t="s">
        <v>23</v>
      </c>
      <c r="E56" s="75">
        <v>8</v>
      </c>
      <c r="F56" s="72">
        <v>0</v>
      </c>
      <c r="G56" s="72">
        <v>0</v>
      </c>
      <c r="H56" s="72">
        <f t="shared" si="24"/>
        <v>0</v>
      </c>
      <c r="I56" s="72">
        <v>0</v>
      </c>
      <c r="J56" s="72">
        <v>0</v>
      </c>
      <c r="K56" s="73">
        <f t="shared" si="25"/>
        <v>0</v>
      </c>
      <c r="L56" s="72">
        <f t="shared" si="26"/>
        <v>0</v>
      </c>
      <c r="M56" s="72">
        <f t="shared" si="27"/>
        <v>0</v>
      </c>
      <c r="N56" s="72">
        <f t="shared" si="28"/>
        <v>0</v>
      </c>
      <c r="O56" s="72">
        <f t="shared" si="29"/>
        <v>0</v>
      </c>
      <c r="P56" s="73">
        <f t="shared" si="30"/>
        <v>0</v>
      </c>
    </row>
    <row r="57" spans="1:16" s="68" customFormat="1" ht="27">
      <c r="A57" s="69">
        <f t="shared" si="31"/>
        <v>35</v>
      </c>
      <c r="B57" s="88" t="s">
        <v>26</v>
      </c>
      <c r="C57" s="74" t="s">
        <v>346</v>
      </c>
      <c r="D57" s="71" t="s">
        <v>23</v>
      </c>
      <c r="E57" s="75">
        <v>17</v>
      </c>
      <c r="F57" s="72">
        <v>0</v>
      </c>
      <c r="G57" s="72">
        <v>0</v>
      </c>
      <c r="H57" s="72">
        <f t="shared" si="24"/>
        <v>0</v>
      </c>
      <c r="I57" s="72">
        <v>0</v>
      </c>
      <c r="J57" s="72">
        <v>0</v>
      </c>
      <c r="K57" s="73">
        <f t="shared" si="25"/>
        <v>0</v>
      </c>
      <c r="L57" s="72">
        <f t="shared" si="26"/>
        <v>0</v>
      </c>
      <c r="M57" s="72">
        <f t="shared" si="27"/>
        <v>0</v>
      </c>
      <c r="N57" s="72">
        <f t="shared" si="28"/>
        <v>0</v>
      </c>
      <c r="O57" s="72">
        <f t="shared" si="29"/>
        <v>0</v>
      </c>
      <c r="P57" s="73">
        <f t="shared" si="30"/>
        <v>0</v>
      </c>
    </row>
    <row r="58" spans="1:16" s="68" customFormat="1" ht="40.5">
      <c r="A58" s="69">
        <f t="shared" si="31"/>
        <v>36</v>
      </c>
      <c r="B58" s="88" t="s">
        <v>26</v>
      </c>
      <c r="C58" s="74" t="s">
        <v>336</v>
      </c>
      <c r="D58" s="71" t="s">
        <v>23</v>
      </c>
      <c r="E58" s="75">
        <v>44</v>
      </c>
      <c r="F58" s="72">
        <v>0</v>
      </c>
      <c r="G58" s="72">
        <v>0</v>
      </c>
      <c r="H58" s="72">
        <f t="shared" si="24"/>
        <v>0</v>
      </c>
      <c r="I58" s="72">
        <v>0</v>
      </c>
      <c r="J58" s="72">
        <v>0</v>
      </c>
      <c r="K58" s="73">
        <f t="shared" si="25"/>
        <v>0</v>
      </c>
      <c r="L58" s="72">
        <f t="shared" si="26"/>
        <v>0</v>
      </c>
      <c r="M58" s="72">
        <f t="shared" si="27"/>
        <v>0</v>
      </c>
      <c r="N58" s="72">
        <f t="shared" si="28"/>
        <v>0</v>
      </c>
      <c r="O58" s="72">
        <f t="shared" si="29"/>
        <v>0</v>
      </c>
      <c r="P58" s="73">
        <f t="shared" si="30"/>
        <v>0</v>
      </c>
    </row>
    <row r="59" spans="1:16" s="68" customFormat="1" ht="40.5">
      <c r="A59" s="69">
        <f t="shared" si="31"/>
        <v>37</v>
      </c>
      <c r="B59" s="88" t="s">
        <v>26</v>
      </c>
      <c r="C59" s="74" t="s">
        <v>349</v>
      </c>
      <c r="D59" s="71" t="s">
        <v>23</v>
      </c>
      <c r="E59" s="75">
        <v>50</v>
      </c>
      <c r="F59" s="72">
        <v>0</v>
      </c>
      <c r="G59" s="72">
        <v>0</v>
      </c>
      <c r="H59" s="72">
        <f t="shared" si="24"/>
        <v>0</v>
      </c>
      <c r="I59" s="72">
        <v>0</v>
      </c>
      <c r="J59" s="72">
        <v>0</v>
      </c>
      <c r="K59" s="73">
        <f t="shared" si="25"/>
        <v>0</v>
      </c>
      <c r="L59" s="72">
        <f t="shared" si="26"/>
        <v>0</v>
      </c>
      <c r="M59" s="72">
        <f t="shared" si="27"/>
        <v>0</v>
      </c>
      <c r="N59" s="72">
        <f t="shared" si="28"/>
        <v>0</v>
      </c>
      <c r="O59" s="72">
        <f t="shared" si="29"/>
        <v>0</v>
      </c>
      <c r="P59" s="73">
        <f t="shared" si="30"/>
        <v>0</v>
      </c>
    </row>
    <row r="60" spans="1:16" s="68" customFormat="1" ht="27">
      <c r="A60" s="69">
        <f t="shared" si="31"/>
        <v>38</v>
      </c>
      <c r="B60" s="88" t="s">
        <v>26</v>
      </c>
      <c r="C60" s="74" t="s">
        <v>339</v>
      </c>
      <c r="D60" s="71" t="s">
        <v>23</v>
      </c>
      <c r="E60" s="75">
        <v>27</v>
      </c>
      <c r="F60" s="72">
        <v>0</v>
      </c>
      <c r="G60" s="72">
        <v>0</v>
      </c>
      <c r="H60" s="72">
        <f t="shared" si="24"/>
        <v>0</v>
      </c>
      <c r="I60" s="72">
        <v>0</v>
      </c>
      <c r="J60" s="72">
        <v>0</v>
      </c>
      <c r="K60" s="73">
        <f t="shared" si="25"/>
        <v>0</v>
      </c>
      <c r="L60" s="72">
        <f t="shared" si="26"/>
        <v>0</v>
      </c>
      <c r="M60" s="72">
        <f t="shared" si="27"/>
        <v>0</v>
      </c>
      <c r="N60" s="72">
        <f t="shared" si="28"/>
        <v>0</v>
      </c>
      <c r="O60" s="72">
        <f t="shared" si="29"/>
        <v>0</v>
      </c>
      <c r="P60" s="73">
        <f t="shared" si="30"/>
        <v>0</v>
      </c>
    </row>
    <row r="61" spans="1:16" s="68" customFormat="1" ht="27">
      <c r="A61" s="69">
        <f t="shared" si="31"/>
        <v>39</v>
      </c>
      <c r="B61" s="88" t="s">
        <v>26</v>
      </c>
      <c r="C61" s="74" t="s">
        <v>350</v>
      </c>
      <c r="D61" s="71" t="s">
        <v>23</v>
      </c>
      <c r="E61" s="75">
        <v>5</v>
      </c>
      <c r="F61" s="72">
        <v>0</v>
      </c>
      <c r="G61" s="72">
        <v>0</v>
      </c>
      <c r="H61" s="72">
        <f t="shared" si="24"/>
        <v>0</v>
      </c>
      <c r="I61" s="72">
        <v>0</v>
      </c>
      <c r="J61" s="72">
        <v>0</v>
      </c>
      <c r="K61" s="73">
        <f t="shared" si="25"/>
        <v>0</v>
      </c>
      <c r="L61" s="72">
        <f t="shared" si="26"/>
        <v>0</v>
      </c>
      <c r="M61" s="72">
        <f t="shared" si="27"/>
        <v>0</v>
      </c>
      <c r="N61" s="72">
        <f t="shared" si="28"/>
        <v>0</v>
      </c>
      <c r="O61" s="72">
        <f t="shared" si="29"/>
        <v>0</v>
      </c>
      <c r="P61" s="73">
        <f t="shared" si="30"/>
        <v>0</v>
      </c>
    </row>
    <row r="62" spans="1:16" s="68" customFormat="1" ht="27">
      <c r="A62" s="69">
        <f t="shared" si="31"/>
        <v>40</v>
      </c>
      <c r="B62" s="88" t="s">
        <v>26</v>
      </c>
      <c r="C62" s="74" t="s">
        <v>351</v>
      </c>
      <c r="D62" s="71" t="s">
        <v>48</v>
      </c>
      <c r="E62" s="75">
        <v>5</v>
      </c>
      <c r="F62" s="72">
        <v>0</v>
      </c>
      <c r="G62" s="72">
        <v>0</v>
      </c>
      <c r="H62" s="72">
        <f t="shared" si="24"/>
        <v>0</v>
      </c>
      <c r="I62" s="72">
        <v>0</v>
      </c>
      <c r="J62" s="72">
        <v>0</v>
      </c>
      <c r="K62" s="73">
        <f t="shared" si="25"/>
        <v>0</v>
      </c>
      <c r="L62" s="72">
        <f t="shared" si="26"/>
        <v>0</v>
      </c>
      <c r="M62" s="72">
        <f t="shared" si="27"/>
        <v>0</v>
      </c>
      <c r="N62" s="72">
        <f t="shared" si="28"/>
        <v>0</v>
      </c>
      <c r="O62" s="72">
        <f t="shared" si="29"/>
        <v>0</v>
      </c>
      <c r="P62" s="73">
        <f t="shared" si="30"/>
        <v>0</v>
      </c>
    </row>
    <row r="63" spans="1:16" s="68" customFormat="1" ht="27">
      <c r="A63" s="69">
        <f t="shared" si="31"/>
        <v>41</v>
      </c>
      <c r="B63" s="88" t="s">
        <v>26</v>
      </c>
      <c r="C63" s="74" t="s">
        <v>363</v>
      </c>
      <c r="D63" s="71" t="s">
        <v>23</v>
      </c>
      <c r="E63" s="75">
        <v>13</v>
      </c>
      <c r="F63" s="72">
        <v>0</v>
      </c>
      <c r="G63" s="72">
        <v>0</v>
      </c>
      <c r="H63" s="72">
        <f t="shared" si="24"/>
        <v>0</v>
      </c>
      <c r="I63" s="72">
        <v>0</v>
      </c>
      <c r="J63" s="72">
        <v>0</v>
      </c>
      <c r="K63" s="73">
        <f t="shared" si="25"/>
        <v>0</v>
      </c>
      <c r="L63" s="72">
        <f t="shared" si="26"/>
        <v>0</v>
      </c>
      <c r="M63" s="72">
        <f t="shared" si="27"/>
        <v>0</v>
      </c>
      <c r="N63" s="72">
        <f t="shared" si="28"/>
        <v>0</v>
      </c>
      <c r="O63" s="72">
        <f t="shared" si="29"/>
        <v>0</v>
      </c>
      <c r="P63" s="73">
        <f t="shared" si="30"/>
        <v>0</v>
      </c>
    </row>
    <row r="64" spans="1:16" s="68" customFormat="1">
      <c r="A64" s="69">
        <f t="shared" si="31"/>
        <v>42</v>
      </c>
      <c r="B64" s="88" t="s">
        <v>26</v>
      </c>
      <c r="C64" s="74" t="s">
        <v>364</v>
      </c>
      <c r="D64" s="71" t="s">
        <v>23</v>
      </c>
      <c r="E64" s="75">
        <v>9</v>
      </c>
      <c r="F64" s="72">
        <v>0</v>
      </c>
      <c r="G64" s="72">
        <v>0</v>
      </c>
      <c r="H64" s="72">
        <f t="shared" si="24"/>
        <v>0</v>
      </c>
      <c r="I64" s="72">
        <v>0</v>
      </c>
      <c r="J64" s="72">
        <v>0</v>
      </c>
      <c r="K64" s="73">
        <f t="shared" si="25"/>
        <v>0</v>
      </c>
      <c r="L64" s="72">
        <f t="shared" si="26"/>
        <v>0</v>
      </c>
      <c r="M64" s="72">
        <f t="shared" si="27"/>
        <v>0</v>
      </c>
      <c r="N64" s="72">
        <f t="shared" si="28"/>
        <v>0</v>
      </c>
      <c r="O64" s="72">
        <f t="shared" si="29"/>
        <v>0</v>
      </c>
      <c r="P64" s="73">
        <f t="shared" si="30"/>
        <v>0</v>
      </c>
    </row>
    <row r="65" spans="1:16" s="68" customFormat="1">
      <c r="A65" s="69">
        <f t="shared" si="31"/>
        <v>43</v>
      </c>
      <c r="B65" s="88" t="s">
        <v>26</v>
      </c>
      <c r="C65" s="74" t="s">
        <v>365</v>
      </c>
      <c r="D65" s="65" t="s">
        <v>23</v>
      </c>
      <c r="E65" s="75">
        <v>156</v>
      </c>
      <c r="F65" s="72">
        <v>0</v>
      </c>
      <c r="G65" s="72">
        <v>0</v>
      </c>
      <c r="H65" s="72">
        <f t="shared" si="24"/>
        <v>0</v>
      </c>
      <c r="I65" s="72">
        <v>0</v>
      </c>
      <c r="J65" s="72">
        <v>0</v>
      </c>
      <c r="K65" s="73">
        <f t="shared" si="25"/>
        <v>0</v>
      </c>
      <c r="L65" s="72">
        <f t="shared" si="26"/>
        <v>0</v>
      </c>
      <c r="M65" s="72">
        <f t="shared" si="27"/>
        <v>0</v>
      </c>
      <c r="N65" s="72">
        <f t="shared" si="28"/>
        <v>0</v>
      </c>
      <c r="O65" s="72">
        <f t="shared" si="29"/>
        <v>0</v>
      </c>
      <c r="P65" s="73">
        <f t="shared" si="30"/>
        <v>0</v>
      </c>
    </row>
    <row r="66" spans="1:16" s="68" customFormat="1" ht="27">
      <c r="A66" s="69">
        <f t="shared" si="31"/>
        <v>44</v>
      </c>
      <c r="B66" s="88" t="s">
        <v>26</v>
      </c>
      <c r="C66" s="74" t="s">
        <v>366</v>
      </c>
      <c r="D66" s="71" t="s">
        <v>48</v>
      </c>
      <c r="E66" s="75">
        <v>2</v>
      </c>
      <c r="F66" s="72">
        <v>0</v>
      </c>
      <c r="G66" s="72">
        <v>0</v>
      </c>
      <c r="H66" s="72">
        <f t="shared" si="24"/>
        <v>0</v>
      </c>
      <c r="I66" s="72">
        <v>0</v>
      </c>
      <c r="J66" s="72">
        <v>0</v>
      </c>
      <c r="K66" s="73">
        <f t="shared" si="25"/>
        <v>0</v>
      </c>
      <c r="L66" s="72">
        <f t="shared" si="26"/>
        <v>0</v>
      </c>
      <c r="M66" s="72">
        <f t="shared" si="27"/>
        <v>0</v>
      </c>
      <c r="N66" s="72">
        <f t="shared" si="28"/>
        <v>0</v>
      </c>
      <c r="O66" s="72">
        <f t="shared" si="29"/>
        <v>0</v>
      </c>
      <c r="P66" s="73">
        <f t="shared" si="30"/>
        <v>0</v>
      </c>
    </row>
    <row r="67" spans="1:16" s="68" customFormat="1" ht="27">
      <c r="A67" s="69">
        <f t="shared" si="31"/>
        <v>45</v>
      </c>
      <c r="B67" s="88" t="s">
        <v>26</v>
      </c>
      <c r="C67" s="74" t="s">
        <v>353</v>
      </c>
      <c r="D67" s="71" t="s">
        <v>23</v>
      </c>
      <c r="E67" s="75">
        <v>13</v>
      </c>
      <c r="F67" s="72">
        <v>0</v>
      </c>
      <c r="G67" s="72">
        <v>0</v>
      </c>
      <c r="H67" s="72">
        <f t="shared" si="24"/>
        <v>0</v>
      </c>
      <c r="I67" s="72">
        <v>0</v>
      </c>
      <c r="J67" s="72">
        <v>0</v>
      </c>
      <c r="K67" s="73">
        <f t="shared" si="25"/>
        <v>0</v>
      </c>
      <c r="L67" s="72">
        <f t="shared" si="26"/>
        <v>0</v>
      </c>
      <c r="M67" s="72">
        <f t="shared" si="27"/>
        <v>0</v>
      </c>
      <c r="N67" s="72">
        <f t="shared" si="28"/>
        <v>0</v>
      </c>
      <c r="O67" s="72">
        <f t="shared" si="29"/>
        <v>0</v>
      </c>
      <c r="P67" s="73">
        <f t="shared" si="30"/>
        <v>0</v>
      </c>
    </row>
    <row r="68" spans="1:16" s="68" customFormat="1">
      <c r="A68" s="62"/>
      <c r="B68" s="88"/>
      <c r="C68" s="64" t="s">
        <v>340</v>
      </c>
      <c r="D68" s="65"/>
      <c r="E68" s="75"/>
      <c r="F68" s="63"/>
      <c r="G68" s="63"/>
      <c r="H68" s="63"/>
      <c r="I68" s="63"/>
      <c r="J68" s="63"/>
      <c r="K68" s="67"/>
      <c r="L68" s="63"/>
      <c r="M68" s="63"/>
      <c r="N68" s="63"/>
      <c r="O68" s="63"/>
      <c r="P68" s="67"/>
    </row>
    <row r="69" spans="1:16" s="68" customFormat="1">
      <c r="A69" s="69">
        <f>A67+1</f>
        <v>46</v>
      </c>
      <c r="B69" s="88" t="s">
        <v>26</v>
      </c>
      <c r="C69" s="74" t="s">
        <v>367</v>
      </c>
      <c r="D69" s="71" t="s">
        <v>23</v>
      </c>
      <c r="E69" s="75">
        <v>25</v>
      </c>
      <c r="F69" s="72">
        <v>0</v>
      </c>
      <c r="G69" s="72">
        <v>0</v>
      </c>
      <c r="H69" s="72">
        <f t="shared" ref="H69:H76" si="32">ROUND(F69*G69,2)</f>
        <v>0</v>
      </c>
      <c r="I69" s="72">
        <v>0</v>
      </c>
      <c r="J69" s="72">
        <v>0</v>
      </c>
      <c r="K69" s="73">
        <f t="shared" ref="K69" si="33">SUM(H69:J69)</f>
        <v>0</v>
      </c>
      <c r="L69" s="72">
        <f t="shared" ref="L69:L76" si="34">ROUND(F69*E69,2)</f>
        <v>0</v>
      </c>
      <c r="M69" s="72">
        <f t="shared" ref="M69:M76" si="35">ROUND(H69*E69,2)</f>
        <v>0</v>
      </c>
      <c r="N69" s="72">
        <f t="shared" ref="N69:N76" si="36">ROUND(I69*E69,2)</f>
        <v>0</v>
      </c>
      <c r="O69" s="72">
        <f t="shared" ref="O69:O76" si="37">ROUND(J69*E69,2)</f>
        <v>0</v>
      </c>
      <c r="P69" s="73">
        <f t="shared" ref="P69:P76" si="38">SUM(M69:O69)</f>
        <v>0</v>
      </c>
    </row>
    <row r="70" spans="1:16" s="68" customFormat="1">
      <c r="A70" s="69">
        <f>A69+1</f>
        <v>47</v>
      </c>
      <c r="B70" s="88" t="s">
        <v>26</v>
      </c>
      <c r="C70" s="74" t="s">
        <v>354</v>
      </c>
      <c r="D70" s="71" t="s">
        <v>48</v>
      </c>
      <c r="E70" s="75">
        <v>5</v>
      </c>
      <c r="F70" s="72">
        <v>0</v>
      </c>
      <c r="G70" s="72">
        <v>0</v>
      </c>
      <c r="H70" s="72">
        <f t="shared" si="32"/>
        <v>0</v>
      </c>
      <c r="I70" s="72">
        <v>0</v>
      </c>
      <c r="J70" s="72">
        <v>0</v>
      </c>
      <c r="K70" s="73">
        <f t="shared" ref="K70:K76" si="39">SUM(H70:J70)</f>
        <v>0</v>
      </c>
      <c r="L70" s="72">
        <f t="shared" si="34"/>
        <v>0</v>
      </c>
      <c r="M70" s="72">
        <f t="shared" si="35"/>
        <v>0</v>
      </c>
      <c r="N70" s="72">
        <f t="shared" si="36"/>
        <v>0</v>
      </c>
      <c r="O70" s="72">
        <f t="shared" si="37"/>
        <v>0</v>
      </c>
      <c r="P70" s="73">
        <f t="shared" si="38"/>
        <v>0</v>
      </c>
    </row>
    <row r="71" spans="1:16" s="68" customFormat="1">
      <c r="A71" s="69">
        <f t="shared" ref="A71:A76" si="40">A70+1</f>
        <v>48</v>
      </c>
      <c r="B71" s="88" t="s">
        <v>26</v>
      </c>
      <c r="C71" s="74" t="s">
        <v>355</v>
      </c>
      <c r="D71" s="71" t="s">
        <v>23</v>
      </c>
      <c r="E71" s="75">
        <v>5</v>
      </c>
      <c r="F71" s="72">
        <v>0</v>
      </c>
      <c r="G71" s="72">
        <v>0</v>
      </c>
      <c r="H71" s="72">
        <f t="shared" si="32"/>
        <v>0</v>
      </c>
      <c r="I71" s="72">
        <v>0</v>
      </c>
      <c r="J71" s="72">
        <v>0</v>
      </c>
      <c r="K71" s="73">
        <f t="shared" si="39"/>
        <v>0</v>
      </c>
      <c r="L71" s="72">
        <f t="shared" si="34"/>
        <v>0</v>
      </c>
      <c r="M71" s="72">
        <f t="shared" si="35"/>
        <v>0</v>
      </c>
      <c r="N71" s="72">
        <f t="shared" si="36"/>
        <v>0</v>
      </c>
      <c r="O71" s="72">
        <f t="shared" si="37"/>
        <v>0</v>
      </c>
      <c r="P71" s="73">
        <f t="shared" si="38"/>
        <v>0</v>
      </c>
    </row>
    <row r="72" spans="1:16" s="68" customFormat="1">
      <c r="A72" s="69">
        <f t="shared" si="40"/>
        <v>49</v>
      </c>
      <c r="B72" s="88" t="s">
        <v>26</v>
      </c>
      <c r="C72" s="74" t="s">
        <v>368</v>
      </c>
      <c r="D72" s="71" t="s">
        <v>48</v>
      </c>
      <c r="E72" s="75">
        <v>2</v>
      </c>
      <c r="F72" s="72">
        <v>0</v>
      </c>
      <c r="G72" s="72">
        <v>0</v>
      </c>
      <c r="H72" s="72">
        <f t="shared" si="32"/>
        <v>0</v>
      </c>
      <c r="I72" s="72">
        <v>0</v>
      </c>
      <c r="J72" s="72">
        <v>0</v>
      </c>
      <c r="K72" s="73">
        <f t="shared" si="39"/>
        <v>0</v>
      </c>
      <c r="L72" s="72">
        <f t="shared" si="34"/>
        <v>0</v>
      </c>
      <c r="M72" s="72">
        <f t="shared" si="35"/>
        <v>0</v>
      </c>
      <c r="N72" s="72">
        <f t="shared" si="36"/>
        <v>0</v>
      </c>
      <c r="O72" s="72">
        <f t="shared" si="37"/>
        <v>0</v>
      </c>
      <c r="P72" s="73">
        <f t="shared" si="38"/>
        <v>0</v>
      </c>
    </row>
    <row r="73" spans="1:16" s="68" customFormat="1">
      <c r="A73" s="69">
        <f t="shared" si="40"/>
        <v>50</v>
      </c>
      <c r="B73" s="88" t="s">
        <v>26</v>
      </c>
      <c r="C73" s="74" t="s">
        <v>341</v>
      </c>
      <c r="D73" s="71" t="s">
        <v>48</v>
      </c>
      <c r="E73" s="75">
        <v>4</v>
      </c>
      <c r="F73" s="72">
        <v>0</v>
      </c>
      <c r="G73" s="72">
        <v>0</v>
      </c>
      <c r="H73" s="72">
        <f t="shared" si="32"/>
        <v>0</v>
      </c>
      <c r="I73" s="72">
        <v>0</v>
      </c>
      <c r="J73" s="72">
        <v>0</v>
      </c>
      <c r="K73" s="73">
        <f t="shared" si="39"/>
        <v>0</v>
      </c>
      <c r="L73" s="72">
        <f t="shared" si="34"/>
        <v>0</v>
      </c>
      <c r="M73" s="72">
        <f t="shared" si="35"/>
        <v>0</v>
      </c>
      <c r="N73" s="72">
        <f t="shared" si="36"/>
        <v>0</v>
      </c>
      <c r="O73" s="72">
        <f t="shared" si="37"/>
        <v>0</v>
      </c>
      <c r="P73" s="73">
        <f t="shared" si="38"/>
        <v>0</v>
      </c>
    </row>
    <row r="74" spans="1:16" s="68" customFormat="1">
      <c r="A74" s="69">
        <f t="shared" si="40"/>
        <v>51</v>
      </c>
      <c r="B74" s="88" t="s">
        <v>26</v>
      </c>
      <c r="C74" s="74" t="s">
        <v>342</v>
      </c>
      <c r="D74" s="71" t="s">
        <v>23</v>
      </c>
      <c r="E74" s="75">
        <v>27</v>
      </c>
      <c r="F74" s="72">
        <v>0</v>
      </c>
      <c r="G74" s="72">
        <v>12</v>
      </c>
      <c r="H74" s="72">
        <f t="shared" si="32"/>
        <v>0</v>
      </c>
      <c r="I74" s="72">
        <v>0</v>
      </c>
      <c r="J74" s="72">
        <v>0</v>
      </c>
      <c r="K74" s="73">
        <f t="shared" si="39"/>
        <v>0</v>
      </c>
      <c r="L74" s="72">
        <f t="shared" si="34"/>
        <v>0</v>
      </c>
      <c r="M74" s="72">
        <f t="shared" si="35"/>
        <v>0</v>
      </c>
      <c r="N74" s="72">
        <f t="shared" si="36"/>
        <v>0</v>
      </c>
      <c r="O74" s="72">
        <f t="shared" si="37"/>
        <v>0</v>
      </c>
      <c r="P74" s="73">
        <f t="shared" si="38"/>
        <v>0</v>
      </c>
    </row>
    <row r="75" spans="1:16" s="68" customFormat="1">
      <c r="A75" s="69">
        <f t="shared" si="40"/>
        <v>52</v>
      </c>
      <c r="B75" s="88" t="s">
        <v>26</v>
      </c>
      <c r="C75" s="74" t="s">
        <v>369</v>
      </c>
      <c r="D75" s="71" t="s">
        <v>23</v>
      </c>
      <c r="E75" s="75">
        <v>13</v>
      </c>
      <c r="F75" s="72">
        <v>0</v>
      </c>
      <c r="G75" s="72">
        <v>0</v>
      </c>
      <c r="H75" s="72">
        <f t="shared" si="32"/>
        <v>0</v>
      </c>
      <c r="I75" s="72">
        <v>0</v>
      </c>
      <c r="J75" s="72">
        <v>0</v>
      </c>
      <c r="K75" s="73">
        <f t="shared" si="39"/>
        <v>0</v>
      </c>
      <c r="L75" s="72">
        <f t="shared" si="34"/>
        <v>0</v>
      </c>
      <c r="M75" s="72">
        <f t="shared" si="35"/>
        <v>0</v>
      </c>
      <c r="N75" s="72">
        <f t="shared" si="36"/>
        <v>0</v>
      </c>
      <c r="O75" s="72">
        <f t="shared" si="37"/>
        <v>0</v>
      </c>
      <c r="P75" s="73">
        <f t="shared" si="38"/>
        <v>0</v>
      </c>
    </row>
    <row r="76" spans="1:16" s="68" customFormat="1">
      <c r="A76" s="69">
        <f t="shared" si="40"/>
        <v>53</v>
      </c>
      <c r="B76" s="88" t="s">
        <v>26</v>
      </c>
      <c r="C76" s="74" t="s">
        <v>343</v>
      </c>
      <c r="D76" s="71" t="s">
        <v>23</v>
      </c>
      <c r="E76" s="75">
        <v>52</v>
      </c>
      <c r="F76" s="72">
        <v>0</v>
      </c>
      <c r="G76" s="72">
        <v>0</v>
      </c>
      <c r="H76" s="72">
        <f t="shared" si="32"/>
        <v>0</v>
      </c>
      <c r="I76" s="72">
        <v>0</v>
      </c>
      <c r="J76" s="72">
        <v>0</v>
      </c>
      <c r="K76" s="73">
        <f t="shared" si="39"/>
        <v>0</v>
      </c>
      <c r="L76" s="72">
        <f t="shared" si="34"/>
        <v>0</v>
      </c>
      <c r="M76" s="72">
        <f t="shared" si="35"/>
        <v>0</v>
      </c>
      <c r="N76" s="72">
        <f t="shared" si="36"/>
        <v>0</v>
      </c>
      <c r="O76" s="72">
        <f t="shared" si="37"/>
        <v>0</v>
      </c>
      <c r="P76" s="73">
        <f t="shared" si="38"/>
        <v>0</v>
      </c>
    </row>
    <row r="77" spans="1:16" s="68" customFormat="1">
      <c r="A77" s="69"/>
      <c r="B77" s="88"/>
      <c r="C77" s="64" t="s">
        <v>370</v>
      </c>
      <c r="D77" s="65"/>
      <c r="E77" s="75"/>
      <c r="F77" s="63"/>
      <c r="G77" s="63"/>
      <c r="H77" s="63"/>
      <c r="I77" s="63"/>
      <c r="J77" s="63"/>
      <c r="K77" s="67"/>
      <c r="L77" s="63"/>
      <c r="M77" s="63"/>
      <c r="N77" s="63"/>
      <c r="O77" s="63"/>
      <c r="P77" s="67"/>
    </row>
    <row r="78" spans="1:16" s="68" customFormat="1">
      <c r="A78" s="69">
        <f>A76+1</f>
        <v>54</v>
      </c>
      <c r="B78" s="88" t="s">
        <v>26</v>
      </c>
      <c r="C78" s="74" t="s">
        <v>371</v>
      </c>
      <c r="D78" s="71" t="s">
        <v>372</v>
      </c>
      <c r="E78" s="75">
        <v>0.57999999999999996</v>
      </c>
      <c r="F78" s="72">
        <v>0</v>
      </c>
      <c r="G78" s="72">
        <v>0</v>
      </c>
      <c r="H78" s="72">
        <f t="shared" ref="H78:H82" si="41">ROUND(F78*G78,2)</f>
        <v>0</v>
      </c>
      <c r="I78" s="72">
        <v>0</v>
      </c>
      <c r="J78" s="72">
        <v>0</v>
      </c>
      <c r="K78" s="73">
        <f t="shared" ref="K78:K82" si="42">SUM(H78:J78)</f>
        <v>0</v>
      </c>
      <c r="L78" s="72">
        <f t="shared" ref="L78:L82" si="43">ROUND(F78*E78,2)</f>
        <v>0</v>
      </c>
      <c r="M78" s="72">
        <f t="shared" ref="M78:M82" si="44">ROUND(H78*E78,2)</f>
        <v>0</v>
      </c>
      <c r="N78" s="72">
        <f t="shared" ref="N78:N82" si="45">ROUND(I78*E78,2)</f>
        <v>0</v>
      </c>
      <c r="O78" s="72">
        <f t="shared" ref="O78:O82" si="46">ROUND(J78*E78,2)</f>
        <v>0</v>
      </c>
      <c r="P78" s="73">
        <f t="shared" ref="P78:P82" si="47">SUM(M78:O78)</f>
        <v>0</v>
      </c>
    </row>
    <row r="79" spans="1:16" s="68" customFormat="1">
      <c r="A79" s="69">
        <f>A78+1</f>
        <v>55</v>
      </c>
      <c r="B79" s="88" t="s">
        <v>26</v>
      </c>
      <c r="C79" s="74" t="s">
        <v>373</v>
      </c>
      <c r="D79" s="71" t="s">
        <v>372</v>
      </c>
      <c r="E79" s="75">
        <v>0.2</v>
      </c>
      <c r="F79" s="72">
        <v>0</v>
      </c>
      <c r="G79" s="72">
        <v>0</v>
      </c>
      <c r="H79" s="72">
        <f t="shared" si="41"/>
        <v>0</v>
      </c>
      <c r="I79" s="72">
        <v>0</v>
      </c>
      <c r="J79" s="72">
        <v>0</v>
      </c>
      <c r="K79" s="73">
        <f t="shared" si="42"/>
        <v>0</v>
      </c>
      <c r="L79" s="72">
        <f t="shared" si="43"/>
        <v>0</v>
      </c>
      <c r="M79" s="72">
        <f t="shared" si="44"/>
        <v>0</v>
      </c>
      <c r="N79" s="72">
        <f t="shared" si="45"/>
        <v>0</v>
      </c>
      <c r="O79" s="72">
        <f t="shared" si="46"/>
        <v>0</v>
      </c>
      <c r="P79" s="73">
        <f t="shared" si="47"/>
        <v>0</v>
      </c>
    </row>
    <row r="80" spans="1:16" s="68" customFormat="1">
      <c r="A80" s="69">
        <f t="shared" ref="A80:A82" si="48">A79+1</f>
        <v>56</v>
      </c>
      <c r="B80" s="88" t="s">
        <v>26</v>
      </c>
      <c r="C80" s="74" t="s">
        <v>374</v>
      </c>
      <c r="D80" s="71" t="s">
        <v>375</v>
      </c>
      <c r="E80" s="75">
        <v>1</v>
      </c>
      <c r="F80" s="72">
        <v>0</v>
      </c>
      <c r="G80" s="72">
        <v>0</v>
      </c>
      <c r="H80" s="72">
        <f t="shared" si="41"/>
        <v>0</v>
      </c>
      <c r="I80" s="72">
        <v>0</v>
      </c>
      <c r="J80" s="72">
        <v>0</v>
      </c>
      <c r="K80" s="73">
        <f t="shared" si="42"/>
        <v>0</v>
      </c>
      <c r="L80" s="72">
        <f t="shared" si="43"/>
        <v>0</v>
      </c>
      <c r="M80" s="72">
        <f t="shared" si="44"/>
        <v>0</v>
      </c>
      <c r="N80" s="72">
        <f t="shared" si="45"/>
        <v>0</v>
      </c>
      <c r="O80" s="72">
        <f t="shared" si="46"/>
        <v>0</v>
      </c>
      <c r="P80" s="73">
        <f t="shared" si="47"/>
        <v>0</v>
      </c>
    </row>
    <row r="81" spans="1:16" s="68" customFormat="1">
      <c r="A81" s="69">
        <f t="shared" si="48"/>
        <v>57</v>
      </c>
      <c r="B81" s="88" t="s">
        <v>26</v>
      </c>
      <c r="C81" s="74" t="s">
        <v>376</v>
      </c>
      <c r="D81" s="71" t="s">
        <v>375</v>
      </c>
      <c r="E81" s="75">
        <v>1</v>
      </c>
      <c r="F81" s="72">
        <v>0</v>
      </c>
      <c r="G81" s="72">
        <v>0</v>
      </c>
      <c r="H81" s="72">
        <f t="shared" si="41"/>
        <v>0</v>
      </c>
      <c r="I81" s="72">
        <v>0</v>
      </c>
      <c r="J81" s="72">
        <v>0</v>
      </c>
      <c r="K81" s="73">
        <f t="shared" si="42"/>
        <v>0</v>
      </c>
      <c r="L81" s="72">
        <f t="shared" si="43"/>
        <v>0</v>
      </c>
      <c r="M81" s="72">
        <f t="shared" si="44"/>
        <v>0</v>
      </c>
      <c r="N81" s="72">
        <f t="shared" si="45"/>
        <v>0</v>
      </c>
      <c r="O81" s="72">
        <f t="shared" si="46"/>
        <v>0</v>
      </c>
      <c r="P81" s="73">
        <f t="shared" si="47"/>
        <v>0</v>
      </c>
    </row>
    <row r="82" spans="1:16" s="68" customFormat="1">
      <c r="A82" s="69">
        <f t="shared" si="48"/>
        <v>58</v>
      </c>
      <c r="B82" s="88" t="s">
        <v>26</v>
      </c>
      <c r="C82" s="74" t="s">
        <v>377</v>
      </c>
      <c r="D82" s="71" t="s">
        <v>375</v>
      </c>
      <c r="E82" s="75">
        <v>1</v>
      </c>
      <c r="F82" s="72">
        <v>0</v>
      </c>
      <c r="G82" s="72">
        <v>12</v>
      </c>
      <c r="H82" s="72">
        <f t="shared" si="41"/>
        <v>0</v>
      </c>
      <c r="I82" s="72">
        <v>0</v>
      </c>
      <c r="J82" s="72">
        <v>0</v>
      </c>
      <c r="K82" s="73">
        <f t="shared" si="42"/>
        <v>0</v>
      </c>
      <c r="L82" s="72">
        <f t="shared" si="43"/>
        <v>0</v>
      </c>
      <c r="M82" s="72">
        <f t="shared" si="44"/>
        <v>0</v>
      </c>
      <c r="N82" s="72">
        <f t="shared" si="45"/>
        <v>0</v>
      </c>
      <c r="O82" s="72">
        <f t="shared" si="46"/>
        <v>0</v>
      </c>
      <c r="P82" s="73">
        <f t="shared" si="47"/>
        <v>0</v>
      </c>
    </row>
    <row r="83" spans="1:16" s="68" customFormat="1">
      <c r="A83" s="63"/>
      <c r="B83" s="235" t="s">
        <v>548</v>
      </c>
      <c r="C83" s="236"/>
      <c r="D83" s="236"/>
      <c r="E83" s="236"/>
      <c r="F83" s="236"/>
      <c r="G83" s="236"/>
      <c r="H83" s="236"/>
      <c r="I83" s="236"/>
      <c r="J83" s="236"/>
      <c r="K83" s="237"/>
      <c r="L83" s="106">
        <f>SUM(L17:L82)</f>
        <v>0</v>
      </c>
      <c r="M83" s="106">
        <f>SUM(M17:M82)</f>
        <v>0</v>
      </c>
      <c r="N83" s="106">
        <f>SUM(N17:N82)</f>
        <v>0</v>
      </c>
      <c r="O83" s="106">
        <f>SUM(O17:O82)</f>
        <v>0</v>
      </c>
      <c r="P83" s="106">
        <f>SUM(P17:P82)</f>
        <v>0</v>
      </c>
    </row>
    <row r="84" spans="1:16">
      <c r="A84" s="4"/>
      <c r="B84" s="76"/>
      <c r="C84" s="76"/>
      <c r="D84" s="76"/>
      <c r="E84" s="76"/>
      <c r="F84" s="76"/>
      <c r="G84" s="76"/>
      <c r="H84" s="76"/>
      <c r="I84" s="76"/>
      <c r="J84" s="76"/>
      <c r="K84" s="76"/>
      <c r="L84" s="4"/>
      <c r="M84" s="4"/>
      <c r="N84" s="4"/>
      <c r="O84" s="4"/>
      <c r="P84" s="4"/>
    </row>
    <row r="87" spans="1:16" ht="17.25" customHeight="1">
      <c r="A87" s="6" t="s">
        <v>8</v>
      </c>
      <c r="B87" s="4"/>
    </row>
    <row r="88" spans="1:16">
      <c r="B88" s="77"/>
      <c r="C88" s="224" t="s">
        <v>9</v>
      </c>
      <c r="D88" s="224"/>
      <c r="E88" s="224"/>
      <c r="F88" s="224"/>
      <c r="G88" s="224"/>
      <c r="H88" s="224"/>
      <c r="I88" s="224"/>
      <c r="J88" s="224"/>
      <c r="K88" s="224"/>
      <c r="L88" s="224"/>
      <c r="M88" s="224"/>
      <c r="N88" s="224"/>
      <c r="O88" s="224"/>
      <c r="P88" s="224"/>
    </row>
    <row r="89" spans="1:16">
      <c r="B89" s="77"/>
      <c r="C89" s="78"/>
      <c r="D89" s="78"/>
      <c r="E89" s="78"/>
      <c r="F89" s="78"/>
      <c r="G89" s="78"/>
      <c r="H89" s="78"/>
      <c r="I89" s="78"/>
      <c r="J89" s="78"/>
      <c r="K89" s="78"/>
      <c r="L89" s="78"/>
      <c r="M89" s="78"/>
      <c r="N89" s="78"/>
      <c r="O89" s="78"/>
      <c r="P89" s="78"/>
    </row>
    <row r="90" spans="1:16">
      <c r="A90" s="6" t="s">
        <v>549</v>
      </c>
      <c r="B90" s="4"/>
      <c r="H90" s="7"/>
    </row>
    <row r="91" spans="1:16">
      <c r="A91" s="6"/>
      <c r="B91" s="4"/>
      <c r="H91" s="7"/>
    </row>
    <row r="92" spans="1:16">
      <c r="A92" s="6" t="s">
        <v>10</v>
      </c>
      <c r="B92" s="4"/>
    </row>
    <row r="93" spans="1:16">
      <c r="B93" s="77"/>
      <c r="C93" s="224" t="s">
        <v>9</v>
      </c>
      <c r="D93" s="224"/>
      <c r="E93" s="224"/>
      <c r="F93" s="224"/>
      <c r="G93" s="224"/>
      <c r="H93" s="224"/>
      <c r="I93" s="224"/>
      <c r="J93" s="224"/>
      <c r="K93" s="224"/>
      <c r="L93" s="224"/>
      <c r="M93" s="224"/>
      <c r="N93" s="224"/>
      <c r="O93" s="224"/>
      <c r="P93" s="224"/>
    </row>
    <row r="94" spans="1:16">
      <c r="B94" s="77"/>
      <c r="C94" s="78"/>
      <c r="D94" s="78"/>
      <c r="E94" s="78"/>
      <c r="F94" s="78"/>
      <c r="G94" s="78"/>
      <c r="H94" s="78"/>
      <c r="I94" s="78"/>
      <c r="J94" s="78"/>
      <c r="K94" s="78"/>
      <c r="L94" s="78"/>
      <c r="M94" s="78"/>
      <c r="N94" s="78"/>
      <c r="O94" s="78"/>
      <c r="P94" s="78"/>
    </row>
    <row r="95" spans="1:16">
      <c r="B95" s="77"/>
      <c r="C95" s="77"/>
      <c r="D95" s="77"/>
      <c r="E95" s="77"/>
      <c r="F95" s="77"/>
      <c r="G95" s="77"/>
      <c r="H95" s="77"/>
      <c r="I95" s="77"/>
      <c r="J95" s="77"/>
      <c r="K95" s="77"/>
      <c r="L95" s="77"/>
      <c r="M95" s="77"/>
      <c r="N95" s="77"/>
      <c r="O95" s="77"/>
      <c r="P95" s="77"/>
    </row>
  </sheetData>
  <mergeCells count="15">
    <mergeCell ref="F13:K13"/>
    <mergeCell ref="L13:P13"/>
    <mergeCell ref="B83:K83"/>
    <mergeCell ref="C88:P88"/>
    <mergeCell ref="C93:P93"/>
    <mergeCell ref="A2:P2"/>
    <mergeCell ref="A3:P3"/>
    <mergeCell ref="A4:P4"/>
    <mergeCell ref="A6:P6"/>
    <mergeCell ref="I11:J11"/>
    <mergeCell ref="A13:A14"/>
    <mergeCell ref="B13:B14"/>
    <mergeCell ref="C13:C14"/>
    <mergeCell ref="D13:D14"/>
    <mergeCell ref="E13:E14"/>
  </mergeCells>
  <pageMargins left="0.23622047244094491" right="0.23622047244094491" top="0.74803149606299213" bottom="0.74803149606299213" header="0.31496062992125984" footer="0.31496062992125984"/>
  <pageSetup paperSize="9" scale="94" orientation="landscape" r:id="rId1"/>
  <headerFooter>
    <oddHeader>&amp;C1.KĀRTA SLIEŽU CEĻU PĀRBŪVE POSMĀ NO JŪRMALAS GATVES LĪDZ BALDONES IELAI</oddHeader>
    <oddFooter>&amp;C&amp;"Times New Roman,Regular"&amp;12Lokālā tāme Nr.4
Elektroapgāde (ārējie tīkli) ST RPR tīkli&amp;R&amp;"Times New Roman,Regular"&amp;12&amp;P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AD527-04D5-4F48-9306-2702AD951A04}">
  <dimension ref="A2:P155"/>
  <sheetViews>
    <sheetView showGridLines="0" showRuler="0" zoomScaleNormal="100" zoomScaleSheetLayoutView="100" workbookViewId="0">
      <selection activeCell="A6" sqref="A6:P6"/>
    </sheetView>
  </sheetViews>
  <sheetFormatPr defaultColWidth="9.140625" defaultRowHeight="15.75"/>
  <cols>
    <col min="1" max="1" width="9.28515625" style="1" customWidth="1"/>
    <col min="2" max="2" width="5.7109375" style="1" customWidth="1"/>
    <col min="3" max="3" width="33.28515625" style="1" customWidth="1"/>
    <col min="4" max="4" width="6.7109375" style="1" customWidth="1"/>
    <col min="5" max="5" width="9" style="1" customWidth="1"/>
    <col min="6" max="6" width="6.5703125" style="1" customWidth="1"/>
    <col min="7" max="7" width="7.85546875" style="1" customWidth="1"/>
    <col min="8" max="8" width="7.7109375" style="1" customWidth="1"/>
    <col min="9" max="9" width="8" style="1" customWidth="1"/>
    <col min="10" max="10" width="7.5703125" style="1" customWidth="1"/>
    <col min="11" max="11" width="8.5703125" style="1" customWidth="1"/>
    <col min="12" max="12" width="7" style="1" customWidth="1"/>
    <col min="13" max="13" width="8.7109375" style="1" customWidth="1"/>
    <col min="14" max="15" width="8" style="1" customWidth="1"/>
    <col min="16" max="16" width="8.7109375" style="1" customWidth="1"/>
    <col min="17" max="16384" width="9.140625" style="1"/>
  </cols>
  <sheetData>
    <row r="2" spans="1:16" ht="33.75" customHeight="1">
      <c r="A2" s="215" t="s">
        <v>378</v>
      </c>
      <c r="B2" s="215"/>
      <c r="C2" s="215"/>
      <c r="D2" s="215"/>
      <c r="E2" s="215"/>
      <c r="F2" s="215"/>
      <c r="G2" s="215"/>
      <c r="H2" s="215"/>
      <c r="I2" s="215"/>
      <c r="J2" s="215"/>
      <c r="K2" s="215"/>
      <c r="L2" s="215"/>
      <c r="M2" s="215"/>
      <c r="N2" s="215"/>
      <c r="O2" s="215"/>
      <c r="P2" s="215"/>
    </row>
    <row r="3" spans="1:16">
      <c r="A3" s="216" t="s">
        <v>379</v>
      </c>
      <c r="B3" s="216"/>
      <c r="C3" s="216"/>
      <c r="D3" s="216"/>
      <c r="E3" s="216"/>
      <c r="F3" s="216"/>
      <c r="G3" s="216"/>
      <c r="H3" s="216"/>
      <c r="I3" s="216"/>
      <c r="J3" s="216"/>
      <c r="K3" s="216"/>
      <c r="L3" s="216"/>
      <c r="M3" s="216"/>
      <c r="N3" s="216"/>
      <c r="O3" s="216"/>
      <c r="P3" s="216"/>
    </row>
    <row r="4" spans="1:16">
      <c r="A4" s="234" t="s">
        <v>14</v>
      </c>
      <c r="B4" s="234"/>
      <c r="C4" s="234"/>
      <c r="D4" s="234"/>
      <c r="E4" s="234"/>
      <c r="F4" s="234"/>
      <c r="G4" s="234"/>
      <c r="H4" s="234"/>
      <c r="I4" s="234"/>
      <c r="J4" s="234"/>
      <c r="K4" s="234"/>
      <c r="L4" s="234"/>
      <c r="M4" s="234"/>
      <c r="N4" s="234"/>
      <c r="O4" s="234"/>
      <c r="P4" s="234"/>
    </row>
    <row r="5" spans="1:16">
      <c r="D5" s="2"/>
    </row>
    <row r="6" spans="1:16" ht="51.75" customHeight="1">
      <c r="A6" s="218" t="s">
        <v>563</v>
      </c>
      <c r="B6" s="218"/>
      <c r="C6" s="218"/>
      <c r="D6" s="218"/>
      <c r="E6" s="218"/>
      <c r="F6" s="218"/>
      <c r="G6" s="218"/>
      <c r="H6" s="218"/>
      <c r="I6" s="218"/>
      <c r="J6" s="218"/>
      <c r="K6" s="218"/>
      <c r="L6" s="218"/>
      <c r="M6" s="218"/>
      <c r="N6" s="218"/>
      <c r="O6" s="218"/>
      <c r="P6" s="218"/>
    </row>
    <row r="7" spans="1:16">
      <c r="A7" s="1" t="s">
        <v>21</v>
      </c>
      <c r="D7" s="2"/>
    </row>
    <row r="8" spans="1:16">
      <c r="A8" s="1" t="s">
        <v>19</v>
      </c>
      <c r="D8" s="2"/>
    </row>
    <row r="9" spans="1:16">
      <c r="A9" s="1" t="s">
        <v>20</v>
      </c>
      <c r="D9" s="2"/>
    </row>
    <row r="10" spans="1:16">
      <c r="D10" s="2"/>
    </row>
    <row r="11" spans="1:16">
      <c r="A11" s="1" t="s">
        <v>555</v>
      </c>
      <c r="D11" s="2"/>
      <c r="I11" s="228">
        <f>P143</f>
        <v>0</v>
      </c>
      <c r="J11" s="229"/>
      <c r="K11" s="13" t="s">
        <v>159</v>
      </c>
    </row>
    <row r="12" spans="1:16">
      <c r="A12" s="3"/>
    </row>
    <row r="13" spans="1:16" ht="38.25" customHeight="1">
      <c r="A13" s="219" t="s">
        <v>0</v>
      </c>
      <c r="B13" s="219" t="s">
        <v>15</v>
      </c>
      <c r="C13" s="219" t="s">
        <v>11</v>
      </c>
      <c r="D13" s="219" t="s">
        <v>18</v>
      </c>
      <c r="E13" s="219" t="s">
        <v>1</v>
      </c>
      <c r="F13" s="221" t="s">
        <v>2</v>
      </c>
      <c r="G13" s="222"/>
      <c r="H13" s="222"/>
      <c r="I13" s="222"/>
      <c r="J13" s="222"/>
      <c r="K13" s="223"/>
      <c r="L13" s="221" t="s">
        <v>3</v>
      </c>
      <c r="M13" s="222"/>
      <c r="N13" s="222"/>
      <c r="O13" s="222"/>
      <c r="P13" s="223"/>
    </row>
    <row r="14" spans="1:16" ht="54">
      <c r="A14" s="220"/>
      <c r="B14" s="220"/>
      <c r="C14" s="220"/>
      <c r="D14" s="220"/>
      <c r="E14" s="220"/>
      <c r="F14" s="20" t="s">
        <v>4</v>
      </c>
      <c r="G14" s="20" t="s">
        <v>190</v>
      </c>
      <c r="H14" s="20" t="s">
        <v>5</v>
      </c>
      <c r="I14" s="20" t="s">
        <v>17</v>
      </c>
      <c r="J14" s="20" t="s">
        <v>495</v>
      </c>
      <c r="K14" s="20" t="s">
        <v>6</v>
      </c>
      <c r="L14" s="20" t="s">
        <v>16</v>
      </c>
      <c r="M14" s="20" t="s">
        <v>5</v>
      </c>
      <c r="N14" s="20" t="s">
        <v>17</v>
      </c>
      <c r="O14" s="20" t="s">
        <v>495</v>
      </c>
      <c r="P14" s="20" t="s">
        <v>7</v>
      </c>
    </row>
    <row r="15" spans="1:16" s="68" customFormat="1" ht="27">
      <c r="A15" s="62"/>
      <c r="B15" s="63"/>
      <c r="C15" s="64" t="s">
        <v>380</v>
      </c>
      <c r="D15" s="65"/>
      <c r="E15" s="66"/>
      <c r="F15" s="63"/>
      <c r="G15" s="63"/>
      <c r="H15" s="63"/>
      <c r="I15" s="63"/>
      <c r="J15" s="63"/>
      <c r="K15" s="67"/>
      <c r="L15" s="63"/>
      <c r="M15" s="63"/>
      <c r="N15" s="63"/>
      <c r="O15" s="63"/>
      <c r="P15" s="67"/>
    </row>
    <row r="16" spans="1:16" s="68" customFormat="1">
      <c r="A16" s="62"/>
      <c r="B16" s="63"/>
      <c r="C16" s="64" t="s">
        <v>333</v>
      </c>
      <c r="D16" s="65"/>
      <c r="E16" s="66"/>
      <c r="F16" s="63"/>
      <c r="G16" s="63"/>
      <c r="H16" s="63"/>
      <c r="I16" s="63"/>
      <c r="J16" s="63"/>
      <c r="K16" s="67"/>
      <c r="L16" s="63"/>
      <c r="M16" s="63"/>
      <c r="N16" s="63"/>
      <c r="O16" s="63"/>
      <c r="P16" s="67"/>
    </row>
    <row r="17" spans="1:16" s="68" customFormat="1" ht="27">
      <c r="A17" s="69">
        <f>A16+1</f>
        <v>1</v>
      </c>
      <c r="B17" s="88" t="s">
        <v>26</v>
      </c>
      <c r="C17" s="70" t="s">
        <v>334</v>
      </c>
      <c r="D17" s="71" t="s">
        <v>48</v>
      </c>
      <c r="E17" s="75">
        <v>15</v>
      </c>
      <c r="F17" s="72">
        <v>0</v>
      </c>
      <c r="G17" s="72">
        <v>0</v>
      </c>
      <c r="H17" s="72">
        <f t="shared" ref="H17:H31" si="0">ROUND(F17*G17,2)</f>
        <v>0</v>
      </c>
      <c r="I17" s="72">
        <v>0</v>
      </c>
      <c r="J17" s="72">
        <v>0</v>
      </c>
      <c r="K17" s="73">
        <f t="shared" ref="K17:K31" si="1">SUM(H17:J17)</f>
        <v>0</v>
      </c>
      <c r="L17" s="72">
        <f t="shared" ref="L17:L31" si="2">ROUND(F17*E17,2)</f>
        <v>0</v>
      </c>
      <c r="M17" s="72">
        <f t="shared" ref="M17:M31" si="3">ROUND(H17*E17,2)</f>
        <v>0</v>
      </c>
      <c r="N17" s="72">
        <f t="shared" ref="N17:N31" si="4">ROUND(I17*E17,2)</f>
        <v>0</v>
      </c>
      <c r="O17" s="72">
        <f t="shared" ref="O17:O31" si="5">ROUND(J17*E17,2)</f>
        <v>0</v>
      </c>
      <c r="P17" s="73">
        <f t="shared" ref="P17:P31" si="6">SUM(M17:O17)</f>
        <v>0</v>
      </c>
    </row>
    <row r="18" spans="1:16" s="68" customFormat="1">
      <c r="A18" s="69">
        <f t="shared" ref="A18:A22" si="7">A17+1</f>
        <v>2</v>
      </c>
      <c r="B18" s="88" t="s">
        <v>26</v>
      </c>
      <c r="C18" s="70" t="s">
        <v>381</v>
      </c>
      <c r="D18" s="71" t="s">
        <v>23</v>
      </c>
      <c r="E18" s="75">
        <v>58</v>
      </c>
      <c r="F18" s="72">
        <v>0</v>
      </c>
      <c r="G18" s="72">
        <v>0</v>
      </c>
      <c r="H18" s="72">
        <f t="shared" si="0"/>
        <v>0</v>
      </c>
      <c r="I18" s="72">
        <v>0</v>
      </c>
      <c r="J18" s="72">
        <v>0</v>
      </c>
      <c r="K18" s="73">
        <f t="shared" si="1"/>
        <v>0</v>
      </c>
      <c r="L18" s="72">
        <f t="shared" si="2"/>
        <v>0</v>
      </c>
      <c r="M18" s="72">
        <f t="shared" si="3"/>
        <v>0</v>
      </c>
      <c r="N18" s="72">
        <f t="shared" si="4"/>
        <v>0</v>
      </c>
      <c r="O18" s="72">
        <f t="shared" si="5"/>
        <v>0</v>
      </c>
      <c r="P18" s="73">
        <f t="shared" si="6"/>
        <v>0</v>
      </c>
    </row>
    <row r="19" spans="1:16" s="68" customFormat="1">
      <c r="A19" s="69">
        <f t="shared" si="7"/>
        <v>3</v>
      </c>
      <c r="B19" s="88" t="s">
        <v>26</v>
      </c>
      <c r="C19" s="70" t="s">
        <v>382</v>
      </c>
      <c r="D19" s="71" t="s">
        <v>23</v>
      </c>
      <c r="E19" s="75">
        <v>58</v>
      </c>
      <c r="F19" s="72">
        <v>0</v>
      </c>
      <c r="G19" s="72">
        <v>0</v>
      </c>
      <c r="H19" s="72">
        <f t="shared" si="0"/>
        <v>0</v>
      </c>
      <c r="I19" s="72">
        <v>0</v>
      </c>
      <c r="J19" s="72">
        <v>0</v>
      </c>
      <c r="K19" s="73">
        <f t="shared" si="1"/>
        <v>0</v>
      </c>
      <c r="L19" s="72">
        <f t="shared" si="2"/>
        <v>0</v>
      </c>
      <c r="M19" s="72">
        <f t="shared" si="3"/>
        <v>0</v>
      </c>
      <c r="N19" s="72">
        <f t="shared" si="4"/>
        <v>0</v>
      </c>
      <c r="O19" s="72">
        <f t="shared" si="5"/>
        <v>0</v>
      </c>
      <c r="P19" s="73">
        <f t="shared" si="6"/>
        <v>0</v>
      </c>
    </row>
    <row r="20" spans="1:16" s="68" customFormat="1" ht="27">
      <c r="A20" s="69">
        <f t="shared" si="7"/>
        <v>4</v>
      </c>
      <c r="B20" s="88" t="s">
        <v>26</v>
      </c>
      <c r="C20" s="70" t="s">
        <v>383</v>
      </c>
      <c r="D20" s="71" t="s">
        <v>23</v>
      </c>
      <c r="E20" s="75">
        <v>199</v>
      </c>
      <c r="F20" s="72">
        <v>0</v>
      </c>
      <c r="G20" s="72">
        <v>0</v>
      </c>
      <c r="H20" s="72">
        <f t="shared" si="0"/>
        <v>0</v>
      </c>
      <c r="I20" s="72">
        <v>0</v>
      </c>
      <c r="J20" s="72">
        <v>0</v>
      </c>
      <c r="K20" s="73">
        <f t="shared" si="1"/>
        <v>0</v>
      </c>
      <c r="L20" s="72">
        <f t="shared" si="2"/>
        <v>0</v>
      </c>
      <c r="M20" s="72">
        <f t="shared" si="3"/>
        <v>0</v>
      </c>
      <c r="N20" s="72">
        <f t="shared" si="4"/>
        <v>0</v>
      </c>
      <c r="O20" s="72">
        <f t="shared" si="5"/>
        <v>0</v>
      </c>
      <c r="P20" s="73">
        <f t="shared" si="6"/>
        <v>0</v>
      </c>
    </row>
    <row r="21" spans="1:16" s="68" customFormat="1">
      <c r="A21" s="69">
        <f t="shared" si="7"/>
        <v>5</v>
      </c>
      <c r="B21" s="88" t="s">
        <v>26</v>
      </c>
      <c r="C21" s="70" t="s">
        <v>384</v>
      </c>
      <c r="D21" s="71" t="s">
        <v>48</v>
      </c>
      <c r="E21" s="75">
        <v>2</v>
      </c>
      <c r="F21" s="72">
        <v>0</v>
      </c>
      <c r="G21" s="72">
        <v>0</v>
      </c>
      <c r="H21" s="72">
        <f t="shared" si="0"/>
        <v>0</v>
      </c>
      <c r="I21" s="72">
        <v>0</v>
      </c>
      <c r="J21" s="72">
        <v>0</v>
      </c>
      <c r="K21" s="73">
        <f t="shared" si="1"/>
        <v>0</v>
      </c>
      <c r="L21" s="72">
        <f t="shared" si="2"/>
        <v>0</v>
      </c>
      <c r="M21" s="72">
        <f t="shared" si="3"/>
        <v>0</v>
      </c>
      <c r="N21" s="72">
        <f t="shared" si="4"/>
        <v>0</v>
      </c>
      <c r="O21" s="72">
        <f t="shared" si="5"/>
        <v>0</v>
      </c>
      <c r="P21" s="73">
        <f t="shared" si="6"/>
        <v>0</v>
      </c>
    </row>
    <row r="22" spans="1:16" s="68" customFormat="1">
      <c r="A22" s="69">
        <f t="shared" si="7"/>
        <v>6</v>
      </c>
      <c r="B22" s="88" t="s">
        <v>26</v>
      </c>
      <c r="C22" s="70" t="s">
        <v>385</v>
      </c>
      <c r="D22" s="71" t="s">
        <v>23</v>
      </c>
      <c r="E22" s="75">
        <v>51</v>
      </c>
      <c r="F22" s="72">
        <v>0</v>
      </c>
      <c r="G22" s="72">
        <v>0</v>
      </c>
      <c r="H22" s="72">
        <f t="shared" si="0"/>
        <v>0</v>
      </c>
      <c r="I22" s="72">
        <v>0</v>
      </c>
      <c r="J22" s="72">
        <v>0</v>
      </c>
      <c r="K22" s="73">
        <f t="shared" si="1"/>
        <v>0</v>
      </c>
      <c r="L22" s="72">
        <f t="shared" si="2"/>
        <v>0</v>
      </c>
      <c r="M22" s="72">
        <f t="shared" si="3"/>
        <v>0</v>
      </c>
      <c r="N22" s="72">
        <f t="shared" si="4"/>
        <v>0</v>
      </c>
      <c r="O22" s="72">
        <f t="shared" si="5"/>
        <v>0</v>
      </c>
      <c r="P22" s="73">
        <f t="shared" si="6"/>
        <v>0</v>
      </c>
    </row>
    <row r="23" spans="1:16" s="68" customFormat="1">
      <c r="A23" s="69">
        <f>A22+1</f>
        <v>7</v>
      </c>
      <c r="B23" s="88" t="s">
        <v>26</v>
      </c>
      <c r="C23" s="74" t="s">
        <v>386</v>
      </c>
      <c r="D23" s="71" t="s">
        <v>23</v>
      </c>
      <c r="E23" s="75">
        <v>8</v>
      </c>
      <c r="F23" s="72">
        <v>0</v>
      </c>
      <c r="G23" s="72">
        <v>0</v>
      </c>
      <c r="H23" s="72">
        <f t="shared" si="0"/>
        <v>0</v>
      </c>
      <c r="I23" s="72">
        <v>0</v>
      </c>
      <c r="J23" s="72">
        <v>0</v>
      </c>
      <c r="K23" s="73">
        <f t="shared" si="1"/>
        <v>0</v>
      </c>
      <c r="L23" s="72">
        <f t="shared" si="2"/>
        <v>0</v>
      </c>
      <c r="M23" s="72">
        <f t="shared" si="3"/>
        <v>0</v>
      </c>
      <c r="N23" s="72">
        <f t="shared" si="4"/>
        <v>0</v>
      </c>
      <c r="O23" s="72">
        <f t="shared" si="5"/>
        <v>0</v>
      </c>
      <c r="P23" s="73">
        <f t="shared" si="6"/>
        <v>0</v>
      </c>
    </row>
    <row r="24" spans="1:16" s="68" customFormat="1">
      <c r="A24" s="69">
        <f>A23+1</f>
        <v>8</v>
      </c>
      <c r="B24" s="88" t="s">
        <v>26</v>
      </c>
      <c r="C24" s="74" t="s">
        <v>387</v>
      </c>
      <c r="D24" s="71" t="s">
        <v>23</v>
      </c>
      <c r="E24" s="75">
        <v>20</v>
      </c>
      <c r="F24" s="72">
        <v>0</v>
      </c>
      <c r="G24" s="72">
        <v>0</v>
      </c>
      <c r="H24" s="72">
        <f t="shared" si="0"/>
        <v>0</v>
      </c>
      <c r="I24" s="72">
        <v>0</v>
      </c>
      <c r="J24" s="72">
        <v>0</v>
      </c>
      <c r="K24" s="73">
        <f t="shared" si="1"/>
        <v>0</v>
      </c>
      <c r="L24" s="72">
        <f t="shared" si="2"/>
        <v>0</v>
      </c>
      <c r="M24" s="72">
        <f t="shared" si="3"/>
        <v>0</v>
      </c>
      <c r="N24" s="72">
        <f t="shared" si="4"/>
        <v>0</v>
      </c>
      <c r="O24" s="72">
        <f t="shared" si="5"/>
        <v>0</v>
      </c>
      <c r="P24" s="73">
        <f t="shared" si="6"/>
        <v>0</v>
      </c>
    </row>
    <row r="25" spans="1:16" s="68" customFormat="1">
      <c r="A25" s="69">
        <f>A24+1</f>
        <v>9</v>
      </c>
      <c r="B25" s="88" t="s">
        <v>26</v>
      </c>
      <c r="C25" s="74" t="s">
        <v>388</v>
      </c>
      <c r="D25" s="71" t="s">
        <v>48</v>
      </c>
      <c r="E25" s="75">
        <v>12</v>
      </c>
      <c r="F25" s="72">
        <v>0</v>
      </c>
      <c r="G25" s="72">
        <v>0</v>
      </c>
      <c r="H25" s="72">
        <f t="shared" si="0"/>
        <v>0</v>
      </c>
      <c r="I25" s="72">
        <v>0</v>
      </c>
      <c r="J25" s="72">
        <v>0</v>
      </c>
      <c r="K25" s="73">
        <f t="shared" si="1"/>
        <v>0</v>
      </c>
      <c r="L25" s="72">
        <f t="shared" si="2"/>
        <v>0</v>
      </c>
      <c r="M25" s="72">
        <f t="shared" si="3"/>
        <v>0</v>
      </c>
      <c r="N25" s="72">
        <f t="shared" si="4"/>
        <v>0</v>
      </c>
      <c r="O25" s="72">
        <f t="shared" si="5"/>
        <v>0</v>
      </c>
      <c r="P25" s="73">
        <f t="shared" si="6"/>
        <v>0</v>
      </c>
    </row>
    <row r="26" spans="1:16" s="68" customFormat="1" ht="27">
      <c r="A26" s="69">
        <f>A25+1</f>
        <v>10</v>
      </c>
      <c r="B26" s="88" t="s">
        <v>26</v>
      </c>
      <c r="C26" s="74" t="s">
        <v>389</v>
      </c>
      <c r="D26" s="71" t="s">
        <v>23</v>
      </c>
      <c r="E26" s="75">
        <v>60</v>
      </c>
      <c r="F26" s="72">
        <v>0</v>
      </c>
      <c r="G26" s="72">
        <v>0</v>
      </c>
      <c r="H26" s="72">
        <f t="shared" si="0"/>
        <v>0</v>
      </c>
      <c r="I26" s="72">
        <v>0</v>
      </c>
      <c r="J26" s="72">
        <v>0</v>
      </c>
      <c r="K26" s="73">
        <f t="shared" si="1"/>
        <v>0</v>
      </c>
      <c r="L26" s="72">
        <f t="shared" si="2"/>
        <v>0</v>
      </c>
      <c r="M26" s="72">
        <f t="shared" si="3"/>
        <v>0</v>
      </c>
      <c r="N26" s="72">
        <f t="shared" si="4"/>
        <v>0</v>
      </c>
      <c r="O26" s="72">
        <f t="shared" si="5"/>
        <v>0</v>
      </c>
      <c r="P26" s="73">
        <f t="shared" si="6"/>
        <v>0</v>
      </c>
    </row>
    <row r="27" spans="1:16" s="68" customFormat="1">
      <c r="A27" s="69">
        <f>A26+1</f>
        <v>11</v>
      </c>
      <c r="B27" s="88" t="s">
        <v>26</v>
      </c>
      <c r="C27" s="74" t="s">
        <v>390</v>
      </c>
      <c r="D27" s="71" t="s">
        <v>375</v>
      </c>
      <c r="E27" s="75">
        <v>1</v>
      </c>
      <c r="F27" s="72">
        <v>0</v>
      </c>
      <c r="G27" s="72">
        <v>0</v>
      </c>
      <c r="H27" s="72">
        <f t="shared" si="0"/>
        <v>0</v>
      </c>
      <c r="I27" s="72">
        <v>0</v>
      </c>
      <c r="J27" s="72">
        <v>0</v>
      </c>
      <c r="K27" s="73">
        <f t="shared" si="1"/>
        <v>0</v>
      </c>
      <c r="L27" s="72">
        <f t="shared" si="2"/>
        <v>0</v>
      </c>
      <c r="M27" s="72">
        <f t="shared" si="3"/>
        <v>0</v>
      </c>
      <c r="N27" s="72">
        <f t="shared" si="4"/>
        <v>0</v>
      </c>
      <c r="O27" s="72">
        <f t="shared" si="5"/>
        <v>0</v>
      </c>
      <c r="P27" s="73">
        <f t="shared" si="6"/>
        <v>0</v>
      </c>
    </row>
    <row r="28" spans="1:16" s="68" customFormat="1">
      <c r="A28" s="69">
        <f t="shared" ref="A28:A31" si="8">A27+1</f>
        <v>12</v>
      </c>
      <c r="B28" s="88" t="s">
        <v>26</v>
      </c>
      <c r="C28" s="74" t="s">
        <v>374</v>
      </c>
      <c r="D28" s="71" t="s">
        <v>375</v>
      </c>
      <c r="E28" s="75">
        <v>1</v>
      </c>
      <c r="F28" s="72">
        <v>0</v>
      </c>
      <c r="G28" s="72">
        <v>0</v>
      </c>
      <c r="H28" s="72">
        <f t="shared" si="0"/>
        <v>0</v>
      </c>
      <c r="I28" s="72">
        <v>0</v>
      </c>
      <c r="J28" s="72">
        <v>0</v>
      </c>
      <c r="K28" s="73">
        <f t="shared" si="1"/>
        <v>0</v>
      </c>
      <c r="L28" s="72">
        <f t="shared" si="2"/>
        <v>0</v>
      </c>
      <c r="M28" s="72">
        <f t="shared" si="3"/>
        <v>0</v>
      </c>
      <c r="N28" s="72">
        <f t="shared" si="4"/>
        <v>0</v>
      </c>
      <c r="O28" s="72">
        <f t="shared" si="5"/>
        <v>0</v>
      </c>
      <c r="P28" s="73">
        <f t="shared" si="6"/>
        <v>0</v>
      </c>
    </row>
    <row r="29" spans="1:16" s="68" customFormat="1">
      <c r="A29" s="69">
        <f t="shared" si="8"/>
        <v>13</v>
      </c>
      <c r="B29" s="88" t="s">
        <v>26</v>
      </c>
      <c r="C29" s="74" t="s">
        <v>376</v>
      </c>
      <c r="D29" s="71" t="s">
        <v>375</v>
      </c>
      <c r="E29" s="75">
        <v>1</v>
      </c>
      <c r="F29" s="72">
        <v>0</v>
      </c>
      <c r="G29" s="72">
        <v>0</v>
      </c>
      <c r="H29" s="72">
        <f t="shared" si="0"/>
        <v>0</v>
      </c>
      <c r="I29" s="72">
        <v>0</v>
      </c>
      <c r="J29" s="72">
        <v>0</v>
      </c>
      <c r="K29" s="73">
        <f t="shared" si="1"/>
        <v>0</v>
      </c>
      <c r="L29" s="72">
        <f t="shared" si="2"/>
        <v>0</v>
      </c>
      <c r="M29" s="72">
        <f t="shared" si="3"/>
        <v>0</v>
      </c>
      <c r="N29" s="72">
        <f t="shared" si="4"/>
        <v>0</v>
      </c>
      <c r="O29" s="72">
        <f t="shared" si="5"/>
        <v>0</v>
      </c>
      <c r="P29" s="73">
        <f t="shared" si="6"/>
        <v>0</v>
      </c>
    </row>
    <row r="30" spans="1:16" s="68" customFormat="1">
      <c r="A30" s="69">
        <f t="shared" si="8"/>
        <v>14</v>
      </c>
      <c r="B30" s="88" t="s">
        <v>26</v>
      </c>
      <c r="C30" s="74" t="s">
        <v>391</v>
      </c>
      <c r="D30" s="71" t="s">
        <v>375</v>
      </c>
      <c r="E30" s="75">
        <v>1</v>
      </c>
      <c r="F30" s="72">
        <v>0</v>
      </c>
      <c r="G30" s="72">
        <v>0</v>
      </c>
      <c r="H30" s="72">
        <f t="shared" si="0"/>
        <v>0</v>
      </c>
      <c r="I30" s="72">
        <v>0</v>
      </c>
      <c r="J30" s="72">
        <v>0</v>
      </c>
      <c r="K30" s="73">
        <f t="shared" si="1"/>
        <v>0</v>
      </c>
      <c r="L30" s="72">
        <f t="shared" si="2"/>
        <v>0</v>
      </c>
      <c r="M30" s="72">
        <f t="shared" si="3"/>
        <v>0</v>
      </c>
      <c r="N30" s="72">
        <f t="shared" si="4"/>
        <v>0</v>
      </c>
      <c r="O30" s="72">
        <f t="shared" si="5"/>
        <v>0</v>
      </c>
      <c r="P30" s="73">
        <f t="shared" si="6"/>
        <v>0</v>
      </c>
    </row>
    <row r="31" spans="1:16" s="68" customFormat="1" ht="27">
      <c r="A31" s="69">
        <f t="shared" si="8"/>
        <v>15</v>
      </c>
      <c r="B31" s="88" t="s">
        <v>26</v>
      </c>
      <c r="C31" s="74" t="s">
        <v>392</v>
      </c>
      <c r="D31" s="71" t="s">
        <v>375</v>
      </c>
      <c r="E31" s="75">
        <v>1</v>
      </c>
      <c r="F31" s="72">
        <v>0</v>
      </c>
      <c r="G31" s="72">
        <v>0</v>
      </c>
      <c r="H31" s="72">
        <f t="shared" si="0"/>
        <v>0</v>
      </c>
      <c r="I31" s="72">
        <v>0</v>
      </c>
      <c r="J31" s="72">
        <v>0</v>
      </c>
      <c r="K31" s="73">
        <f t="shared" si="1"/>
        <v>0</v>
      </c>
      <c r="L31" s="72">
        <f t="shared" si="2"/>
        <v>0</v>
      </c>
      <c r="M31" s="72">
        <f t="shared" si="3"/>
        <v>0</v>
      </c>
      <c r="N31" s="72">
        <f t="shared" si="4"/>
        <v>0</v>
      </c>
      <c r="O31" s="72">
        <f t="shared" si="5"/>
        <v>0</v>
      </c>
      <c r="P31" s="73">
        <f t="shared" si="6"/>
        <v>0</v>
      </c>
    </row>
    <row r="32" spans="1:16" s="68" customFormat="1">
      <c r="A32" s="62"/>
      <c r="B32" s="88"/>
      <c r="C32" s="64" t="s">
        <v>340</v>
      </c>
      <c r="D32" s="65"/>
      <c r="E32" s="75"/>
      <c r="F32" s="63"/>
      <c r="G32" s="63"/>
      <c r="H32" s="63"/>
      <c r="I32" s="63"/>
      <c r="J32" s="63"/>
      <c r="K32" s="67"/>
      <c r="L32" s="63"/>
      <c r="M32" s="63"/>
      <c r="N32" s="63"/>
      <c r="O32" s="63"/>
      <c r="P32" s="67"/>
    </row>
    <row r="33" spans="1:16" s="68" customFormat="1" ht="40.5">
      <c r="A33" s="69">
        <f>A31+1</f>
        <v>16</v>
      </c>
      <c r="B33" s="88" t="s">
        <v>26</v>
      </c>
      <c r="C33" s="74" t="s">
        <v>393</v>
      </c>
      <c r="D33" s="71" t="s">
        <v>48</v>
      </c>
      <c r="E33" s="75">
        <v>2</v>
      </c>
      <c r="F33" s="72">
        <v>0</v>
      </c>
      <c r="G33" s="72">
        <v>0</v>
      </c>
      <c r="H33" s="72">
        <f t="shared" ref="H33:H41" si="9">ROUND(F33*G33,2)</f>
        <v>0</v>
      </c>
      <c r="I33" s="72">
        <v>0</v>
      </c>
      <c r="J33" s="72">
        <v>0</v>
      </c>
      <c r="K33" s="73">
        <f t="shared" ref="K33:K39" si="10">SUM(H33:J33)</f>
        <v>0</v>
      </c>
      <c r="L33" s="72">
        <f t="shared" ref="L33:L41" si="11">ROUND(F33*E33,2)</f>
        <v>0</v>
      </c>
      <c r="M33" s="72">
        <f t="shared" ref="M33:M41" si="12">ROUND(H33*E33,2)</f>
        <v>0</v>
      </c>
      <c r="N33" s="72">
        <f t="shared" ref="N33:N41" si="13">ROUND(I33*E33,2)</f>
        <v>0</v>
      </c>
      <c r="O33" s="72">
        <f t="shared" ref="O33:O41" si="14">ROUND(J33*E33,2)</f>
        <v>0</v>
      </c>
      <c r="P33" s="73">
        <f t="shared" ref="P33:P41" si="15">SUM(M33:O33)</f>
        <v>0</v>
      </c>
    </row>
    <row r="34" spans="1:16" s="68" customFormat="1">
      <c r="A34" s="69">
        <f>A33+1</f>
        <v>17</v>
      </c>
      <c r="B34" s="88" t="s">
        <v>26</v>
      </c>
      <c r="C34" s="74" t="s">
        <v>394</v>
      </c>
      <c r="D34" s="71" t="s">
        <v>48</v>
      </c>
      <c r="E34" s="75">
        <v>12</v>
      </c>
      <c r="F34" s="72">
        <v>0</v>
      </c>
      <c r="G34" s="72">
        <v>0</v>
      </c>
      <c r="H34" s="72">
        <f t="shared" si="9"/>
        <v>0</v>
      </c>
      <c r="I34" s="72">
        <v>0</v>
      </c>
      <c r="J34" s="72">
        <v>0</v>
      </c>
      <c r="K34" s="73">
        <f t="shared" si="10"/>
        <v>0</v>
      </c>
      <c r="L34" s="72">
        <f t="shared" si="11"/>
        <v>0</v>
      </c>
      <c r="M34" s="72">
        <f t="shared" si="12"/>
        <v>0</v>
      </c>
      <c r="N34" s="72">
        <f t="shared" si="13"/>
        <v>0</v>
      </c>
      <c r="O34" s="72">
        <f t="shared" si="14"/>
        <v>0</v>
      </c>
      <c r="P34" s="73">
        <f t="shared" si="15"/>
        <v>0</v>
      </c>
    </row>
    <row r="35" spans="1:16" s="68" customFormat="1">
      <c r="A35" s="69">
        <f t="shared" ref="A35:A39" si="16">A34+1</f>
        <v>18</v>
      </c>
      <c r="B35" s="88" t="s">
        <v>26</v>
      </c>
      <c r="C35" s="74" t="s">
        <v>395</v>
      </c>
      <c r="D35" s="71" t="s">
        <v>23</v>
      </c>
      <c r="E35" s="75">
        <v>85</v>
      </c>
      <c r="F35" s="72">
        <v>0</v>
      </c>
      <c r="G35" s="72">
        <v>0</v>
      </c>
      <c r="H35" s="72">
        <f t="shared" si="9"/>
        <v>0</v>
      </c>
      <c r="I35" s="72">
        <v>0</v>
      </c>
      <c r="J35" s="72">
        <v>0</v>
      </c>
      <c r="K35" s="73">
        <f t="shared" si="10"/>
        <v>0</v>
      </c>
      <c r="L35" s="72">
        <f t="shared" si="11"/>
        <v>0</v>
      </c>
      <c r="M35" s="72">
        <f t="shared" si="12"/>
        <v>0</v>
      </c>
      <c r="N35" s="72">
        <f t="shared" si="13"/>
        <v>0</v>
      </c>
      <c r="O35" s="72">
        <f t="shared" si="14"/>
        <v>0</v>
      </c>
      <c r="P35" s="73">
        <f t="shared" si="15"/>
        <v>0</v>
      </c>
    </row>
    <row r="36" spans="1:16" s="68" customFormat="1">
      <c r="A36" s="69">
        <f t="shared" si="16"/>
        <v>19</v>
      </c>
      <c r="B36" s="88" t="s">
        <v>26</v>
      </c>
      <c r="C36" s="74" t="s">
        <v>396</v>
      </c>
      <c r="D36" s="71" t="s">
        <v>23</v>
      </c>
      <c r="E36" s="75">
        <v>150</v>
      </c>
      <c r="F36" s="72">
        <v>0</v>
      </c>
      <c r="G36" s="72">
        <v>0</v>
      </c>
      <c r="H36" s="72">
        <f t="shared" si="9"/>
        <v>0</v>
      </c>
      <c r="I36" s="72">
        <v>0</v>
      </c>
      <c r="J36" s="72">
        <v>0</v>
      </c>
      <c r="K36" s="73">
        <f t="shared" si="10"/>
        <v>0</v>
      </c>
      <c r="L36" s="72">
        <f t="shared" si="11"/>
        <v>0</v>
      </c>
      <c r="M36" s="72">
        <f t="shared" si="12"/>
        <v>0</v>
      </c>
      <c r="N36" s="72">
        <f t="shared" si="13"/>
        <v>0</v>
      </c>
      <c r="O36" s="72">
        <f t="shared" si="14"/>
        <v>0</v>
      </c>
      <c r="P36" s="73">
        <f t="shared" si="15"/>
        <v>0</v>
      </c>
    </row>
    <row r="37" spans="1:16" s="68" customFormat="1">
      <c r="A37" s="69">
        <f t="shared" si="16"/>
        <v>20</v>
      </c>
      <c r="B37" s="88" t="s">
        <v>26</v>
      </c>
      <c r="C37" s="74" t="s">
        <v>397</v>
      </c>
      <c r="D37" s="71" t="s">
        <v>23</v>
      </c>
      <c r="E37" s="75">
        <v>49</v>
      </c>
      <c r="F37" s="72">
        <v>0</v>
      </c>
      <c r="G37" s="72">
        <v>0</v>
      </c>
      <c r="H37" s="72">
        <f t="shared" si="9"/>
        <v>0</v>
      </c>
      <c r="I37" s="72">
        <v>0</v>
      </c>
      <c r="J37" s="72">
        <v>0</v>
      </c>
      <c r="K37" s="73">
        <f t="shared" si="10"/>
        <v>0</v>
      </c>
      <c r="L37" s="72">
        <f t="shared" si="11"/>
        <v>0</v>
      </c>
      <c r="M37" s="72">
        <f t="shared" si="12"/>
        <v>0</v>
      </c>
      <c r="N37" s="72">
        <f t="shared" si="13"/>
        <v>0</v>
      </c>
      <c r="O37" s="72">
        <f t="shared" si="14"/>
        <v>0</v>
      </c>
      <c r="P37" s="73">
        <f t="shared" si="15"/>
        <v>0</v>
      </c>
    </row>
    <row r="38" spans="1:16" s="68" customFormat="1">
      <c r="A38" s="69">
        <f t="shared" si="16"/>
        <v>21</v>
      </c>
      <c r="B38" s="88" t="s">
        <v>26</v>
      </c>
      <c r="C38" s="74" t="s">
        <v>398</v>
      </c>
      <c r="D38" s="71" t="s">
        <v>48</v>
      </c>
      <c r="E38" s="75">
        <v>24</v>
      </c>
      <c r="F38" s="72">
        <v>0</v>
      </c>
      <c r="G38" s="72">
        <v>0</v>
      </c>
      <c r="H38" s="72">
        <f t="shared" si="9"/>
        <v>0</v>
      </c>
      <c r="I38" s="72">
        <v>0</v>
      </c>
      <c r="J38" s="72">
        <v>0</v>
      </c>
      <c r="K38" s="73">
        <f t="shared" si="10"/>
        <v>0</v>
      </c>
      <c r="L38" s="72">
        <f t="shared" si="11"/>
        <v>0</v>
      </c>
      <c r="M38" s="72">
        <f t="shared" si="12"/>
        <v>0</v>
      </c>
      <c r="N38" s="72">
        <f t="shared" si="13"/>
        <v>0</v>
      </c>
      <c r="O38" s="72">
        <f t="shared" si="14"/>
        <v>0</v>
      </c>
      <c r="P38" s="73">
        <f t="shared" si="15"/>
        <v>0</v>
      </c>
    </row>
    <row r="39" spans="1:16" s="68" customFormat="1" ht="27">
      <c r="A39" s="69">
        <f t="shared" si="16"/>
        <v>22</v>
      </c>
      <c r="B39" s="88" t="s">
        <v>26</v>
      </c>
      <c r="C39" s="74" t="s">
        <v>556</v>
      </c>
      <c r="D39" s="71" t="s">
        <v>23</v>
      </c>
      <c r="E39" s="75">
        <v>3</v>
      </c>
      <c r="F39" s="72">
        <v>0</v>
      </c>
      <c r="G39" s="72">
        <v>0</v>
      </c>
      <c r="H39" s="72">
        <f t="shared" si="9"/>
        <v>0</v>
      </c>
      <c r="I39" s="72">
        <v>0</v>
      </c>
      <c r="J39" s="72">
        <v>0</v>
      </c>
      <c r="K39" s="73">
        <f t="shared" si="10"/>
        <v>0</v>
      </c>
      <c r="L39" s="72">
        <f t="shared" si="11"/>
        <v>0</v>
      </c>
      <c r="M39" s="72">
        <f t="shared" si="12"/>
        <v>0</v>
      </c>
      <c r="N39" s="72">
        <f t="shared" si="13"/>
        <v>0</v>
      </c>
      <c r="O39" s="72">
        <f t="shared" si="14"/>
        <v>0</v>
      </c>
      <c r="P39" s="73">
        <f t="shared" si="15"/>
        <v>0</v>
      </c>
    </row>
    <row r="40" spans="1:16" s="68" customFormat="1">
      <c r="A40" s="69">
        <f>A39+1</f>
        <v>23</v>
      </c>
      <c r="B40" s="88" t="s">
        <v>26</v>
      </c>
      <c r="C40" s="74" t="s">
        <v>343</v>
      </c>
      <c r="D40" s="71" t="s">
        <v>23</v>
      </c>
      <c r="E40" s="75">
        <v>181</v>
      </c>
      <c r="F40" s="72">
        <v>0</v>
      </c>
      <c r="G40" s="72">
        <v>0</v>
      </c>
      <c r="H40" s="72">
        <f t="shared" si="9"/>
        <v>0</v>
      </c>
      <c r="I40" s="72">
        <v>0</v>
      </c>
      <c r="J40" s="72">
        <v>0</v>
      </c>
      <c r="K40" s="73">
        <f t="shared" ref="K40:K124" si="17">SUM(H40:J40)</f>
        <v>0</v>
      </c>
      <c r="L40" s="72">
        <f t="shared" si="11"/>
        <v>0</v>
      </c>
      <c r="M40" s="72">
        <f t="shared" si="12"/>
        <v>0</v>
      </c>
      <c r="N40" s="72">
        <f t="shared" si="13"/>
        <v>0</v>
      </c>
      <c r="O40" s="72">
        <f t="shared" si="14"/>
        <v>0</v>
      </c>
      <c r="P40" s="73">
        <f t="shared" si="15"/>
        <v>0</v>
      </c>
    </row>
    <row r="41" spans="1:16" s="68" customFormat="1" ht="27">
      <c r="A41" s="69">
        <f>A40+1</f>
        <v>24</v>
      </c>
      <c r="B41" s="88" t="s">
        <v>26</v>
      </c>
      <c r="C41" s="74" t="s">
        <v>399</v>
      </c>
      <c r="D41" s="71" t="s">
        <v>37</v>
      </c>
      <c r="E41" s="75">
        <v>1</v>
      </c>
      <c r="F41" s="72">
        <v>0</v>
      </c>
      <c r="G41" s="72">
        <v>0</v>
      </c>
      <c r="H41" s="72">
        <f t="shared" si="9"/>
        <v>0</v>
      </c>
      <c r="I41" s="72">
        <v>0</v>
      </c>
      <c r="J41" s="72">
        <v>0</v>
      </c>
      <c r="K41" s="73">
        <f t="shared" si="17"/>
        <v>0</v>
      </c>
      <c r="L41" s="72">
        <f t="shared" si="11"/>
        <v>0</v>
      </c>
      <c r="M41" s="72">
        <f t="shared" si="12"/>
        <v>0</v>
      </c>
      <c r="N41" s="72">
        <f t="shared" si="13"/>
        <v>0</v>
      </c>
      <c r="O41" s="72">
        <f t="shared" si="14"/>
        <v>0</v>
      </c>
      <c r="P41" s="73">
        <f t="shared" si="15"/>
        <v>0</v>
      </c>
    </row>
    <row r="42" spans="1:16" s="68" customFormat="1">
      <c r="A42" s="62"/>
      <c r="B42" s="88"/>
      <c r="C42" s="64" t="s">
        <v>400</v>
      </c>
      <c r="D42" s="65"/>
      <c r="E42" s="75"/>
      <c r="F42" s="63"/>
      <c r="G42" s="63"/>
      <c r="H42" s="63"/>
      <c r="I42" s="63"/>
      <c r="J42" s="63"/>
      <c r="K42" s="67"/>
      <c r="L42" s="63"/>
      <c r="M42" s="63"/>
      <c r="N42" s="63"/>
      <c r="O42" s="63"/>
      <c r="P42" s="67"/>
    </row>
    <row r="43" spans="1:16" s="68" customFormat="1">
      <c r="A43" s="62"/>
      <c r="B43" s="88"/>
      <c r="C43" s="64" t="s">
        <v>333</v>
      </c>
      <c r="D43" s="65"/>
      <c r="E43" s="75"/>
      <c r="F43" s="63"/>
      <c r="G43" s="63"/>
      <c r="H43" s="63"/>
      <c r="I43" s="63"/>
      <c r="J43" s="63"/>
      <c r="K43" s="67"/>
      <c r="L43" s="63"/>
      <c r="M43" s="63"/>
      <c r="N43" s="63"/>
      <c r="O43" s="63"/>
      <c r="P43" s="67"/>
    </row>
    <row r="44" spans="1:16" s="68" customFormat="1" ht="27">
      <c r="A44" s="69">
        <f>A41+1</f>
        <v>25</v>
      </c>
      <c r="B44" s="88" t="s">
        <v>26</v>
      </c>
      <c r="C44" s="70" t="s">
        <v>334</v>
      </c>
      <c r="D44" s="71" t="s">
        <v>48</v>
      </c>
      <c r="E44" s="75">
        <v>25</v>
      </c>
      <c r="F44" s="72">
        <v>0</v>
      </c>
      <c r="G44" s="72">
        <v>0</v>
      </c>
      <c r="H44" s="72">
        <f t="shared" ref="H44:H58" si="18">ROUND(F44*G44,2)</f>
        <v>0</v>
      </c>
      <c r="I44" s="72">
        <v>0</v>
      </c>
      <c r="J44" s="72">
        <v>0</v>
      </c>
      <c r="K44" s="73">
        <f t="shared" ref="K44:K58" si="19">SUM(H44:J44)</f>
        <v>0</v>
      </c>
      <c r="L44" s="72">
        <f t="shared" ref="L44:L58" si="20">ROUND(F44*E44,2)</f>
        <v>0</v>
      </c>
      <c r="M44" s="72">
        <f t="shared" ref="M44:M58" si="21">ROUND(H44*E44,2)</f>
        <v>0</v>
      </c>
      <c r="N44" s="72">
        <f t="shared" ref="N44:N58" si="22">ROUND(I44*E44,2)</f>
        <v>0</v>
      </c>
      <c r="O44" s="72">
        <f t="shared" ref="O44:O58" si="23">ROUND(J44*E44,2)</f>
        <v>0</v>
      </c>
      <c r="P44" s="73">
        <f t="shared" ref="P44:P58" si="24">SUM(M44:O44)</f>
        <v>0</v>
      </c>
    </row>
    <row r="45" spans="1:16" s="68" customFormat="1">
      <c r="A45" s="69">
        <f t="shared" ref="A45:A49" si="25">A44+1</f>
        <v>26</v>
      </c>
      <c r="B45" s="88" t="s">
        <v>26</v>
      </c>
      <c r="C45" s="70" t="s">
        <v>360</v>
      </c>
      <c r="D45" s="71" t="s">
        <v>48</v>
      </c>
      <c r="E45" s="75">
        <v>2</v>
      </c>
      <c r="F45" s="72">
        <v>0</v>
      </c>
      <c r="G45" s="72">
        <v>0</v>
      </c>
      <c r="H45" s="72">
        <f t="shared" si="18"/>
        <v>0</v>
      </c>
      <c r="I45" s="72">
        <v>0</v>
      </c>
      <c r="J45" s="72">
        <v>0</v>
      </c>
      <c r="K45" s="73">
        <f t="shared" si="19"/>
        <v>0</v>
      </c>
      <c r="L45" s="72">
        <f t="shared" si="20"/>
        <v>0</v>
      </c>
      <c r="M45" s="72">
        <f t="shared" si="21"/>
        <v>0</v>
      </c>
      <c r="N45" s="72">
        <f t="shared" si="22"/>
        <v>0</v>
      </c>
      <c r="O45" s="72">
        <f t="shared" si="23"/>
        <v>0</v>
      </c>
      <c r="P45" s="73">
        <f t="shared" si="24"/>
        <v>0</v>
      </c>
    </row>
    <row r="46" spans="1:16" s="68" customFormat="1">
      <c r="A46" s="69">
        <f t="shared" si="25"/>
        <v>27</v>
      </c>
      <c r="B46" s="88" t="s">
        <v>26</v>
      </c>
      <c r="C46" s="70" t="s">
        <v>381</v>
      </c>
      <c r="D46" s="71" t="s">
        <v>23</v>
      </c>
      <c r="E46" s="75">
        <v>135</v>
      </c>
      <c r="F46" s="72">
        <v>0</v>
      </c>
      <c r="G46" s="72">
        <v>0</v>
      </c>
      <c r="H46" s="72">
        <f t="shared" si="18"/>
        <v>0</v>
      </c>
      <c r="I46" s="72">
        <v>0</v>
      </c>
      <c r="J46" s="72">
        <v>0</v>
      </c>
      <c r="K46" s="73">
        <f t="shared" si="19"/>
        <v>0</v>
      </c>
      <c r="L46" s="72">
        <f t="shared" si="20"/>
        <v>0</v>
      </c>
      <c r="M46" s="72">
        <f t="shared" si="21"/>
        <v>0</v>
      </c>
      <c r="N46" s="72">
        <f t="shared" si="22"/>
        <v>0</v>
      </c>
      <c r="O46" s="72">
        <f t="shared" si="23"/>
        <v>0</v>
      </c>
      <c r="P46" s="73">
        <f t="shared" si="24"/>
        <v>0</v>
      </c>
    </row>
    <row r="47" spans="1:16" s="68" customFormat="1">
      <c r="A47" s="69">
        <f t="shared" si="25"/>
        <v>28</v>
      </c>
      <c r="B47" s="88" t="s">
        <v>26</v>
      </c>
      <c r="C47" s="70" t="s">
        <v>382</v>
      </c>
      <c r="D47" s="71" t="s">
        <v>23</v>
      </c>
      <c r="E47" s="75">
        <v>135</v>
      </c>
      <c r="F47" s="72">
        <v>0</v>
      </c>
      <c r="G47" s="72">
        <v>0</v>
      </c>
      <c r="H47" s="72">
        <f t="shared" si="18"/>
        <v>0</v>
      </c>
      <c r="I47" s="72">
        <v>0</v>
      </c>
      <c r="J47" s="72">
        <v>0</v>
      </c>
      <c r="K47" s="73">
        <f t="shared" si="19"/>
        <v>0</v>
      </c>
      <c r="L47" s="72">
        <f t="shared" si="20"/>
        <v>0</v>
      </c>
      <c r="M47" s="72">
        <f t="shared" si="21"/>
        <v>0</v>
      </c>
      <c r="N47" s="72">
        <f t="shared" si="22"/>
        <v>0</v>
      </c>
      <c r="O47" s="72">
        <f t="shared" si="23"/>
        <v>0</v>
      </c>
      <c r="P47" s="73">
        <f t="shared" si="24"/>
        <v>0</v>
      </c>
    </row>
    <row r="48" spans="1:16" s="68" customFormat="1">
      <c r="A48" s="69">
        <f t="shared" si="25"/>
        <v>29</v>
      </c>
      <c r="B48" s="88" t="s">
        <v>26</v>
      </c>
      <c r="C48" s="70" t="s">
        <v>401</v>
      </c>
      <c r="D48" s="71" t="s">
        <v>23</v>
      </c>
      <c r="E48" s="75">
        <v>203</v>
      </c>
      <c r="F48" s="72">
        <v>0</v>
      </c>
      <c r="G48" s="72">
        <v>0</v>
      </c>
      <c r="H48" s="72">
        <f t="shared" si="18"/>
        <v>0</v>
      </c>
      <c r="I48" s="72">
        <v>0</v>
      </c>
      <c r="J48" s="72">
        <v>0</v>
      </c>
      <c r="K48" s="73">
        <f t="shared" si="19"/>
        <v>0</v>
      </c>
      <c r="L48" s="72">
        <f t="shared" si="20"/>
        <v>0</v>
      </c>
      <c r="M48" s="72">
        <f t="shared" si="21"/>
        <v>0</v>
      </c>
      <c r="N48" s="72">
        <f t="shared" si="22"/>
        <v>0</v>
      </c>
      <c r="O48" s="72">
        <f t="shared" si="23"/>
        <v>0</v>
      </c>
      <c r="P48" s="73">
        <f t="shared" si="24"/>
        <v>0</v>
      </c>
    </row>
    <row r="49" spans="1:16" s="68" customFormat="1" ht="27">
      <c r="A49" s="69">
        <f t="shared" si="25"/>
        <v>30</v>
      </c>
      <c r="B49" s="88" t="s">
        <v>26</v>
      </c>
      <c r="C49" s="70" t="s">
        <v>402</v>
      </c>
      <c r="D49" s="71" t="s">
        <v>23</v>
      </c>
      <c r="E49" s="75">
        <v>148</v>
      </c>
      <c r="F49" s="72">
        <v>0</v>
      </c>
      <c r="G49" s="72">
        <v>0</v>
      </c>
      <c r="H49" s="72">
        <f t="shared" si="18"/>
        <v>0</v>
      </c>
      <c r="I49" s="72">
        <v>0</v>
      </c>
      <c r="J49" s="72">
        <v>0</v>
      </c>
      <c r="K49" s="73">
        <f t="shared" si="19"/>
        <v>0</v>
      </c>
      <c r="L49" s="72">
        <f t="shared" si="20"/>
        <v>0</v>
      </c>
      <c r="M49" s="72">
        <f t="shared" si="21"/>
        <v>0</v>
      </c>
      <c r="N49" s="72">
        <f t="shared" si="22"/>
        <v>0</v>
      </c>
      <c r="O49" s="72">
        <f t="shared" si="23"/>
        <v>0</v>
      </c>
      <c r="P49" s="73">
        <f t="shared" si="24"/>
        <v>0</v>
      </c>
    </row>
    <row r="50" spans="1:16" s="68" customFormat="1" ht="27">
      <c r="A50" s="69">
        <f>A49+1</f>
        <v>31</v>
      </c>
      <c r="B50" s="88" t="s">
        <v>26</v>
      </c>
      <c r="C50" s="74" t="s">
        <v>403</v>
      </c>
      <c r="D50" s="71" t="s">
        <v>23</v>
      </c>
      <c r="E50" s="75">
        <v>55</v>
      </c>
      <c r="F50" s="72">
        <v>0</v>
      </c>
      <c r="G50" s="72">
        <v>0</v>
      </c>
      <c r="H50" s="72">
        <f t="shared" si="18"/>
        <v>0</v>
      </c>
      <c r="I50" s="72">
        <v>0</v>
      </c>
      <c r="J50" s="72">
        <v>0</v>
      </c>
      <c r="K50" s="73">
        <f t="shared" si="19"/>
        <v>0</v>
      </c>
      <c r="L50" s="72">
        <f t="shared" si="20"/>
        <v>0</v>
      </c>
      <c r="M50" s="72">
        <f t="shared" si="21"/>
        <v>0</v>
      </c>
      <c r="N50" s="72">
        <f t="shared" si="22"/>
        <v>0</v>
      </c>
      <c r="O50" s="72">
        <f t="shared" si="23"/>
        <v>0</v>
      </c>
      <c r="P50" s="73">
        <f t="shared" si="24"/>
        <v>0</v>
      </c>
    </row>
    <row r="51" spans="1:16" s="68" customFormat="1">
      <c r="A51" s="69">
        <f>A50+1</f>
        <v>32</v>
      </c>
      <c r="B51" s="88" t="s">
        <v>26</v>
      </c>
      <c r="C51" s="74" t="s">
        <v>404</v>
      </c>
      <c r="D51" s="71" t="s">
        <v>48</v>
      </c>
      <c r="E51" s="75">
        <v>2</v>
      </c>
      <c r="F51" s="72">
        <v>0</v>
      </c>
      <c r="G51" s="72">
        <v>0</v>
      </c>
      <c r="H51" s="72">
        <f t="shared" si="18"/>
        <v>0</v>
      </c>
      <c r="I51" s="72">
        <v>0</v>
      </c>
      <c r="J51" s="72">
        <v>0</v>
      </c>
      <c r="K51" s="73">
        <f t="shared" si="19"/>
        <v>0</v>
      </c>
      <c r="L51" s="72">
        <f t="shared" si="20"/>
        <v>0</v>
      </c>
      <c r="M51" s="72">
        <f t="shared" si="21"/>
        <v>0</v>
      </c>
      <c r="N51" s="72">
        <f t="shared" si="22"/>
        <v>0</v>
      </c>
      <c r="O51" s="72">
        <f t="shared" si="23"/>
        <v>0</v>
      </c>
      <c r="P51" s="73">
        <f t="shared" si="24"/>
        <v>0</v>
      </c>
    </row>
    <row r="52" spans="1:16" s="68" customFormat="1">
      <c r="A52" s="69">
        <f>A51+1</f>
        <v>33</v>
      </c>
      <c r="B52" s="88" t="s">
        <v>26</v>
      </c>
      <c r="C52" s="74" t="s">
        <v>405</v>
      </c>
      <c r="D52" s="71" t="s">
        <v>23</v>
      </c>
      <c r="E52" s="75">
        <v>13</v>
      </c>
      <c r="F52" s="72">
        <v>0</v>
      </c>
      <c r="G52" s="72">
        <v>0</v>
      </c>
      <c r="H52" s="72">
        <f t="shared" si="18"/>
        <v>0</v>
      </c>
      <c r="I52" s="72">
        <v>0</v>
      </c>
      <c r="J52" s="72">
        <v>0</v>
      </c>
      <c r="K52" s="73">
        <f t="shared" si="19"/>
        <v>0</v>
      </c>
      <c r="L52" s="72">
        <f t="shared" si="20"/>
        <v>0</v>
      </c>
      <c r="M52" s="72">
        <f t="shared" si="21"/>
        <v>0</v>
      </c>
      <c r="N52" s="72">
        <f t="shared" si="22"/>
        <v>0</v>
      </c>
      <c r="O52" s="72">
        <f t="shared" si="23"/>
        <v>0</v>
      </c>
      <c r="P52" s="73">
        <f t="shared" si="24"/>
        <v>0</v>
      </c>
    </row>
    <row r="53" spans="1:16" s="68" customFormat="1" ht="27">
      <c r="A53" s="69">
        <f>A52+1</f>
        <v>34</v>
      </c>
      <c r="B53" s="88" t="s">
        <v>26</v>
      </c>
      <c r="C53" s="74" t="s">
        <v>389</v>
      </c>
      <c r="D53" s="71" t="s">
        <v>23</v>
      </c>
      <c r="E53" s="75">
        <v>135</v>
      </c>
      <c r="F53" s="72">
        <v>0</v>
      </c>
      <c r="G53" s="72">
        <v>0</v>
      </c>
      <c r="H53" s="72">
        <f t="shared" ref="H53:H55" si="26">ROUND(F53*G53,2)</f>
        <v>0</v>
      </c>
      <c r="I53" s="72">
        <v>0</v>
      </c>
      <c r="J53" s="72">
        <v>0</v>
      </c>
      <c r="K53" s="73">
        <f t="shared" si="19"/>
        <v>0</v>
      </c>
      <c r="L53" s="72">
        <f t="shared" si="20"/>
        <v>0</v>
      </c>
      <c r="M53" s="72">
        <f t="shared" si="21"/>
        <v>0</v>
      </c>
      <c r="N53" s="72">
        <f t="shared" si="22"/>
        <v>0</v>
      </c>
      <c r="O53" s="72">
        <f t="shared" si="23"/>
        <v>0</v>
      </c>
      <c r="P53" s="73">
        <f t="shared" si="24"/>
        <v>0</v>
      </c>
    </row>
    <row r="54" spans="1:16" s="68" customFormat="1">
      <c r="A54" s="69">
        <f>A53+1</f>
        <v>35</v>
      </c>
      <c r="B54" s="88" t="s">
        <v>26</v>
      </c>
      <c r="C54" s="74" t="s">
        <v>374</v>
      </c>
      <c r="D54" s="71" t="s">
        <v>375</v>
      </c>
      <c r="E54" s="75">
        <v>1</v>
      </c>
      <c r="F54" s="72">
        <v>0</v>
      </c>
      <c r="G54" s="72">
        <v>0</v>
      </c>
      <c r="H54" s="72">
        <f t="shared" si="26"/>
        <v>0</v>
      </c>
      <c r="I54" s="72">
        <v>0</v>
      </c>
      <c r="J54" s="72">
        <v>0</v>
      </c>
      <c r="K54" s="73">
        <f t="shared" si="19"/>
        <v>0</v>
      </c>
      <c r="L54" s="72">
        <f t="shared" si="20"/>
        <v>0</v>
      </c>
      <c r="M54" s="72">
        <f t="shared" si="21"/>
        <v>0</v>
      </c>
      <c r="N54" s="72">
        <f t="shared" si="22"/>
        <v>0</v>
      </c>
      <c r="O54" s="72">
        <f t="shared" si="23"/>
        <v>0</v>
      </c>
      <c r="P54" s="73">
        <f t="shared" si="24"/>
        <v>0</v>
      </c>
    </row>
    <row r="55" spans="1:16" s="68" customFormat="1">
      <c r="A55" s="69">
        <f t="shared" ref="A55:A58" si="27">A54+1</f>
        <v>36</v>
      </c>
      <c r="B55" s="88" t="s">
        <v>26</v>
      </c>
      <c r="C55" s="74" t="s">
        <v>376</v>
      </c>
      <c r="D55" s="71" t="s">
        <v>375</v>
      </c>
      <c r="E55" s="75">
        <v>1</v>
      </c>
      <c r="F55" s="72">
        <v>0</v>
      </c>
      <c r="G55" s="72">
        <v>0</v>
      </c>
      <c r="H55" s="72">
        <f t="shared" si="26"/>
        <v>0</v>
      </c>
      <c r="I55" s="72">
        <v>0</v>
      </c>
      <c r="J55" s="72">
        <v>0</v>
      </c>
      <c r="K55" s="73">
        <f t="shared" si="19"/>
        <v>0</v>
      </c>
      <c r="L55" s="72">
        <f t="shared" si="20"/>
        <v>0</v>
      </c>
      <c r="M55" s="72">
        <f t="shared" si="21"/>
        <v>0</v>
      </c>
      <c r="N55" s="72">
        <f t="shared" si="22"/>
        <v>0</v>
      </c>
      <c r="O55" s="72">
        <f t="shared" si="23"/>
        <v>0</v>
      </c>
      <c r="P55" s="73">
        <f t="shared" si="24"/>
        <v>0</v>
      </c>
    </row>
    <row r="56" spans="1:16" s="68" customFormat="1" ht="27">
      <c r="A56" s="69">
        <f t="shared" si="27"/>
        <v>37</v>
      </c>
      <c r="B56" s="88" t="s">
        <v>26</v>
      </c>
      <c r="C56" s="74" t="s">
        <v>392</v>
      </c>
      <c r="D56" s="71" t="s">
        <v>375</v>
      </c>
      <c r="E56" s="75">
        <v>1</v>
      </c>
      <c r="F56" s="72">
        <v>0</v>
      </c>
      <c r="G56" s="72">
        <v>0</v>
      </c>
      <c r="H56" s="72">
        <f t="shared" si="18"/>
        <v>0</v>
      </c>
      <c r="I56" s="72">
        <v>0</v>
      </c>
      <c r="J56" s="72">
        <v>0</v>
      </c>
      <c r="K56" s="73">
        <f t="shared" si="19"/>
        <v>0</v>
      </c>
      <c r="L56" s="72">
        <f t="shared" si="20"/>
        <v>0</v>
      </c>
      <c r="M56" s="72">
        <f t="shared" si="21"/>
        <v>0</v>
      </c>
      <c r="N56" s="72">
        <f t="shared" si="22"/>
        <v>0</v>
      </c>
      <c r="O56" s="72">
        <f t="shared" si="23"/>
        <v>0</v>
      </c>
      <c r="P56" s="73">
        <f t="shared" si="24"/>
        <v>0</v>
      </c>
    </row>
    <row r="57" spans="1:16" s="68" customFormat="1" ht="27">
      <c r="A57" s="69">
        <f t="shared" si="27"/>
        <v>38</v>
      </c>
      <c r="B57" s="88" t="s">
        <v>26</v>
      </c>
      <c r="C57" s="74" t="s">
        <v>406</v>
      </c>
      <c r="D57" s="71" t="s">
        <v>375</v>
      </c>
      <c r="E57" s="75">
        <v>1</v>
      </c>
      <c r="F57" s="72">
        <v>0</v>
      </c>
      <c r="G57" s="72">
        <v>0</v>
      </c>
      <c r="H57" s="72">
        <f t="shared" si="18"/>
        <v>0</v>
      </c>
      <c r="I57" s="72">
        <v>0</v>
      </c>
      <c r="J57" s="72">
        <v>0</v>
      </c>
      <c r="K57" s="73">
        <f t="shared" si="19"/>
        <v>0</v>
      </c>
      <c r="L57" s="72">
        <f t="shared" si="20"/>
        <v>0</v>
      </c>
      <c r="M57" s="72">
        <f t="shared" si="21"/>
        <v>0</v>
      </c>
      <c r="N57" s="72">
        <f t="shared" si="22"/>
        <v>0</v>
      </c>
      <c r="O57" s="72">
        <f t="shared" si="23"/>
        <v>0</v>
      </c>
      <c r="P57" s="73">
        <f t="shared" si="24"/>
        <v>0</v>
      </c>
    </row>
    <row r="58" spans="1:16" s="68" customFormat="1" ht="40.5">
      <c r="A58" s="69">
        <f t="shared" si="27"/>
        <v>39</v>
      </c>
      <c r="B58" s="88" t="s">
        <v>26</v>
      </c>
      <c r="C58" s="74" t="s">
        <v>407</v>
      </c>
      <c r="D58" s="71" t="s">
        <v>375</v>
      </c>
      <c r="E58" s="75">
        <v>1</v>
      </c>
      <c r="F58" s="72">
        <v>0</v>
      </c>
      <c r="G58" s="72">
        <v>0</v>
      </c>
      <c r="H58" s="72">
        <f t="shared" si="18"/>
        <v>0</v>
      </c>
      <c r="I58" s="72">
        <v>0</v>
      </c>
      <c r="J58" s="72">
        <v>0</v>
      </c>
      <c r="K58" s="73">
        <f t="shared" si="19"/>
        <v>0</v>
      </c>
      <c r="L58" s="72">
        <f t="shared" si="20"/>
        <v>0</v>
      </c>
      <c r="M58" s="72">
        <f t="shared" si="21"/>
        <v>0</v>
      </c>
      <c r="N58" s="72">
        <f t="shared" si="22"/>
        <v>0</v>
      </c>
      <c r="O58" s="72">
        <f t="shared" si="23"/>
        <v>0</v>
      </c>
      <c r="P58" s="73">
        <f t="shared" si="24"/>
        <v>0</v>
      </c>
    </row>
    <row r="59" spans="1:16" s="68" customFormat="1">
      <c r="A59" s="62"/>
      <c r="B59" s="88"/>
      <c r="C59" s="64" t="s">
        <v>340</v>
      </c>
      <c r="D59" s="65"/>
      <c r="E59" s="75"/>
      <c r="F59" s="63"/>
      <c r="G59" s="63"/>
      <c r="H59" s="63"/>
      <c r="I59" s="63"/>
      <c r="J59" s="63"/>
      <c r="K59" s="67"/>
      <c r="L59" s="63"/>
      <c r="M59" s="63"/>
      <c r="N59" s="63"/>
      <c r="O59" s="63"/>
      <c r="P59" s="67"/>
    </row>
    <row r="60" spans="1:16" s="68" customFormat="1">
      <c r="A60" s="69">
        <f>A58+1</f>
        <v>40</v>
      </c>
      <c r="B60" s="88" t="s">
        <v>26</v>
      </c>
      <c r="C60" s="74" t="s">
        <v>408</v>
      </c>
      <c r="D60" s="71" t="s">
        <v>23</v>
      </c>
      <c r="E60" s="75">
        <v>148</v>
      </c>
      <c r="F60" s="72">
        <v>0</v>
      </c>
      <c r="G60" s="72">
        <v>0</v>
      </c>
      <c r="H60" s="72">
        <f t="shared" ref="H60:H124" si="28">ROUND(F60*G60,2)</f>
        <v>0</v>
      </c>
      <c r="I60" s="72">
        <v>0</v>
      </c>
      <c r="J60" s="72">
        <v>0</v>
      </c>
      <c r="K60" s="73">
        <f t="shared" ref="K60:K109" si="29">SUM(H60:J60)</f>
        <v>0</v>
      </c>
      <c r="L60" s="72">
        <f t="shared" ref="L60:L123" si="30">ROUND(F60*E60,2)</f>
        <v>0</v>
      </c>
      <c r="M60" s="72">
        <f t="shared" ref="M60:M123" si="31">ROUND(H60*E60,2)</f>
        <v>0</v>
      </c>
      <c r="N60" s="72">
        <f t="shared" ref="N60:N123" si="32">ROUND(I60*E60,2)</f>
        <v>0</v>
      </c>
      <c r="O60" s="72">
        <f t="shared" ref="O60:O123" si="33">ROUND(J60*E60,2)</f>
        <v>0</v>
      </c>
      <c r="P60" s="73">
        <f t="shared" ref="P60:P123" si="34">SUM(M60:O60)</f>
        <v>0</v>
      </c>
    </row>
    <row r="61" spans="1:16" s="68" customFormat="1">
      <c r="A61" s="69">
        <f>A60+1</f>
        <v>41</v>
      </c>
      <c r="B61" s="88" t="s">
        <v>26</v>
      </c>
      <c r="C61" s="74" t="s">
        <v>409</v>
      </c>
      <c r="D61" s="71" t="s">
        <v>23</v>
      </c>
      <c r="E61" s="75">
        <v>55</v>
      </c>
      <c r="F61" s="72">
        <v>0</v>
      </c>
      <c r="G61" s="72">
        <v>0</v>
      </c>
      <c r="H61" s="72">
        <f t="shared" si="28"/>
        <v>0</v>
      </c>
      <c r="I61" s="72">
        <v>0</v>
      </c>
      <c r="J61" s="72">
        <v>0</v>
      </c>
      <c r="K61" s="73">
        <f t="shared" si="29"/>
        <v>0</v>
      </c>
      <c r="L61" s="72">
        <f t="shared" si="30"/>
        <v>0</v>
      </c>
      <c r="M61" s="72">
        <f t="shared" si="31"/>
        <v>0</v>
      </c>
      <c r="N61" s="72">
        <f t="shared" si="32"/>
        <v>0</v>
      </c>
      <c r="O61" s="72">
        <f t="shared" si="33"/>
        <v>0</v>
      </c>
      <c r="P61" s="73">
        <f t="shared" si="34"/>
        <v>0</v>
      </c>
    </row>
    <row r="62" spans="1:16" s="68" customFormat="1">
      <c r="A62" s="69">
        <f t="shared" ref="A62:A65" si="35">A61+1</f>
        <v>42</v>
      </c>
      <c r="B62" s="88" t="s">
        <v>26</v>
      </c>
      <c r="C62" s="74" t="s">
        <v>398</v>
      </c>
      <c r="D62" s="71" t="s">
        <v>48</v>
      </c>
      <c r="E62" s="75">
        <v>20</v>
      </c>
      <c r="F62" s="72">
        <v>0</v>
      </c>
      <c r="G62" s="72">
        <v>0</v>
      </c>
      <c r="H62" s="72">
        <f t="shared" si="28"/>
        <v>0</v>
      </c>
      <c r="I62" s="72">
        <v>0</v>
      </c>
      <c r="J62" s="72">
        <v>0</v>
      </c>
      <c r="K62" s="73">
        <f t="shared" si="29"/>
        <v>0</v>
      </c>
      <c r="L62" s="72">
        <f t="shared" si="30"/>
        <v>0</v>
      </c>
      <c r="M62" s="72">
        <f t="shared" si="31"/>
        <v>0</v>
      </c>
      <c r="N62" s="72">
        <f t="shared" si="32"/>
        <v>0</v>
      </c>
      <c r="O62" s="72">
        <f t="shared" si="33"/>
        <v>0</v>
      </c>
      <c r="P62" s="73">
        <f t="shared" si="34"/>
        <v>0</v>
      </c>
    </row>
    <row r="63" spans="1:16" s="68" customFormat="1">
      <c r="A63" s="69">
        <f t="shared" si="35"/>
        <v>43</v>
      </c>
      <c r="B63" s="88" t="s">
        <v>26</v>
      </c>
      <c r="C63" s="74" t="s">
        <v>410</v>
      </c>
      <c r="D63" s="71" t="s">
        <v>48</v>
      </c>
      <c r="E63" s="75">
        <v>2</v>
      </c>
      <c r="F63" s="72">
        <v>0</v>
      </c>
      <c r="G63" s="72">
        <v>0</v>
      </c>
      <c r="H63" s="72">
        <f t="shared" si="28"/>
        <v>0</v>
      </c>
      <c r="I63" s="72">
        <v>0</v>
      </c>
      <c r="J63" s="72">
        <v>0</v>
      </c>
      <c r="K63" s="73">
        <f t="shared" si="29"/>
        <v>0</v>
      </c>
      <c r="L63" s="72">
        <f t="shared" si="30"/>
        <v>0</v>
      </c>
      <c r="M63" s="72">
        <f t="shared" si="31"/>
        <v>0</v>
      </c>
      <c r="N63" s="72">
        <f t="shared" si="32"/>
        <v>0</v>
      </c>
      <c r="O63" s="72">
        <f t="shared" si="33"/>
        <v>0</v>
      </c>
      <c r="P63" s="73">
        <f t="shared" si="34"/>
        <v>0</v>
      </c>
    </row>
    <row r="64" spans="1:16" s="68" customFormat="1">
      <c r="A64" s="69">
        <f t="shared" si="35"/>
        <v>44</v>
      </c>
      <c r="B64" s="88" t="s">
        <v>26</v>
      </c>
      <c r="C64" s="74" t="s">
        <v>411</v>
      </c>
      <c r="D64" s="71" t="s">
        <v>23</v>
      </c>
      <c r="E64" s="75">
        <v>203</v>
      </c>
      <c r="F64" s="72">
        <v>0</v>
      </c>
      <c r="G64" s="72">
        <v>0</v>
      </c>
      <c r="H64" s="72">
        <f t="shared" si="28"/>
        <v>0</v>
      </c>
      <c r="I64" s="72">
        <v>0</v>
      </c>
      <c r="J64" s="72">
        <v>0</v>
      </c>
      <c r="K64" s="73">
        <f t="shared" si="29"/>
        <v>0</v>
      </c>
      <c r="L64" s="72">
        <f t="shared" si="30"/>
        <v>0</v>
      </c>
      <c r="M64" s="72">
        <f t="shared" si="31"/>
        <v>0</v>
      </c>
      <c r="N64" s="72">
        <f t="shared" si="32"/>
        <v>0</v>
      </c>
      <c r="O64" s="72">
        <f t="shared" si="33"/>
        <v>0</v>
      </c>
      <c r="P64" s="73">
        <f t="shared" si="34"/>
        <v>0</v>
      </c>
    </row>
    <row r="65" spans="1:16" s="68" customFormat="1">
      <c r="A65" s="69">
        <f t="shared" si="35"/>
        <v>45</v>
      </c>
      <c r="B65" s="88" t="s">
        <v>26</v>
      </c>
      <c r="C65" s="74" t="s">
        <v>412</v>
      </c>
      <c r="D65" s="71" t="s">
        <v>83</v>
      </c>
      <c r="E65" s="75">
        <v>7</v>
      </c>
      <c r="F65" s="72">
        <v>0</v>
      </c>
      <c r="G65" s="72">
        <v>12</v>
      </c>
      <c r="H65" s="72">
        <f t="shared" si="28"/>
        <v>0</v>
      </c>
      <c r="I65" s="72">
        <v>0</v>
      </c>
      <c r="J65" s="72">
        <v>0</v>
      </c>
      <c r="K65" s="73">
        <f t="shared" si="29"/>
        <v>0</v>
      </c>
      <c r="L65" s="72">
        <f t="shared" si="30"/>
        <v>0</v>
      </c>
      <c r="M65" s="72">
        <f t="shared" si="31"/>
        <v>0</v>
      </c>
      <c r="N65" s="72">
        <f t="shared" si="32"/>
        <v>0</v>
      </c>
      <c r="O65" s="72">
        <f t="shared" si="33"/>
        <v>0</v>
      </c>
      <c r="P65" s="73">
        <f t="shared" si="34"/>
        <v>0</v>
      </c>
    </row>
    <row r="66" spans="1:16" s="68" customFormat="1">
      <c r="A66" s="62"/>
      <c r="B66" s="88"/>
      <c r="C66" s="64" t="s">
        <v>413</v>
      </c>
      <c r="D66" s="65"/>
      <c r="E66" s="75"/>
      <c r="F66" s="63"/>
      <c r="G66" s="63"/>
      <c r="H66" s="63"/>
      <c r="I66" s="63"/>
      <c r="J66" s="63"/>
      <c r="K66" s="67"/>
      <c r="L66" s="63"/>
      <c r="M66" s="63"/>
      <c r="N66" s="63"/>
      <c r="O66" s="63"/>
      <c r="P66" s="67"/>
    </row>
    <row r="67" spans="1:16" s="68" customFormat="1">
      <c r="A67" s="62"/>
      <c r="B67" s="88"/>
      <c r="C67" s="64" t="s">
        <v>333</v>
      </c>
      <c r="D67" s="65"/>
      <c r="E67" s="75"/>
      <c r="F67" s="63"/>
      <c r="G67" s="63"/>
      <c r="H67" s="63"/>
      <c r="I67" s="63"/>
      <c r="J67" s="63"/>
      <c r="K67" s="67"/>
      <c r="L67" s="63"/>
      <c r="M67" s="63"/>
      <c r="N67" s="63"/>
      <c r="O67" s="63"/>
      <c r="P67" s="67"/>
    </row>
    <row r="68" spans="1:16" s="68" customFormat="1">
      <c r="A68" s="69">
        <f>A65+1</f>
        <v>46</v>
      </c>
      <c r="B68" s="88" t="s">
        <v>26</v>
      </c>
      <c r="C68" s="70" t="s">
        <v>414</v>
      </c>
      <c r="D68" s="71" t="s">
        <v>48</v>
      </c>
      <c r="E68" s="75">
        <v>5</v>
      </c>
      <c r="F68" s="72">
        <v>0</v>
      </c>
      <c r="G68" s="72">
        <v>0</v>
      </c>
      <c r="H68" s="72">
        <f t="shared" ref="H68:H78" si="36">ROUND(F68*G68,2)</f>
        <v>0</v>
      </c>
      <c r="I68" s="72">
        <v>0</v>
      </c>
      <c r="J68" s="72">
        <v>0</v>
      </c>
      <c r="K68" s="73">
        <f t="shared" ref="K68:K78" si="37">SUM(H68:J68)</f>
        <v>0</v>
      </c>
      <c r="L68" s="72">
        <f t="shared" ref="L68:L78" si="38">ROUND(F68*E68,2)</f>
        <v>0</v>
      </c>
      <c r="M68" s="72">
        <f t="shared" ref="M68:M78" si="39">ROUND(H68*E68,2)</f>
        <v>0</v>
      </c>
      <c r="N68" s="72">
        <f t="shared" ref="N68:N78" si="40">ROUND(I68*E68,2)</f>
        <v>0</v>
      </c>
      <c r="O68" s="72">
        <f t="shared" ref="O68:O78" si="41">ROUND(J68*E68,2)</f>
        <v>0</v>
      </c>
      <c r="P68" s="73">
        <f t="shared" ref="P68:P78" si="42">SUM(M68:O68)</f>
        <v>0</v>
      </c>
    </row>
    <row r="69" spans="1:16" s="68" customFormat="1">
      <c r="A69" s="69">
        <f t="shared" ref="A69:A73" si="43">A68+1</f>
        <v>47</v>
      </c>
      <c r="B69" s="88" t="s">
        <v>26</v>
      </c>
      <c r="C69" s="70" t="s">
        <v>415</v>
      </c>
      <c r="D69" s="71" t="s">
        <v>48</v>
      </c>
      <c r="E69" s="75">
        <v>5</v>
      </c>
      <c r="F69" s="72">
        <v>0</v>
      </c>
      <c r="G69" s="72">
        <v>0</v>
      </c>
      <c r="H69" s="72">
        <f t="shared" si="36"/>
        <v>0</v>
      </c>
      <c r="I69" s="72">
        <v>0</v>
      </c>
      <c r="J69" s="72">
        <v>0</v>
      </c>
      <c r="K69" s="73">
        <f t="shared" si="37"/>
        <v>0</v>
      </c>
      <c r="L69" s="72">
        <f t="shared" si="38"/>
        <v>0</v>
      </c>
      <c r="M69" s="72">
        <f t="shared" si="39"/>
        <v>0</v>
      </c>
      <c r="N69" s="72">
        <f t="shared" si="40"/>
        <v>0</v>
      </c>
      <c r="O69" s="72">
        <f t="shared" si="41"/>
        <v>0</v>
      </c>
      <c r="P69" s="73">
        <f t="shared" si="42"/>
        <v>0</v>
      </c>
    </row>
    <row r="70" spans="1:16" s="68" customFormat="1">
      <c r="A70" s="69">
        <f t="shared" si="43"/>
        <v>48</v>
      </c>
      <c r="B70" s="88" t="s">
        <v>26</v>
      </c>
      <c r="C70" s="70" t="s">
        <v>416</v>
      </c>
      <c r="D70" s="71" t="s">
        <v>48</v>
      </c>
      <c r="E70" s="75">
        <v>4</v>
      </c>
      <c r="F70" s="72">
        <v>0</v>
      </c>
      <c r="G70" s="72">
        <v>0</v>
      </c>
      <c r="H70" s="72">
        <f t="shared" si="36"/>
        <v>0</v>
      </c>
      <c r="I70" s="72">
        <v>0</v>
      </c>
      <c r="J70" s="72">
        <v>0</v>
      </c>
      <c r="K70" s="73">
        <f t="shared" si="37"/>
        <v>0</v>
      </c>
      <c r="L70" s="72">
        <f t="shared" si="38"/>
        <v>0</v>
      </c>
      <c r="M70" s="72">
        <f t="shared" si="39"/>
        <v>0</v>
      </c>
      <c r="N70" s="72">
        <f t="shared" si="40"/>
        <v>0</v>
      </c>
      <c r="O70" s="72">
        <f t="shared" si="41"/>
        <v>0</v>
      </c>
      <c r="P70" s="73">
        <f t="shared" si="42"/>
        <v>0</v>
      </c>
    </row>
    <row r="71" spans="1:16" s="68" customFormat="1">
      <c r="A71" s="69">
        <f t="shared" si="43"/>
        <v>49</v>
      </c>
      <c r="B71" s="88" t="s">
        <v>26</v>
      </c>
      <c r="C71" s="70" t="s">
        <v>417</v>
      </c>
      <c r="D71" s="71" t="s">
        <v>23</v>
      </c>
      <c r="E71" s="75">
        <v>124</v>
      </c>
      <c r="F71" s="72">
        <v>0</v>
      </c>
      <c r="G71" s="72">
        <v>0</v>
      </c>
      <c r="H71" s="72">
        <f t="shared" si="36"/>
        <v>0</v>
      </c>
      <c r="I71" s="72">
        <v>0</v>
      </c>
      <c r="J71" s="72">
        <v>0</v>
      </c>
      <c r="K71" s="73">
        <f t="shared" si="37"/>
        <v>0</v>
      </c>
      <c r="L71" s="72">
        <f t="shared" si="38"/>
        <v>0</v>
      </c>
      <c r="M71" s="72">
        <f t="shared" si="39"/>
        <v>0</v>
      </c>
      <c r="N71" s="72">
        <f t="shared" si="40"/>
        <v>0</v>
      </c>
      <c r="O71" s="72">
        <f t="shared" si="41"/>
        <v>0</v>
      </c>
      <c r="P71" s="73">
        <f t="shared" si="42"/>
        <v>0</v>
      </c>
    </row>
    <row r="72" spans="1:16" s="68" customFormat="1">
      <c r="A72" s="69">
        <f t="shared" si="43"/>
        <v>50</v>
      </c>
      <c r="B72" s="88" t="s">
        <v>26</v>
      </c>
      <c r="C72" s="70" t="s">
        <v>418</v>
      </c>
      <c r="D72" s="71" t="s">
        <v>48</v>
      </c>
      <c r="E72" s="75">
        <v>1</v>
      </c>
      <c r="F72" s="72">
        <v>0</v>
      </c>
      <c r="G72" s="72">
        <v>0</v>
      </c>
      <c r="H72" s="72">
        <f t="shared" si="36"/>
        <v>0</v>
      </c>
      <c r="I72" s="72">
        <v>0</v>
      </c>
      <c r="J72" s="72">
        <v>0</v>
      </c>
      <c r="K72" s="73">
        <f t="shared" si="37"/>
        <v>0</v>
      </c>
      <c r="L72" s="72">
        <f t="shared" si="38"/>
        <v>0</v>
      </c>
      <c r="M72" s="72">
        <f t="shared" si="39"/>
        <v>0</v>
      </c>
      <c r="N72" s="72">
        <f t="shared" si="40"/>
        <v>0</v>
      </c>
      <c r="O72" s="72">
        <f t="shared" si="41"/>
        <v>0</v>
      </c>
      <c r="P72" s="73">
        <f t="shared" si="42"/>
        <v>0</v>
      </c>
    </row>
    <row r="73" spans="1:16" s="68" customFormat="1">
      <c r="A73" s="69">
        <f t="shared" si="43"/>
        <v>51</v>
      </c>
      <c r="B73" s="88" t="s">
        <v>26</v>
      </c>
      <c r="C73" s="70" t="s">
        <v>419</v>
      </c>
      <c r="D73" s="71" t="s">
        <v>23</v>
      </c>
      <c r="E73" s="75">
        <v>135</v>
      </c>
      <c r="F73" s="72">
        <v>0</v>
      </c>
      <c r="G73" s="72">
        <v>0</v>
      </c>
      <c r="H73" s="72">
        <f t="shared" si="36"/>
        <v>0</v>
      </c>
      <c r="I73" s="72">
        <v>0</v>
      </c>
      <c r="J73" s="72">
        <v>0</v>
      </c>
      <c r="K73" s="73">
        <f t="shared" si="37"/>
        <v>0</v>
      </c>
      <c r="L73" s="72">
        <f t="shared" si="38"/>
        <v>0</v>
      </c>
      <c r="M73" s="72">
        <f t="shared" si="39"/>
        <v>0</v>
      </c>
      <c r="N73" s="72">
        <f t="shared" si="40"/>
        <v>0</v>
      </c>
      <c r="O73" s="72">
        <f t="shared" si="41"/>
        <v>0</v>
      </c>
      <c r="P73" s="73">
        <f t="shared" si="42"/>
        <v>0</v>
      </c>
    </row>
    <row r="74" spans="1:16" s="68" customFormat="1">
      <c r="A74" s="69">
        <f>A73+1</f>
        <v>52</v>
      </c>
      <c r="B74" s="88" t="s">
        <v>26</v>
      </c>
      <c r="C74" s="74" t="s">
        <v>390</v>
      </c>
      <c r="D74" s="71" t="s">
        <v>375</v>
      </c>
      <c r="E74" s="75">
        <v>1</v>
      </c>
      <c r="F74" s="72">
        <v>0</v>
      </c>
      <c r="G74" s="72">
        <v>0</v>
      </c>
      <c r="H74" s="72">
        <f t="shared" si="36"/>
        <v>0</v>
      </c>
      <c r="I74" s="72">
        <v>0</v>
      </c>
      <c r="J74" s="72">
        <v>0</v>
      </c>
      <c r="K74" s="73">
        <f t="shared" si="37"/>
        <v>0</v>
      </c>
      <c r="L74" s="72">
        <f t="shared" si="38"/>
        <v>0</v>
      </c>
      <c r="M74" s="72">
        <f t="shared" si="39"/>
        <v>0</v>
      </c>
      <c r="N74" s="72">
        <f t="shared" si="40"/>
        <v>0</v>
      </c>
      <c r="O74" s="72">
        <f t="shared" si="41"/>
        <v>0</v>
      </c>
      <c r="P74" s="73">
        <f t="shared" si="42"/>
        <v>0</v>
      </c>
    </row>
    <row r="75" spans="1:16" s="68" customFormat="1">
      <c r="A75" s="69">
        <f>A74+1</f>
        <v>53</v>
      </c>
      <c r="B75" s="88" t="s">
        <v>26</v>
      </c>
      <c r="C75" s="74" t="s">
        <v>381</v>
      </c>
      <c r="D75" s="71" t="s">
        <v>23</v>
      </c>
      <c r="E75" s="75">
        <v>95</v>
      </c>
      <c r="F75" s="72">
        <v>0</v>
      </c>
      <c r="G75" s="72">
        <v>0</v>
      </c>
      <c r="H75" s="72">
        <f t="shared" si="36"/>
        <v>0</v>
      </c>
      <c r="I75" s="72">
        <v>0</v>
      </c>
      <c r="J75" s="72">
        <v>0</v>
      </c>
      <c r="K75" s="73">
        <f t="shared" si="37"/>
        <v>0</v>
      </c>
      <c r="L75" s="72">
        <f t="shared" si="38"/>
        <v>0</v>
      </c>
      <c r="M75" s="72">
        <f t="shared" si="39"/>
        <v>0</v>
      </c>
      <c r="N75" s="72">
        <f t="shared" si="40"/>
        <v>0</v>
      </c>
      <c r="O75" s="72">
        <f t="shared" si="41"/>
        <v>0</v>
      </c>
      <c r="P75" s="73">
        <f t="shared" si="42"/>
        <v>0</v>
      </c>
    </row>
    <row r="76" spans="1:16" s="68" customFormat="1">
      <c r="A76" s="69">
        <f>A75+1</f>
        <v>54</v>
      </c>
      <c r="B76" s="88" t="s">
        <v>26</v>
      </c>
      <c r="C76" s="74" t="s">
        <v>382</v>
      </c>
      <c r="D76" s="71" t="s">
        <v>23</v>
      </c>
      <c r="E76" s="75">
        <v>95</v>
      </c>
      <c r="F76" s="72">
        <v>0</v>
      </c>
      <c r="G76" s="72">
        <v>0</v>
      </c>
      <c r="H76" s="72">
        <f t="shared" si="36"/>
        <v>0</v>
      </c>
      <c r="I76" s="72">
        <v>0</v>
      </c>
      <c r="J76" s="72">
        <v>0</v>
      </c>
      <c r="K76" s="73">
        <f t="shared" si="37"/>
        <v>0</v>
      </c>
      <c r="L76" s="72">
        <f t="shared" si="38"/>
        <v>0</v>
      </c>
      <c r="M76" s="72">
        <f t="shared" si="39"/>
        <v>0</v>
      </c>
      <c r="N76" s="72">
        <f t="shared" si="40"/>
        <v>0</v>
      </c>
      <c r="O76" s="72">
        <f t="shared" si="41"/>
        <v>0</v>
      </c>
      <c r="P76" s="73">
        <f t="shared" si="42"/>
        <v>0</v>
      </c>
    </row>
    <row r="77" spans="1:16" s="68" customFormat="1">
      <c r="A77" s="69">
        <f>A76+1</f>
        <v>55</v>
      </c>
      <c r="B77" s="88" t="s">
        <v>26</v>
      </c>
      <c r="C77" s="74" t="s">
        <v>371</v>
      </c>
      <c r="D77" s="71" t="s">
        <v>23</v>
      </c>
      <c r="E77" s="75">
        <v>95</v>
      </c>
      <c r="F77" s="72">
        <v>0</v>
      </c>
      <c r="G77" s="72">
        <v>0</v>
      </c>
      <c r="H77" s="72">
        <f t="shared" si="36"/>
        <v>0</v>
      </c>
      <c r="I77" s="72">
        <v>0</v>
      </c>
      <c r="J77" s="72">
        <v>0</v>
      </c>
      <c r="K77" s="73">
        <f t="shared" si="37"/>
        <v>0</v>
      </c>
      <c r="L77" s="72">
        <f t="shared" si="38"/>
        <v>0</v>
      </c>
      <c r="M77" s="72">
        <f t="shared" si="39"/>
        <v>0</v>
      </c>
      <c r="N77" s="72">
        <f t="shared" si="40"/>
        <v>0</v>
      </c>
      <c r="O77" s="72">
        <f t="shared" si="41"/>
        <v>0</v>
      </c>
      <c r="P77" s="73">
        <f t="shared" si="42"/>
        <v>0</v>
      </c>
    </row>
    <row r="78" spans="1:16" s="68" customFormat="1">
      <c r="A78" s="69">
        <f>A77+1</f>
        <v>56</v>
      </c>
      <c r="B78" s="88" t="s">
        <v>26</v>
      </c>
      <c r="C78" s="74" t="s">
        <v>391</v>
      </c>
      <c r="D78" s="71" t="s">
        <v>375</v>
      </c>
      <c r="E78" s="75">
        <v>1</v>
      </c>
      <c r="F78" s="72">
        <v>0</v>
      </c>
      <c r="G78" s="72">
        <v>0</v>
      </c>
      <c r="H78" s="72">
        <f t="shared" si="36"/>
        <v>0</v>
      </c>
      <c r="I78" s="72">
        <v>0</v>
      </c>
      <c r="J78" s="72">
        <v>0</v>
      </c>
      <c r="K78" s="73">
        <f t="shared" si="37"/>
        <v>0</v>
      </c>
      <c r="L78" s="72">
        <f t="shared" si="38"/>
        <v>0</v>
      </c>
      <c r="M78" s="72">
        <f t="shared" si="39"/>
        <v>0</v>
      </c>
      <c r="N78" s="72">
        <f t="shared" si="40"/>
        <v>0</v>
      </c>
      <c r="O78" s="72">
        <f t="shared" si="41"/>
        <v>0</v>
      </c>
      <c r="P78" s="73">
        <f t="shared" si="42"/>
        <v>0</v>
      </c>
    </row>
    <row r="79" spans="1:16" s="68" customFormat="1">
      <c r="A79" s="62"/>
      <c r="B79" s="88"/>
      <c r="C79" s="64" t="s">
        <v>340</v>
      </c>
      <c r="D79" s="65"/>
      <c r="E79" s="75"/>
      <c r="F79" s="63"/>
      <c r="G79" s="63"/>
      <c r="H79" s="63"/>
      <c r="I79" s="63"/>
      <c r="J79" s="63"/>
      <c r="K79" s="67"/>
      <c r="L79" s="63"/>
      <c r="M79" s="63"/>
      <c r="N79" s="63"/>
      <c r="O79" s="63"/>
      <c r="P79" s="67"/>
    </row>
    <row r="80" spans="1:16" s="68" customFormat="1">
      <c r="A80" s="69">
        <f>A78+1</f>
        <v>57</v>
      </c>
      <c r="B80" s="88" t="s">
        <v>26</v>
      </c>
      <c r="C80" s="74" t="s">
        <v>420</v>
      </c>
      <c r="D80" s="71" t="s">
        <v>23</v>
      </c>
      <c r="E80" s="75">
        <v>130</v>
      </c>
      <c r="F80" s="72">
        <v>0</v>
      </c>
      <c r="G80" s="72">
        <v>0</v>
      </c>
      <c r="H80" s="72">
        <f t="shared" ref="H80:H90" si="44">ROUND(F80*G80,2)</f>
        <v>0</v>
      </c>
      <c r="I80" s="72">
        <v>0</v>
      </c>
      <c r="J80" s="72">
        <v>0</v>
      </c>
      <c r="K80" s="73">
        <f t="shared" ref="K80:K88" si="45">SUM(H80:J80)</f>
        <v>0</v>
      </c>
      <c r="L80" s="72">
        <f t="shared" ref="L80:L89" si="46">ROUND(F80*E80,2)</f>
        <v>0</v>
      </c>
      <c r="M80" s="72">
        <f t="shared" ref="M80:M89" si="47">ROUND(H80*E80,2)</f>
        <v>0</v>
      </c>
      <c r="N80" s="72">
        <f t="shared" ref="N80:N89" si="48">ROUND(I80*E80,2)</f>
        <v>0</v>
      </c>
      <c r="O80" s="72">
        <f t="shared" ref="O80:O89" si="49">ROUND(J80*E80,2)</f>
        <v>0</v>
      </c>
      <c r="P80" s="73">
        <f t="shared" ref="P80:P89" si="50">SUM(M80:O80)</f>
        <v>0</v>
      </c>
    </row>
    <row r="81" spans="1:16" s="68" customFormat="1">
      <c r="A81" s="69">
        <f>A80+1</f>
        <v>58</v>
      </c>
      <c r="B81" s="88" t="s">
        <v>26</v>
      </c>
      <c r="C81" s="74" t="s">
        <v>421</v>
      </c>
      <c r="D81" s="71" t="s">
        <v>23</v>
      </c>
      <c r="E81" s="75">
        <v>5</v>
      </c>
      <c r="F81" s="72">
        <v>0</v>
      </c>
      <c r="G81" s="72">
        <v>0</v>
      </c>
      <c r="H81" s="72">
        <f t="shared" si="44"/>
        <v>0</v>
      </c>
      <c r="I81" s="72">
        <v>0</v>
      </c>
      <c r="J81" s="72">
        <v>0</v>
      </c>
      <c r="K81" s="73">
        <f t="shared" si="45"/>
        <v>0</v>
      </c>
      <c r="L81" s="72">
        <f t="shared" si="46"/>
        <v>0</v>
      </c>
      <c r="M81" s="72">
        <f t="shared" si="47"/>
        <v>0</v>
      </c>
      <c r="N81" s="72">
        <f t="shared" si="48"/>
        <v>0</v>
      </c>
      <c r="O81" s="72">
        <f t="shared" si="49"/>
        <v>0</v>
      </c>
      <c r="P81" s="73">
        <f t="shared" si="50"/>
        <v>0</v>
      </c>
    </row>
    <row r="82" spans="1:16" s="68" customFormat="1">
      <c r="A82" s="69">
        <f t="shared" ref="A82:A86" si="51">A81+1</f>
        <v>59</v>
      </c>
      <c r="B82" s="88" t="s">
        <v>26</v>
      </c>
      <c r="C82" s="74" t="s">
        <v>422</v>
      </c>
      <c r="D82" s="71" t="s">
        <v>48</v>
      </c>
      <c r="E82" s="75">
        <v>12</v>
      </c>
      <c r="F82" s="72">
        <v>0</v>
      </c>
      <c r="G82" s="72">
        <v>0</v>
      </c>
      <c r="H82" s="72">
        <f t="shared" si="44"/>
        <v>0</v>
      </c>
      <c r="I82" s="72">
        <v>0</v>
      </c>
      <c r="J82" s="72">
        <v>0</v>
      </c>
      <c r="K82" s="73">
        <f t="shared" si="45"/>
        <v>0</v>
      </c>
      <c r="L82" s="72">
        <f t="shared" si="46"/>
        <v>0</v>
      </c>
      <c r="M82" s="72">
        <f t="shared" si="47"/>
        <v>0</v>
      </c>
      <c r="N82" s="72">
        <f t="shared" si="48"/>
        <v>0</v>
      </c>
      <c r="O82" s="72">
        <f t="shared" si="49"/>
        <v>0</v>
      </c>
      <c r="P82" s="73">
        <f t="shared" si="50"/>
        <v>0</v>
      </c>
    </row>
    <row r="83" spans="1:16" s="68" customFormat="1">
      <c r="A83" s="69">
        <f t="shared" si="51"/>
        <v>60</v>
      </c>
      <c r="B83" s="88" t="s">
        <v>26</v>
      </c>
      <c r="C83" s="74" t="s">
        <v>423</v>
      </c>
      <c r="D83" s="71" t="s">
        <v>48</v>
      </c>
      <c r="E83" s="75">
        <v>2</v>
      </c>
      <c r="F83" s="72">
        <v>0</v>
      </c>
      <c r="G83" s="72">
        <v>0</v>
      </c>
      <c r="H83" s="72">
        <f t="shared" si="44"/>
        <v>0</v>
      </c>
      <c r="I83" s="72">
        <v>0</v>
      </c>
      <c r="J83" s="72">
        <v>0</v>
      </c>
      <c r="K83" s="73">
        <f t="shared" si="45"/>
        <v>0</v>
      </c>
      <c r="L83" s="72">
        <f t="shared" si="46"/>
        <v>0</v>
      </c>
      <c r="M83" s="72">
        <f t="shared" si="47"/>
        <v>0</v>
      </c>
      <c r="N83" s="72">
        <f t="shared" si="48"/>
        <v>0</v>
      </c>
      <c r="O83" s="72">
        <f t="shared" si="49"/>
        <v>0</v>
      </c>
      <c r="P83" s="73">
        <f t="shared" si="50"/>
        <v>0</v>
      </c>
    </row>
    <row r="84" spans="1:16" s="68" customFormat="1">
      <c r="A84" s="69">
        <f t="shared" si="51"/>
        <v>61</v>
      </c>
      <c r="B84" s="88" t="s">
        <v>26</v>
      </c>
      <c r="C84" s="74" t="s">
        <v>424</v>
      </c>
      <c r="D84" s="71" t="s">
        <v>48</v>
      </c>
      <c r="E84" s="75">
        <v>3</v>
      </c>
      <c r="F84" s="72">
        <v>0</v>
      </c>
      <c r="G84" s="72">
        <v>0</v>
      </c>
      <c r="H84" s="72">
        <f t="shared" si="44"/>
        <v>0</v>
      </c>
      <c r="I84" s="72">
        <v>0</v>
      </c>
      <c r="J84" s="72">
        <v>0</v>
      </c>
      <c r="K84" s="73">
        <f t="shared" si="45"/>
        <v>0</v>
      </c>
      <c r="L84" s="72">
        <f t="shared" si="46"/>
        <v>0</v>
      </c>
      <c r="M84" s="72">
        <f t="shared" si="47"/>
        <v>0</v>
      </c>
      <c r="N84" s="72">
        <f t="shared" si="48"/>
        <v>0</v>
      </c>
      <c r="O84" s="72">
        <f t="shared" si="49"/>
        <v>0</v>
      </c>
      <c r="P84" s="73">
        <f t="shared" si="50"/>
        <v>0</v>
      </c>
    </row>
    <row r="85" spans="1:16" s="68" customFormat="1">
      <c r="A85" s="69">
        <f t="shared" si="51"/>
        <v>62</v>
      </c>
      <c r="B85" s="88" t="s">
        <v>26</v>
      </c>
      <c r="C85" s="74" t="s">
        <v>425</v>
      </c>
      <c r="D85" s="71" t="s">
        <v>48</v>
      </c>
      <c r="E85" s="75">
        <v>5</v>
      </c>
      <c r="F85" s="72">
        <v>0</v>
      </c>
      <c r="G85" s="72">
        <v>0</v>
      </c>
      <c r="H85" s="72">
        <f t="shared" si="44"/>
        <v>0</v>
      </c>
      <c r="I85" s="72">
        <v>0</v>
      </c>
      <c r="J85" s="72">
        <v>0</v>
      </c>
      <c r="K85" s="73">
        <f t="shared" si="45"/>
        <v>0</v>
      </c>
      <c r="L85" s="72">
        <f t="shared" si="46"/>
        <v>0</v>
      </c>
      <c r="M85" s="72">
        <f t="shared" si="47"/>
        <v>0</v>
      </c>
      <c r="N85" s="72">
        <f t="shared" si="48"/>
        <v>0</v>
      </c>
      <c r="O85" s="72">
        <f t="shared" si="49"/>
        <v>0</v>
      </c>
      <c r="P85" s="73">
        <f t="shared" si="50"/>
        <v>0</v>
      </c>
    </row>
    <row r="86" spans="1:16" s="68" customFormat="1">
      <c r="A86" s="69">
        <f t="shared" si="51"/>
        <v>63</v>
      </c>
      <c r="B86" s="88" t="s">
        <v>26</v>
      </c>
      <c r="C86" s="74" t="s">
        <v>426</v>
      </c>
      <c r="D86" s="71" t="s">
        <v>48</v>
      </c>
      <c r="E86" s="75">
        <v>4</v>
      </c>
      <c r="F86" s="72">
        <v>0</v>
      </c>
      <c r="G86" s="72">
        <v>0</v>
      </c>
      <c r="H86" s="72">
        <f t="shared" si="44"/>
        <v>0</v>
      </c>
      <c r="I86" s="72">
        <v>0</v>
      </c>
      <c r="J86" s="72">
        <v>0</v>
      </c>
      <c r="K86" s="73">
        <f t="shared" si="45"/>
        <v>0</v>
      </c>
      <c r="L86" s="72">
        <f t="shared" si="46"/>
        <v>0</v>
      </c>
      <c r="M86" s="72">
        <f t="shared" si="47"/>
        <v>0</v>
      </c>
      <c r="N86" s="72">
        <f t="shared" si="48"/>
        <v>0</v>
      </c>
      <c r="O86" s="72">
        <f t="shared" si="49"/>
        <v>0</v>
      </c>
      <c r="P86" s="73">
        <f t="shared" si="50"/>
        <v>0</v>
      </c>
    </row>
    <row r="87" spans="1:16" s="68" customFormat="1" ht="27">
      <c r="A87" s="69">
        <f>A86+1</f>
        <v>64</v>
      </c>
      <c r="B87" s="88" t="s">
        <v>26</v>
      </c>
      <c r="C87" s="74" t="s">
        <v>427</v>
      </c>
      <c r="D87" s="71" t="s">
        <v>48</v>
      </c>
      <c r="E87" s="75">
        <v>1</v>
      </c>
      <c r="F87" s="72">
        <v>0</v>
      </c>
      <c r="G87" s="72">
        <v>0</v>
      </c>
      <c r="H87" s="72">
        <f t="shared" si="44"/>
        <v>0</v>
      </c>
      <c r="I87" s="72">
        <v>0</v>
      </c>
      <c r="J87" s="72">
        <v>0</v>
      </c>
      <c r="K87" s="73">
        <f t="shared" si="45"/>
        <v>0</v>
      </c>
      <c r="L87" s="72">
        <f t="shared" si="46"/>
        <v>0</v>
      </c>
      <c r="M87" s="72">
        <f t="shared" si="47"/>
        <v>0</v>
      </c>
      <c r="N87" s="72">
        <f t="shared" si="48"/>
        <v>0</v>
      </c>
      <c r="O87" s="72">
        <f t="shared" si="49"/>
        <v>0</v>
      </c>
      <c r="P87" s="73">
        <f t="shared" si="50"/>
        <v>0</v>
      </c>
    </row>
    <row r="88" spans="1:16" s="68" customFormat="1">
      <c r="A88" s="69">
        <f>A87+1</f>
        <v>65</v>
      </c>
      <c r="B88" s="88" t="s">
        <v>26</v>
      </c>
      <c r="C88" s="74" t="s">
        <v>428</v>
      </c>
      <c r="D88" s="71" t="s">
        <v>23</v>
      </c>
      <c r="E88" s="75">
        <v>105</v>
      </c>
      <c r="F88" s="72">
        <v>0</v>
      </c>
      <c r="G88" s="72">
        <v>0</v>
      </c>
      <c r="H88" s="72">
        <f t="shared" si="44"/>
        <v>0</v>
      </c>
      <c r="I88" s="72">
        <v>0</v>
      </c>
      <c r="J88" s="72">
        <v>0</v>
      </c>
      <c r="K88" s="73">
        <f t="shared" si="45"/>
        <v>0</v>
      </c>
      <c r="L88" s="72">
        <f t="shared" si="46"/>
        <v>0</v>
      </c>
      <c r="M88" s="72">
        <f t="shared" si="47"/>
        <v>0</v>
      </c>
      <c r="N88" s="72">
        <f t="shared" si="48"/>
        <v>0</v>
      </c>
      <c r="O88" s="72">
        <f t="shared" si="49"/>
        <v>0</v>
      </c>
      <c r="P88" s="73">
        <f t="shared" si="50"/>
        <v>0</v>
      </c>
    </row>
    <row r="89" spans="1:16" s="68" customFormat="1">
      <c r="A89" s="69">
        <f t="shared" ref="A89:A91" si="52">A88+1</f>
        <v>66</v>
      </c>
      <c r="B89" s="88" t="s">
        <v>26</v>
      </c>
      <c r="C89" s="74" t="s">
        <v>429</v>
      </c>
      <c r="D89" s="71" t="s">
        <v>23</v>
      </c>
      <c r="E89" s="75">
        <v>19</v>
      </c>
      <c r="F89" s="72">
        <v>0</v>
      </c>
      <c r="G89" s="72">
        <v>0</v>
      </c>
      <c r="H89" s="72">
        <f t="shared" si="44"/>
        <v>0</v>
      </c>
      <c r="I89" s="72">
        <v>0</v>
      </c>
      <c r="J89" s="72">
        <v>0</v>
      </c>
      <c r="K89" s="73">
        <f t="shared" ref="K89" si="53">SUM(H89:J89)</f>
        <v>0</v>
      </c>
      <c r="L89" s="72">
        <f t="shared" si="46"/>
        <v>0</v>
      </c>
      <c r="M89" s="72">
        <f t="shared" si="47"/>
        <v>0</v>
      </c>
      <c r="N89" s="72">
        <f t="shared" si="48"/>
        <v>0</v>
      </c>
      <c r="O89" s="72">
        <f t="shared" si="49"/>
        <v>0</v>
      </c>
      <c r="P89" s="73">
        <f t="shared" si="50"/>
        <v>0</v>
      </c>
    </row>
    <row r="90" spans="1:16" s="68" customFormat="1" ht="27">
      <c r="A90" s="69">
        <f t="shared" si="52"/>
        <v>67</v>
      </c>
      <c r="B90" s="88" t="s">
        <v>26</v>
      </c>
      <c r="C90" s="74" t="s">
        <v>430</v>
      </c>
      <c r="D90" s="71" t="s">
        <v>23</v>
      </c>
      <c r="E90" s="75">
        <v>100</v>
      </c>
      <c r="F90" s="72">
        <v>0</v>
      </c>
      <c r="G90" s="72">
        <v>0</v>
      </c>
      <c r="H90" s="72">
        <f t="shared" si="44"/>
        <v>0</v>
      </c>
      <c r="I90" s="72">
        <v>0</v>
      </c>
      <c r="J90" s="72">
        <v>0</v>
      </c>
      <c r="K90" s="73">
        <f t="shared" si="29"/>
        <v>0</v>
      </c>
      <c r="L90" s="72">
        <f t="shared" si="30"/>
        <v>0</v>
      </c>
      <c r="M90" s="72">
        <f t="shared" si="31"/>
        <v>0</v>
      </c>
      <c r="N90" s="72">
        <f t="shared" si="32"/>
        <v>0</v>
      </c>
      <c r="O90" s="72">
        <f t="shared" si="33"/>
        <v>0</v>
      </c>
      <c r="P90" s="73">
        <f t="shared" si="34"/>
        <v>0</v>
      </c>
    </row>
    <row r="91" spans="1:16" s="68" customFormat="1">
      <c r="A91" s="69">
        <f t="shared" si="52"/>
        <v>68</v>
      </c>
      <c r="B91" s="88" t="s">
        <v>26</v>
      </c>
      <c r="C91" s="74" t="s">
        <v>431</v>
      </c>
      <c r="D91" s="71" t="s">
        <v>83</v>
      </c>
      <c r="E91" s="75">
        <v>4</v>
      </c>
      <c r="F91" s="72">
        <v>0</v>
      </c>
      <c r="G91" s="72">
        <v>0</v>
      </c>
      <c r="H91" s="72">
        <f t="shared" si="28"/>
        <v>0</v>
      </c>
      <c r="I91" s="72">
        <v>0</v>
      </c>
      <c r="J91" s="72">
        <v>0</v>
      </c>
      <c r="K91" s="73">
        <f t="shared" si="29"/>
        <v>0</v>
      </c>
      <c r="L91" s="72">
        <f t="shared" si="30"/>
        <v>0</v>
      </c>
      <c r="M91" s="72">
        <f t="shared" si="31"/>
        <v>0</v>
      </c>
      <c r="N91" s="72">
        <f t="shared" si="32"/>
        <v>0</v>
      </c>
      <c r="O91" s="72">
        <f t="shared" si="33"/>
        <v>0</v>
      </c>
      <c r="P91" s="73">
        <f t="shared" si="34"/>
        <v>0</v>
      </c>
    </row>
    <row r="92" spans="1:16" s="68" customFormat="1">
      <c r="A92" s="62"/>
      <c r="B92" s="88"/>
      <c r="C92" s="64" t="s">
        <v>432</v>
      </c>
      <c r="D92" s="65"/>
      <c r="E92" s="75"/>
      <c r="F92" s="63"/>
      <c r="G92" s="63"/>
      <c r="H92" s="63"/>
      <c r="I92" s="63"/>
      <c r="J92" s="63"/>
      <c r="K92" s="67"/>
      <c r="L92" s="63"/>
      <c r="M92" s="63"/>
      <c r="N92" s="63"/>
      <c r="O92" s="63"/>
      <c r="P92" s="67"/>
    </row>
    <row r="93" spans="1:16" s="68" customFormat="1">
      <c r="A93" s="62"/>
      <c r="B93" s="88"/>
      <c r="C93" s="64" t="s">
        <v>333</v>
      </c>
      <c r="D93" s="65"/>
      <c r="E93" s="75"/>
      <c r="F93" s="63"/>
      <c r="G93" s="63"/>
      <c r="H93" s="63"/>
      <c r="I93" s="63"/>
      <c r="J93" s="63"/>
      <c r="K93" s="67"/>
      <c r="L93" s="63"/>
      <c r="M93" s="63"/>
      <c r="N93" s="63"/>
      <c r="O93" s="63"/>
      <c r="P93" s="67"/>
    </row>
    <row r="94" spans="1:16" s="68" customFormat="1">
      <c r="A94" s="69">
        <f>A91+1</f>
        <v>69</v>
      </c>
      <c r="B94" s="88" t="s">
        <v>26</v>
      </c>
      <c r="C94" s="70" t="s">
        <v>433</v>
      </c>
      <c r="D94" s="71" t="s">
        <v>48</v>
      </c>
      <c r="E94" s="75">
        <v>1</v>
      </c>
      <c r="F94" s="72">
        <v>0</v>
      </c>
      <c r="G94" s="72">
        <v>0</v>
      </c>
      <c r="H94" s="72">
        <f t="shared" ref="H94:H108" si="54">ROUND(F94*G94,2)</f>
        <v>0</v>
      </c>
      <c r="I94" s="72">
        <v>0</v>
      </c>
      <c r="J94" s="72">
        <v>0</v>
      </c>
      <c r="K94" s="73">
        <f t="shared" ref="K94:K99" si="55">SUM(H94:J94)</f>
        <v>0</v>
      </c>
      <c r="L94" s="72">
        <f t="shared" ref="L94:L108" si="56">ROUND(F94*E94,2)</f>
        <v>0</v>
      </c>
      <c r="M94" s="72">
        <f t="shared" ref="M94:M108" si="57">ROUND(H94*E94,2)</f>
        <v>0</v>
      </c>
      <c r="N94" s="72">
        <f t="shared" ref="N94:N108" si="58">ROUND(I94*E94,2)</f>
        <v>0</v>
      </c>
      <c r="O94" s="72">
        <f t="shared" ref="O94:O108" si="59">ROUND(J94*E94,2)</f>
        <v>0</v>
      </c>
      <c r="P94" s="73">
        <f t="shared" ref="P94:P108" si="60">SUM(M94:O94)</f>
        <v>0</v>
      </c>
    </row>
    <row r="95" spans="1:16" s="68" customFormat="1">
      <c r="A95" s="69">
        <f t="shared" ref="A95:A117" si="61">A94+1</f>
        <v>70</v>
      </c>
      <c r="B95" s="88" t="s">
        <v>26</v>
      </c>
      <c r="C95" s="70" t="s">
        <v>434</v>
      </c>
      <c r="D95" s="71" t="s">
        <v>48</v>
      </c>
      <c r="E95" s="75">
        <v>1</v>
      </c>
      <c r="F95" s="72">
        <v>0</v>
      </c>
      <c r="G95" s="72">
        <v>0</v>
      </c>
      <c r="H95" s="72">
        <f t="shared" si="54"/>
        <v>0</v>
      </c>
      <c r="I95" s="72">
        <v>0</v>
      </c>
      <c r="J95" s="72">
        <v>0</v>
      </c>
      <c r="K95" s="73">
        <f t="shared" si="55"/>
        <v>0</v>
      </c>
      <c r="L95" s="72">
        <f t="shared" si="56"/>
        <v>0</v>
      </c>
      <c r="M95" s="72">
        <f t="shared" si="57"/>
        <v>0</v>
      </c>
      <c r="N95" s="72">
        <f t="shared" si="58"/>
        <v>0</v>
      </c>
      <c r="O95" s="72">
        <f t="shared" si="59"/>
        <v>0</v>
      </c>
      <c r="P95" s="73">
        <f t="shared" si="60"/>
        <v>0</v>
      </c>
    </row>
    <row r="96" spans="1:16" s="68" customFormat="1">
      <c r="A96" s="69">
        <f t="shared" si="61"/>
        <v>71</v>
      </c>
      <c r="B96" s="88" t="s">
        <v>26</v>
      </c>
      <c r="C96" s="70" t="s">
        <v>435</v>
      </c>
      <c r="D96" s="71" t="s">
        <v>48</v>
      </c>
      <c r="E96" s="75">
        <v>6</v>
      </c>
      <c r="F96" s="72">
        <v>0</v>
      </c>
      <c r="G96" s="72">
        <v>0</v>
      </c>
      <c r="H96" s="72">
        <f t="shared" si="54"/>
        <v>0</v>
      </c>
      <c r="I96" s="72">
        <v>0</v>
      </c>
      <c r="J96" s="72">
        <v>0</v>
      </c>
      <c r="K96" s="73">
        <f t="shared" si="55"/>
        <v>0</v>
      </c>
      <c r="L96" s="72">
        <f t="shared" si="56"/>
        <v>0</v>
      </c>
      <c r="M96" s="72">
        <f t="shared" si="57"/>
        <v>0</v>
      </c>
      <c r="N96" s="72">
        <f t="shared" si="58"/>
        <v>0</v>
      </c>
      <c r="O96" s="72">
        <f t="shared" si="59"/>
        <v>0</v>
      </c>
      <c r="P96" s="73">
        <f t="shared" si="60"/>
        <v>0</v>
      </c>
    </row>
    <row r="97" spans="1:16" s="68" customFormat="1">
      <c r="A97" s="69">
        <f t="shared" si="61"/>
        <v>72</v>
      </c>
      <c r="B97" s="88" t="s">
        <v>26</v>
      </c>
      <c r="C97" s="70" t="s">
        <v>436</v>
      </c>
      <c r="D97" s="71" t="s">
        <v>48</v>
      </c>
      <c r="E97" s="75">
        <v>6</v>
      </c>
      <c r="F97" s="72">
        <v>0</v>
      </c>
      <c r="G97" s="72">
        <v>0</v>
      </c>
      <c r="H97" s="72">
        <f t="shared" si="54"/>
        <v>0</v>
      </c>
      <c r="I97" s="72">
        <v>0</v>
      </c>
      <c r="J97" s="72">
        <v>0</v>
      </c>
      <c r="K97" s="73">
        <f t="shared" si="55"/>
        <v>0</v>
      </c>
      <c r="L97" s="72">
        <f t="shared" si="56"/>
        <v>0</v>
      </c>
      <c r="M97" s="72">
        <f t="shared" si="57"/>
        <v>0</v>
      </c>
      <c r="N97" s="72">
        <f t="shared" si="58"/>
        <v>0</v>
      </c>
      <c r="O97" s="72">
        <f t="shared" si="59"/>
        <v>0</v>
      </c>
      <c r="P97" s="73">
        <f t="shared" si="60"/>
        <v>0</v>
      </c>
    </row>
    <row r="98" spans="1:16" s="68" customFormat="1">
      <c r="A98" s="69">
        <f t="shared" si="61"/>
        <v>73</v>
      </c>
      <c r="B98" s="88" t="s">
        <v>26</v>
      </c>
      <c r="C98" s="70" t="s">
        <v>437</v>
      </c>
      <c r="D98" s="71" t="s">
        <v>48</v>
      </c>
      <c r="E98" s="75">
        <v>7</v>
      </c>
      <c r="F98" s="72">
        <v>0</v>
      </c>
      <c r="G98" s="72">
        <v>0</v>
      </c>
      <c r="H98" s="72">
        <f t="shared" si="54"/>
        <v>0</v>
      </c>
      <c r="I98" s="72">
        <v>0</v>
      </c>
      <c r="J98" s="72">
        <v>0</v>
      </c>
      <c r="K98" s="73">
        <f t="shared" si="55"/>
        <v>0</v>
      </c>
      <c r="L98" s="72">
        <f t="shared" si="56"/>
        <v>0</v>
      </c>
      <c r="M98" s="72">
        <f t="shared" si="57"/>
        <v>0</v>
      </c>
      <c r="N98" s="72">
        <f t="shared" si="58"/>
        <v>0</v>
      </c>
      <c r="O98" s="72">
        <f t="shared" si="59"/>
        <v>0</v>
      </c>
      <c r="P98" s="73">
        <f t="shared" si="60"/>
        <v>0</v>
      </c>
    </row>
    <row r="99" spans="1:16" s="68" customFormat="1">
      <c r="A99" s="69">
        <f t="shared" si="61"/>
        <v>74</v>
      </c>
      <c r="B99" s="88" t="s">
        <v>26</v>
      </c>
      <c r="C99" s="70" t="s">
        <v>438</v>
      </c>
      <c r="D99" s="71" t="s">
        <v>48</v>
      </c>
      <c r="E99" s="75">
        <v>1</v>
      </c>
      <c r="F99" s="72">
        <v>0</v>
      </c>
      <c r="G99" s="72">
        <v>0</v>
      </c>
      <c r="H99" s="72">
        <f t="shared" si="54"/>
        <v>0</v>
      </c>
      <c r="I99" s="72">
        <v>0</v>
      </c>
      <c r="J99" s="72">
        <v>0</v>
      </c>
      <c r="K99" s="73">
        <f t="shared" si="55"/>
        <v>0</v>
      </c>
      <c r="L99" s="72">
        <f t="shared" si="56"/>
        <v>0</v>
      </c>
      <c r="M99" s="72">
        <f t="shared" si="57"/>
        <v>0</v>
      </c>
      <c r="N99" s="72">
        <f t="shared" si="58"/>
        <v>0</v>
      </c>
      <c r="O99" s="72">
        <f t="shared" si="59"/>
        <v>0</v>
      </c>
      <c r="P99" s="73">
        <f t="shared" si="60"/>
        <v>0</v>
      </c>
    </row>
    <row r="100" spans="1:16" s="68" customFormat="1">
      <c r="A100" s="69">
        <f t="shared" si="61"/>
        <v>75</v>
      </c>
      <c r="B100" s="88" t="s">
        <v>26</v>
      </c>
      <c r="C100" s="74" t="s">
        <v>439</v>
      </c>
      <c r="D100" s="71" t="s">
        <v>48</v>
      </c>
      <c r="E100" s="75">
        <v>10</v>
      </c>
      <c r="F100" s="72">
        <v>0</v>
      </c>
      <c r="G100" s="72">
        <v>0</v>
      </c>
      <c r="H100" s="72">
        <f t="shared" si="54"/>
        <v>0</v>
      </c>
      <c r="I100" s="72">
        <v>0</v>
      </c>
      <c r="J100" s="72">
        <v>0</v>
      </c>
      <c r="K100" s="73">
        <f t="shared" ref="K100:K108" si="62">SUM(H100:J100)</f>
        <v>0</v>
      </c>
      <c r="L100" s="72">
        <f t="shared" si="56"/>
        <v>0</v>
      </c>
      <c r="M100" s="72">
        <f t="shared" si="57"/>
        <v>0</v>
      </c>
      <c r="N100" s="72">
        <f t="shared" si="58"/>
        <v>0</v>
      </c>
      <c r="O100" s="72">
        <f t="shared" si="59"/>
        <v>0</v>
      </c>
      <c r="P100" s="73">
        <f t="shared" si="60"/>
        <v>0</v>
      </c>
    </row>
    <row r="101" spans="1:16" s="68" customFormat="1">
      <c r="A101" s="69">
        <f t="shared" si="61"/>
        <v>76</v>
      </c>
      <c r="B101" s="88" t="s">
        <v>26</v>
      </c>
      <c r="C101" s="74" t="s">
        <v>440</v>
      </c>
      <c r="D101" s="71" t="s">
        <v>48</v>
      </c>
      <c r="E101" s="75">
        <v>2</v>
      </c>
      <c r="F101" s="72">
        <v>0</v>
      </c>
      <c r="G101" s="72">
        <v>0</v>
      </c>
      <c r="H101" s="72">
        <f t="shared" si="54"/>
        <v>0</v>
      </c>
      <c r="I101" s="72">
        <v>0</v>
      </c>
      <c r="J101" s="72">
        <v>0</v>
      </c>
      <c r="K101" s="73">
        <f t="shared" si="62"/>
        <v>0</v>
      </c>
      <c r="L101" s="72">
        <f t="shared" si="56"/>
        <v>0</v>
      </c>
      <c r="M101" s="72">
        <f t="shared" si="57"/>
        <v>0</v>
      </c>
      <c r="N101" s="72">
        <f t="shared" si="58"/>
        <v>0</v>
      </c>
      <c r="O101" s="72">
        <f t="shared" si="59"/>
        <v>0</v>
      </c>
      <c r="P101" s="73">
        <f t="shared" si="60"/>
        <v>0</v>
      </c>
    </row>
    <row r="102" spans="1:16" s="68" customFormat="1">
      <c r="A102" s="69">
        <f t="shared" si="61"/>
        <v>77</v>
      </c>
      <c r="B102" s="88" t="s">
        <v>26</v>
      </c>
      <c r="C102" s="74" t="s">
        <v>441</v>
      </c>
      <c r="D102" s="71" t="s">
        <v>48</v>
      </c>
      <c r="E102" s="75">
        <v>2</v>
      </c>
      <c r="F102" s="72">
        <v>0</v>
      </c>
      <c r="G102" s="72">
        <v>0</v>
      </c>
      <c r="H102" s="72">
        <f t="shared" si="54"/>
        <v>0</v>
      </c>
      <c r="I102" s="72">
        <v>0</v>
      </c>
      <c r="J102" s="72">
        <v>0</v>
      </c>
      <c r="K102" s="73">
        <f t="shared" si="62"/>
        <v>0</v>
      </c>
      <c r="L102" s="72">
        <f t="shared" si="56"/>
        <v>0</v>
      </c>
      <c r="M102" s="72">
        <f t="shared" si="57"/>
        <v>0</v>
      </c>
      <c r="N102" s="72">
        <f t="shared" si="58"/>
        <v>0</v>
      </c>
      <c r="O102" s="72">
        <f t="shared" si="59"/>
        <v>0</v>
      </c>
      <c r="P102" s="73">
        <f t="shared" si="60"/>
        <v>0</v>
      </c>
    </row>
    <row r="103" spans="1:16" s="68" customFormat="1">
      <c r="A103" s="69">
        <f t="shared" si="61"/>
        <v>78</v>
      </c>
      <c r="B103" s="88" t="s">
        <v>26</v>
      </c>
      <c r="C103" s="74" t="s">
        <v>442</v>
      </c>
      <c r="D103" s="71" t="s">
        <v>48</v>
      </c>
      <c r="E103" s="75">
        <v>3</v>
      </c>
      <c r="F103" s="72">
        <v>0</v>
      </c>
      <c r="G103" s="72">
        <v>0</v>
      </c>
      <c r="H103" s="72">
        <f t="shared" si="54"/>
        <v>0</v>
      </c>
      <c r="I103" s="72">
        <v>0</v>
      </c>
      <c r="J103" s="72">
        <v>0</v>
      </c>
      <c r="K103" s="73">
        <f t="shared" si="62"/>
        <v>0</v>
      </c>
      <c r="L103" s="72">
        <f t="shared" si="56"/>
        <v>0</v>
      </c>
      <c r="M103" s="72">
        <f t="shared" si="57"/>
        <v>0</v>
      </c>
      <c r="N103" s="72">
        <f t="shared" si="58"/>
        <v>0</v>
      </c>
      <c r="O103" s="72">
        <f t="shared" si="59"/>
        <v>0</v>
      </c>
      <c r="P103" s="73">
        <f t="shared" si="60"/>
        <v>0</v>
      </c>
    </row>
    <row r="104" spans="1:16" s="68" customFormat="1">
      <c r="A104" s="69">
        <f t="shared" si="61"/>
        <v>79</v>
      </c>
      <c r="B104" s="88" t="s">
        <v>26</v>
      </c>
      <c r="C104" s="74" t="s">
        <v>443</v>
      </c>
      <c r="D104" s="71" t="s">
        <v>48</v>
      </c>
      <c r="E104" s="75">
        <v>1</v>
      </c>
      <c r="F104" s="72">
        <v>0</v>
      </c>
      <c r="G104" s="72">
        <v>0</v>
      </c>
      <c r="H104" s="72">
        <f t="shared" si="54"/>
        <v>0</v>
      </c>
      <c r="I104" s="72">
        <v>0</v>
      </c>
      <c r="J104" s="72">
        <v>0</v>
      </c>
      <c r="K104" s="73">
        <f t="shared" si="62"/>
        <v>0</v>
      </c>
      <c r="L104" s="72">
        <f t="shared" si="56"/>
        <v>0</v>
      </c>
      <c r="M104" s="72">
        <f t="shared" si="57"/>
        <v>0</v>
      </c>
      <c r="N104" s="72">
        <f t="shared" si="58"/>
        <v>0</v>
      </c>
      <c r="O104" s="72">
        <f t="shared" si="59"/>
        <v>0</v>
      </c>
      <c r="P104" s="73">
        <f t="shared" si="60"/>
        <v>0</v>
      </c>
    </row>
    <row r="105" spans="1:16" s="68" customFormat="1">
      <c r="A105" s="69">
        <f t="shared" si="61"/>
        <v>80</v>
      </c>
      <c r="B105" s="88" t="s">
        <v>26</v>
      </c>
      <c r="C105" s="74" t="s">
        <v>444</v>
      </c>
      <c r="D105" s="71" t="s">
        <v>48</v>
      </c>
      <c r="E105" s="75">
        <v>2</v>
      </c>
      <c r="F105" s="72">
        <v>0</v>
      </c>
      <c r="G105" s="72">
        <v>0</v>
      </c>
      <c r="H105" s="72">
        <f t="shared" si="54"/>
        <v>0</v>
      </c>
      <c r="I105" s="72">
        <v>0</v>
      </c>
      <c r="J105" s="72">
        <v>0</v>
      </c>
      <c r="K105" s="73">
        <f t="shared" si="62"/>
        <v>0</v>
      </c>
      <c r="L105" s="72">
        <f t="shared" si="56"/>
        <v>0</v>
      </c>
      <c r="M105" s="72">
        <f t="shared" si="57"/>
        <v>0</v>
      </c>
      <c r="N105" s="72">
        <f t="shared" si="58"/>
        <v>0</v>
      </c>
      <c r="O105" s="72">
        <f t="shared" si="59"/>
        <v>0</v>
      </c>
      <c r="P105" s="73">
        <f t="shared" si="60"/>
        <v>0</v>
      </c>
    </row>
    <row r="106" spans="1:16" s="68" customFormat="1">
      <c r="A106" s="69">
        <f t="shared" si="61"/>
        <v>81</v>
      </c>
      <c r="B106" s="88" t="s">
        <v>26</v>
      </c>
      <c r="C106" s="74" t="s">
        <v>445</v>
      </c>
      <c r="D106" s="71" t="s">
        <v>48</v>
      </c>
      <c r="E106" s="75">
        <v>6</v>
      </c>
      <c r="F106" s="72">
        <v>0</v>
      </c>
      <c r="G106" s="72">
        <v>0</v>
      </c>
      <c r="H106" s="72">
        <f t="shared" si="54"/>
        <v>0</v>
      </c>
      <c r="I106" s="72">
        <v>0</v>
      </c>
      <c r="J106" s="72">
        <v>0</v>
      </c>
      <c r="K106" s="73">
        <f t="shared" si="62"/>
        <v>0</v>
      </c>
      <c r="L106" s="72">
        <f t="shared" si="56"/>
        <v>0</v>
      </c>
      <c r="M106" s="72">
        <f t="shared" si="57"/>
        <v>0</v>
      </c>
      <c r="N106" s="72">
        <f t="shared" si="58"/>
        <v>0</v>
      </c>
      <c r="O106" s="72">
        <f t="shared" si="59"/>
        <v>0</v>
      </c>
      <c r="P106" s="73">
        <f t="shared" si="60"/>
        <v>0</v>
      </c>
    </row>
    <row r="107" spans="1:16" s="68" customFormat="1">
      <c r="A107" s="69">
        <f t="shared" si="61"/>
        <v>82</v>
      </c>
      <c r="B107" s="88" t="s">
        <v>26</v>
      </c>
      <c r="C107" s="74" t="s">
        <v>417</v>
      </c>
      <c r="D107" s="71" t="s">
        <v>23</v>
      </c>
      <c r="E107" s="75">
        <v>146</v>
      </c>
      <c r="F107" s="72">
        <v>0</v>
      </c>
      <c r="G107" s="72">
        <v>0</v>
      </c>
      <c r="H107" s="72">
        <f t="shared" si="54"/>
        <v>0</v>
      </c>
      <c r="I107" s="72">
        <v>0</v>
      </c>
      <c r="J107" s="72">
        <v>0</v>
      </c>
      <c r="K107" s="73">
        <f t="shared" si="62"/>
        <v>0</v>
      </c>
      <c r="L107" s="72">
        <f t="shared" si="56"/>
        <v>0</v>
      </c>
      <c r="M107" s="72">
        <f t="shared" si="57"/>
        <v>0</v>
      </c>
      <c r="N107" s="72">
        <f t="shared" si="58"/>
        <v>0</v>
      </c>
      <c r="O107" s="72">
        <f t="shared" si="59"/>
        <v>0</v>
      </c>
      <c r="P107" s="73">
        <f t="shared" si="60"/>
        <v>0</v>
      </c>
    </row>
    <row r="108" spans="1:16" s="68" customFormat="1">
      <c r="A108" s="69">
        <f t="shared" si="61"/>
        <v>83</v>
      </c>
      <c r="B108" s="88" t="s">
        <v>26</v>
      </c>
      <c r="C108" s="74" t="s">
        <v>419</v>
      </c>
      <c r="D108" s="71" t="s">
        <v>23</v>
      </c>
      <c r="E108" s="75">
        <v>795</v>
      </c>
      <c r="F108" s="72">
        <v>0</v>
      </c>
      <c r="G108" s="72">
        <v>0</v>
      </c>
      <c r="H108" s="72">
        <f t="shared" si="54"/>
        <v>0</v>
      </c>
      <c r="I108" s="72">
        <v>0</v>
      </c>
      <c r="J108" s="72">
        <v>0</v>
      </c>
      <c r="K108" s="73">
        <f t="shared" si="62"/>
        <v>0</v>
      </c>
      <c r="L108" s="72">
        <f t="shared" si="56"/>
        <v>0</v>
      </c>
      <c r="M108" s="72">
        <f t="shared" si="57"/>
        <v>0</v>
      </c>
      <c r="N108" s="72">
        <f t="shared" si="58"/>
        <v>0</v>
      </c>
      <c r="O108" s="72">
        <f t="shared" si="59"/>
        <v>0</v>
      </c>
      <c r="P108" s="73">
        <f t="shared" si="60"/>
        <v>0</v>
      </c>
    </row>
    <row r="109" spans="1:16" s="68" customFormat="1">
      <c r="A109" s="69">
        <f t="shared" si="61"/>
        <v>84</v>
      </c>
      <c r="B109" s="88" t="s">
        <v>26</v>
      </c>
      <c r="C109" s="74" t="s">
        <v>390</v>
      </c>
      <c r="D109" s="71" t="s">
        <v>375</v>
      </c>
      <c r="E109" s="75">
        <v>1</v>
      </c>
      <c r="F109" s="72">
        <v>0</v>
      </c>
      <c r="G109" s="72">
        <v>0</v>
      </c>
      <c r="H109" s="72">
        <f t="shared" si="28"/>
        <v>0</v>
      </c>
      <c r="I109" s="72">
        <v>0</v>
      </c>
      <c r="J109" s="72">
        <v>0</v>
      </c>
      <c r="K109" s="73">
        <f t="shared" si="29"/>
        <v>0</v>
      </c>
      <c r="L109" s="72">
        <f t="shared" si="30"/>
        <v>0</v>
      </c>
      <c r="M109" s="72">
        <f t="shared" si="31"/>
        <v>0</v>
      </c>
      <c r="N109" s="72">
        <f t="shared" si="32"/>
        <v>0</v>
      </c>
      <c r="O109" s="72">
        <f t="shared" si="33"/>
        <v>0</v>
      </c>
      <c r="P109" s="73">
        <f t="shared" si="34"/>
        <v>0</v>
      </c>
    </row>
    <row r="110" spans="1:16" s="68" customFormat="1" ht="27">
      <c r="A110" s="69">
        <f t="shared" si="61"/>
        <v>85</v>
      </c>
      <c r="B110" s="88" t="s">
        <v>26</v>
      </c>
      <c r="C110" s="74" t="s">
        <v>446</v>
      </c>
      <c r="D110" s="71" t="s">
        <v>48</v>
      </c>
      <c r="E110" s="75">
        <v>1</v>
      </c>
      <c r="F110" s="72">
        <v>0</v>
      </c>
      <c r="G110" s="72">
        <v>0</v>
      </c>
      <c r="H110" s="72">
        <f t="shared" si="28"/>
        <v>0</v>
      </c>
      <c r="I110" s="72">
        <v>0</v>
      </c>
      <c r="J110" s="72">
        <v>0</v>
      </c>
      <c r="K110" s="73">
        <f t="shared" si="17"/>
        <v>0</v>
      </c>
      <c r="L110" s="72">
        <f t="shared" si="30"/>
        <v>0</v>
      </c>
      <c r="M110" s="72">
        <f t="shared" si="31"/>
        <v>0</v>
      </c>
      <c r="N110" s="72">
        <f t="shared" si="32"/>
        <v>0</v>
      </c>
      <c r="O110" s="72">
        <f t="shared" si="33"/>
        <v>0</v>
      </c>
      <c r="P110" s="73">
        <f t="shared" si="34"/>
        <v>0</v>
      </c>
    </row>
    <row r="111" spans="1:16" s="68" customFormat="1">
      <c r="A111" s="69">
        <f t="shared" si="61"/>
        <v>86</v>
      </c>
      <c r="B111" s="88" t="s">
        <v>26</v>
      </c>
      <c r="C111" s="74" t="s">
        <v>381</v>
      </c>
      <c r="D111" s="71" t="s">
        <v>23</v>
      </c>
      <c r="E111" s="75">
        <v>105</v>
      </c>
      <c r="F111" s="72">
        <v>0</v>
      </c>
      <c r="G111" s="72">
        <v>0</v>
      </c>
      <c r="H111" s="72">
        <f t="shared" si="28"/>
        <v>0</v>
      </c>
      <c r="I111" s="72">
        <v>0</v>
      </c>
      <c r="J111" s="72">
        <v>0</v>
      </c>
      <c r="K111" s="73">
        <f t="shared" si="17"/>
        <v>0</v>
      </c>
      <c r="L111" s="72">
        <f t="shared" si="30"/>
        <v>0</v>
      </c>
      <c r="M111" s="72">
        <f t="shared" si="31"/>
        <v>0</v>
      </c>
      <c r="N111" s="72">
        <f t="shared" si="32"/>
        <v>0</v>
      </c>
      <c r="O111" s="72">
        <f t="shared" si="33"/>
        <v>0</v>
      </c>
      <c r="P111" s="73">
        <f t="shared" si="34"/>
        <v>0</v>
      </c>
    </row>
    <row r="112" spans="1:16" s="68" customFormat="1">
      <c r="A112" s="69">
        <f t="shared" si="61"/>
        <v>87</v>
      </c>
      <c r="B112" s="88" t="s">
        <v>26</v>
      </c>
      <c r="C112" s="74" t="s">
        <v>382</v>
      </c>
      <c r="D112" s="71" t="s">
        <v>23</v>
      </c>
      <c r="E112" s="75">
        <v>105</v>
      </c>
      <c r="F112" s="72">
        <v>0</v>
      </c>
      <c r="G112" s="72">
        <v>0</v>
      </c>
      <c r="H112" s="72">
        <f t="shared" si="28"/>
        <v>0</v>
      </c>
      <c r="I112" s="72">
        <v>0</v>
      </c>
      <c r="J112" s="72">
        <v>0</v>
      </c>
      <c r="K112" s="73">
        <f t="shared" si="17"/>
        <v>0</v>
      </c>
      <c r="L112" s="72">
        <f t="shared" si="30"/>
        <v>0</v>
      </c>
      <c r="M112" s="72">
        <f t="shared" si="31"/>
        <v>0</v>
      </c>
      <c r="N112" s="72">
        <f t="shared" si="32"/>
        <v>0</v>
      </c>
      <c r="O112" s="72">
        <f t="shared" si="33"/>
        <v>0</v>
      </c>
      <c r="P112" s="73">
        <f t="shared" si="34"/>
        <v>0</v>
      </c>
    </row>
    <row r="113" spans="1:16" s="68" customFormat="1">
      <c r="A113" s="69">
        <f t="shared" si="61"/>
        <v>88</v>
      </c>
      <c r="B113" s="88" t="s">
        <v>26</v>
      </c>
      <c r="C113" s="74" t="s">
        <v>447</v>
      </c>
      <c r="D113" s="71" t="s">
        <v>48</v>
      </c>
      <c r="E113" s="75">
        <v>10</v>
      </c>
      <c r="F113" s="72">
        <v>0</v>
      </c>
      <c r="G113" s="72">
        <v>0</v>
      </c>
      <c r="H113" s="72">
        <f t="shared" si="28"/>
        <v>0</v>
      </c>
      <c r="I113" s="72">
        <v>0</v>
      </c>
      <c r="J113" s="72">
        <v>0</v>
      </c>
      <c r="K113" s="73">
        <f t="shared" si="17"/>
        <v>0</v>
      </c>
      <c r="L113" s="72">
        <f t="shared" si="30"/>
        <v>0</v>
      </c>
      <c r="M113" s="72">
        <f t="shared" si="31"/>
        <v>0</v>
      </c>
      <c r="N113" s="72">
        <f t="shared" si="32"/>
        <v>0</v>
      </c>
      <c r="O113" s="72">
        <f t="shared" si="33"/>
        <v>0</v>
      </c>
      <c r="P113" s="73">
        <f t="shared" si="34"/>
        <v>0</v>
      </c>
    </row>
    <row r="114" spans="1:16" s="68" customFormat="1">
      <c r="A114" s="69">
        <f t="shared" si="61"/>
        <v>89</v>
      </c>
      <c r="B114" s="88" t="s">
        <v>26</v>
      </c>
      <c r="C114" s="74" t="s">
        <v>448</v>
      </c>
      <c r="D114" s="71" t="s">
        <v>48</v>
      </c>
      <c r="E114" s="75">
        <v>4</v>
      </c>
      <c r="F114" s="72">
        <v>0</v>
      </c>
      <c r="G114" s="72">
        <v>0</v>
      </c>
      <c r="H114" s="72">
        <f t="shared" si="28"/>
        <v>0</v>
      </c>
      <c r="I114" s="72">
        <v>0</v>
      </c>
      <c r="J114" s="72">
        <v>0</v>
      </c>
      <c r="K114" s="73">
        <f t="shared" si="17"/>
        <v>0</v>
      </c>
      <c r="L114" s="72">
        <f t="shared" si="30"/>
        <v>0</v>
      </c>
      <c r="M114" s="72">
        <f t="shared" si="31"/>
        <v>0</v>
      </c>
      <c r="N114" s="72">
        <f t="shared" si="32"/>
        <v>0</v>
      </c>
      <c r="O114" s="72">
        <f t="shared" si="33"/>
        <v>0</v>
      </c>
      <c r="P114" s="73">
        <f t="shared" si="34"/>
        <v>0</v>
      </c>
    </row>
    <row r="115" spans="1:16" s="68" customFormat="1">
      <c r="A115" s="69">
        <f t="shared" si="61"/>
        <v>90</v>
      </c>
      <c r="B115" s="88" t="s">
        <v>26</v>
      </c>
      <c r="C115" s="74" t="s">
        <v>405</v>
      </c>
      <c r="D115" s="71" t="s">
        <v>23</v>
      </c>
      <c r="E115" s="75">
        <v>100</v>
      </c>
      <c r="F115" s="72">
        <v>0</v>
      </c>
      <c r="G115" s="72">
        <v>0</v>
      </c>
      <c r="H115" s="72">
        <f t="shared" si="28"/>
        <v>0</v>
      </c>
      <c r="I115" s="72">
        <v>0</v>
      </c>
      <c r="J115" s="72">
        <v>0</v>
      </c>
      <c r="K115" s="73">
        <f t="shared" si="17"/>
        <v>0</v>
      </c>
      <c r="L115" s="72">
        <f t="shared" si="30"/>
        <v>0</v>
      </c>
      <c r="M115" s="72">
        <f t="shared" si="31"/>
        <v>0</v>
      </c>
      <c r="N115" s="72">
        <f t="shared" si="32"/>
        <v>0</v>
      </c>
      <c r="O115" s="72">
        <f t="shared" si="33"/>
        <v>0</v>
      </c>
      <c r="P115" s="73">
        <f t="shared" si="34"/>
        <v>0</v>
      </c>
    </row>
    <row r="116" spans="1:16" s="68" customFormat="1">
      <c r="A116" s="69">
        <f t="shared" si="61"/>
        <v>91</v>
      </c>
      <c r="B116" s="88" t="s">
        <v>26</v>
      </c>
      <c r="C116" s="74" t="s">
        <v>371</v>
      </c>
      <c r="D116" s="71" t="s">
        <v>23</v>
      </c>
      <c r="E116" s="75">
        <v>105</v>
      </c>
      <c r="F116" s="72">
        <v>0</v>
      </c>
      <c r="G116" s="72">
        <v>0</v>
      </c>
      <c r="H116" s="72">
        <f t="shared" si="28"/>
        <v>0</v>
      </c>
      <c r="I116" s="72">
        <v>0</v>
      </c>
      <c r="J116" s="72">
        <v>0</v>
      </c>
      <c r="K116" s="73">
        <f t="shared" si="17"/>
        <v>0</v>
      </c>
      <c r="L116" s="72">
        <f t="shared" si="30"/>
        <v>0</v>
      </c>
      <c r="M116" s="72">
        <f t="shared" si="31"/>
        <v>0</v>
      </c>
      <c r="N116" s="72">
        <f t="shared" si="32"/>
        <v>0</v>
      </c>
      <c r="O116" s="72">
        <f t="shared" si="33"/>
        <v>0</v>
      </c>
      <c r="P116" s="73">
        <f t="shared" si="34"/>
        <v>0</v>
      </c>
    </row>
    <row r="117" spans="1:16" s="68" customFormat="1">
      <c r="A117" s="69">
        <f t="shared" si="61"/>
        <v>92</v>
      </c>
      <c r="B117" s="88" t="s">
        <v>26</v>
      </c>
      <c r="C117" s="74" t="s">
        <v>449</v>
      </c>
      <c r="D117" s="71" t="s">
        <v>375</v>
      </c>
      <c r="E117" s="75">
        <v>1</v>
      </c>
      <c r="F117" s="72">
        <v>0</v>
      </c>
      <c r="G117" s="72">
        <v>0</v>
      </c>
      <c r="H117" s="72">
        <f t="shared" si="28"/>
        <v>0</v>
      </c>
      <c r="I117" s="72">
        <v>0</v>
      </c>
      <c r="J117" s="72">
        <v>0</v>
      </c>
      <c r="K117" s="73">
        <f t="shared" si="17"/>
        <v>0</v>
      </c>
      <c r="L117" s="72">
        <f t="shared" si="30"/>
        <v>0</v>
      </c>
      <c r="M117" s="72">
        <f t="shared" si="31"/>
        <v>0</v>
      </c>
      <c r="N117" s="72">
        <f t="shared" si="32"/>
        <v>0</v>
      </c>
      <c r="O117" s="72">
        <f t="shared" si="33"/>
        <v>0</v>
      </c>
      <c r="P117" s="73">
        <f t="shared" si="34"/>
        <v>0</v>
      </c>
    </row>
    <row r="118" spans="1:16" s="68" customFormat="1">
      <c r="A118" s="62"/>
      <c r="B118" s="88"/>
      <c r="C118" s="64" t="s">
        <v>340</v>
      </c>
      <c r="D118" s="65"/>
      <c r="E118" s="75"/>
      <c r="F118" s="63"/>
      <c r="G118" s="63"/>
      <c r="H118" s="63"/>
      <c r="I118" s="63"/>
      <c r="J118" s="63"/>
      <c r="K118" s="67"/>
      <c r="L118" s="63"/>
      <c r="M118" s="63"/>
      <c r="N118" s="63"/>
      <c r="O118" s="63"/>
      <c r="P118" s="67"/>
    </row>
    <row r="119" spans="1:16" s="68" customFormat="1">
      <c r="A119" s="69">
        <f>A117+1</f>
        <v>93</v>
      </c>
      <c r="B119" s="88" t="s">
        <v>26</v>
      </c>
      <c r="C119" s="74" t="s">
        <v>450</v>
      </c>
      <c r="D119" s="71" t="s">
        <v>48</v>
      </c>
      <c r="E119" s="75">
        <v>1</v>
      </c>
      <c r="F119" s="72">
        <v>0</v>
      </c>
      <c r="G119" s="72">
        <v>0</v>
      </c>
      <c r="H119" s="72">
        <f t="shared" si="28"/>
        <v>0</v>
      </c>
      <c r="I119" s="72">
        <v>0</v>
      </c>
      <c r="J119" s="72">
        <v>0</v>
      </c>
      <c r="K119" s="73">
        <f t="shared" si="17"/>
        <v>0</v>
      </c>
      <c r="L119" s="72">
        <f t="shared" si="30"/>
        <v>0</v>
      </c>
      <c r="M119" s="72">
        <f t="shared" si="31"/>
        <v>0</v>
      </c>
      <c r="N119" s="72">
        <f t="shared" si="32"/>
        <v>0</v>
      </c>
      <c r="O119" s="72">
        <f t="shared" si="33"/>
        <v>0</v>
      </c>
      <c r="P119" s="73">
        <f t="shared" si="34"/>
        <v>0</v>
      </c>
    </row>
    <row r="120" spans="1:16" s="68" customFormat="1">
      <c r="A120" s="69">
        <f t="shared" ref="A120:A142" si="63">A119+1</f>
        <v>94</v>
      </c>
      <c r="B120" s="88" t="s">
        <v>26</v>
      </c>
      <c r="C120" s="74" t="s">
        <v>451</v>
      </c>
      <c r="D120" s="71" t="s">
        <v>48</v>
      </c>
      <c r="E120" s="75">
        <v>1</v>
      </c>
      <c r="F120" s="72">
        <v>0</v>
      </c>
      <c r="G120" s="72">
        <v>0</v>
      </c>
      <c r="H120" s="72">
        <f t="shared" si="28"/>
        <v>0</v>
      </c>
      <c r="I120" s="72">
        <v>0</v>
      </c>
      <c r="J120" s="72">
        <v>0</v>
      </c>
      <c r="K120" s="73">
        <f t="shared" si="17"/>
        <v>0</v>
      </c>
      <c r="L120" s="72">
        <f t="shared" si="30"/>
        <v>0</v>
      </c>
      <c r="M120" s="72">
        <f t="shared" si="31"/>
        <v>0</v>
      </c>
      <c r="N120" s="72">
        <f t="shared" si="32"/>
        <v>0</v>
      </c>
      <c r="O120" s="72">
        <f t="shared" si="33"/>
        <v>0</v>
      </c>
      <c r="P120" s="73">
        <f t="shared" si="34"/>
        <v>0</v>
      </c>
    </row>
    <row r="121" spans="1:16" s="68" customFormat="1">
      <c r="A121" s="69">
        <f t="shared" si="63"/>
        <v>95</v>
      </c>
      <c r="B121" s="88" t="s">
        <v>26</v>
      </c>
      <c r="C121" s="74" t="s">
        <v>452</v>
      </c>
      <c r="D121" s="71" t="s">
        <v>48</v>
      </c>
      <c r="E121" s="75">
        <v>6</v>
      </c>
      <c r="F121" s="72">
        <v>0</v>
      </c>
      <c r="G121" s="72">
        <v>0</v>
      </c>
      <c r="H121" s="72">
        <f t="shared" si="28"/>
        <v>0</v>
      </c>
      <c r="I121" s="72">
        <v>0</v>
      </c>
      <c r="J121" s="72">
        <v>0</v>
      </c>
      <c r="K121" s="73">
        <f t="shared" si="17"/>
        <v>0</v>
      </c>
      <c r="L121" s="72">
        <f t="shared" si="30"/>
        <v>0</v>
      </c>
      <c r="M121" s="72">
        <f t="shared" si="31"/>
        <v>0</v>
      </c>
      <c r="N121" s="72">
        <f t="shared" si="32"/>
        <v>0</v>
      </c>
      <c r="O121" s="72">
        <f t="shared" si="33"/>
        <v>0</v>
      </c>
      <c r="P121" s="73">
        <f t="shared" si="34"/>
        <v>0</v>
      </c>
    </row>
    <row r="122" spans="1:16" s="68" customFormat="1">
      <c r="A122" s="69">
        <f t="shared" si="63"/>
        <v>96</v>
      </c>
      <c r="B122" s="88" t="s">
        <v>26</v>
      </c>
      <c r="C122" s="74" t="s">
        <v>453</v>
      </c>
      <c r="D122" s="65" t="s">
        <v>48</v>
      </c>
      <c r="E122" s="75">
        <v>6</v>
      </c>
      <c r="F122" s="72">
        <v>0</v>
      </c>
      <c r="G122" s="72">
        <v>0</v>
      </c>
      <c r="H122" s="72">
        <f t="shared" si="28"/>
        <v>0</v>
      </c>
      <c r="I122" s="72">
        <v>0</v>
      </c>
      <c r="J122" s="72">
        <v>0</v>
      </c>
      <c r="K122" s="73">
        <f t="shared" si="17"/>
        <v>0</v>
      </c>
      <c r="L122" s="72">
        <f t="shared" si="30"/>
        <v>0</v>
      </c>
      <c r="M122" s="72">
        <f t="shared" si="31"/>
        <v>0</v>
      </c>
      <c r="N122" s="72">
        <f t="shared" si="32"/>
        <v>0</v>
      </c>
      <c r="O122" s="72">
        <f t="shared" si="33"/>
        <v>0</v>
      </c>
      <c r="P122" s="73">
        <f t="shared" si="34"/>
        <v>0</v>
      </c>
    </row>
    <row r="123" spans="1:16" s="68" customFormat="1">
      <c r="A123" s="69">
        <f t="shared" si="63"/>
        <v>97</v>
      </c>
      <c r="B123" s="88" t="s">
        <v>26</v>
      </c>
      <c r="C123" s="74" t="s">
        <v>454</v>
      </c>
      <c r="D123" s="71" t="s">
        <v>48</v>
      </c>
      <c r="E123" s="75">
        <v>2</v>
      </c>
      <c r="F123" s="72">
        <v>0</v>
      </c>
      <c r="G123" s="72">
        <v>0</v>
      </c>
      <c r="H123" s="72">
        <f t="shared" si="28"/>
        <v>0</v>
      </c>
      <c r="I123" s="72">
        <v>0</v>
      </c>
      <c r="J123" s="72">
        <v>0</v>
      </c>
      <c r="K123" s="73">
        <f t="shared" si="17"/>
        <v>0</v>
      </c>
      <c r="L123" s="72">
        <f t="shared" si="30"/>
        <v>0</v>
      </c>
      <c r="M123" s="72">
        <f t="shared" si="31"/>
        <v>0</v>
      </c>
      <c r="N123" s="72">
        <f t="shared" si="32"/>
        <v>0</v>
      </c>
      <c r="O123" s="72">
        <f t="shared" si="33"/>
        <v>0</v>
      </c>
      <c r="P123" s="73">
        <f t="shared" si="34"/>
        <v>0</v>
      </c>
    </row>
    <row r="124" spans="1:16" s="68" customFormat="1">
      <c r="A124" s="69">
        <f t="shared" si="63"/>
        <v>98</v>
      </c>
      <c r="B124" s="88" t="s">
        <v>26</v>
      </c>
      <c r="C124" s="74" t="s">
        <v>455</v>
      </c>
      <c r="D124" s="71" t="s">
        <v>48</v>
      </c>
      <c r="E124" s="75">
        <v>5</v>
      </c>
      <c r="F124" s="72">
        <v>0</v>
      </c>
      <c r="G124" s="72">
        <v>0</v>
      </c>
      <c r="H124" s="72">
        <f t="shared" si="28"/>
        <v>0</v>
      </c>
      <c r="I124" s="72">
        <v>0</v>
      </c>
      <c r="J124" s="72">
        <v>0</v>
      </c>
      <c r="K124" s="73">
        <f t="shared" si="17"/>
        <v>0</v>
      </c>
      <c r="L124" s="72">
        <f t="shared" ref="L124:L142" si="64">ROUND(F124*E124,2)</f>
        <v>0</v>
      </c>
      <c r="M124" s="72">
        <f t="shared" ref="M124:M142" si="65">ROUND(H124*E124,2)</f>
        <v>0</v>
      </c>
      <c r="N124" s="72">
        <f t="shared" ref="N124:N142" si="66">ROUND(I124*E124,2)</f>
        <v>0</v>
      </c>
      <c r="O124" s="72">
        <f t="shared" ref="O124:O142" si="67">ROUND(J124*E124,2)</f>
        <v>0</v>
      </c>
      <c r="P124" s="73">
        <f t="shared" ref="P124:P142" si="68">SUM(M124:O124)</f>
        <v>0</v>
      </c>
    </row>
    <row r="125" spans="1:16" s="68" customFormat="1">
      <c r="A125" s="69">
        <f t="shared" si="63"/>
        <v>99</v>
      </c>
      <c r="B125" s="88" t="s">
        <v>26</v>
      </c>
      <c r="C125" s="74" t="s">
        <v>456</v>
      </c>
      <c r="D125" s="71" t="s">
        <v>48</v>
      </c>
      <c r="E125" s="75">
        <v>1</v>
      </c>
      <c r="F125" s="72">
        <v>0</v>
      </c>
      <c r="G125" s="72">
        <v>0</v>
      </c>
      <c r="H125" s="72">
        <f t="shared" ref="H125:H142" si="69">ROUND(F125*G125,2)</f>
        <v>0</v>
      </c>
      <c r="I125" s="72">
        <v>0</v>
      </c>
      <c r="J125" s="72">
        <v>0</v>
      </c>
      <c r="K125" s="73">
        <f t="shared" ref="K125:K142" si="70">SUM(H125:J125)</f>
        <v>0</v>
      </c>
      <c r="L125" s="72">
        <f t="shared" si="64"/>
        <v>0</v>
      </c>
      <c r="M125" s="72">
        <f t="shared" si="65"/>
        <v>0</v>
      </c>
      <c r="N125" s="72">
        <f t="shared" si="66"/>
        <v>0</v>
      </c>
      <c r="O125" s="72">
        <f t="shared" si="67"/>
        <v>0</v>
      </c>
      <c r="P125" s="73">
        <f t="shared" si="68"/>
        <v>0</v>
      </c>
    </row>
    <row r="126" spans="1:16" s="68" customFormat="1">
      <c r="A126" s="69">
        <f t="shared" si="63"/>
        <v>100</v>
      </c>
      <c r="B126" s="88" t="s">
        <v>26</v>
      </c>
      <c r="C126" s="74" t="s">
        <v>457</v>
      </c>
      <c r="D126" s="71" t="s">
        <v>48</v>
      </c>
      <c r="E126" s="75">
        <v>2</v>
      </c>
      <c r="F126" s="72">
        <v>0</v>
      </c>
      <c r="G126" s="72">
        <v>0</v>
      </c>
      <c r="H126" s="72">
        <f t="shared" si="69"/>
        <v>0</v>
      </c>
      <c r="I126" s="72">
        <v>0</v>
      </c>
      <c r="J126" s="72">
        <v>0</v>
      </c>
      <c r="K126" s="73">
        <f t="shared" si="70"/>
        <v>0</v>
      </c>
      <c r="L126" s="72">
        <f t="shared" si="64"/>
        <v>0</v>
      </c>
      <c r="M126" s="72">
        <f t="shared" si="65"/>
        <v>0</v>
      </c>
      <c r="N126" s="72">
        <f t="shared" si="66"/>
        <v>0</v>
      </c>
      <c r="O126" s="72">
        <f t="shared" si="67"/>
        <v>0</v>
      </c>
      <c r="P126" s="73">
        <f t="shared" si="68"/>
        <v>0</v>
      </c>
    </row>
    <row r="127" spans="1:16" s="68" customFormat="1">
      <c r="A127" s="69">
        <f t="shared" si="63"/>
        <v>101</v>
      </c>
      <c r="B127" s="88" t="s">
        <v>26</v>
      </c>
      <c r="C127" s="74" t="s">
        <v>458</v>
      </c>
      <c r="D127" s="71" t="s">
        <v>48</v>
      </c>
      <c r="E127" s="75">
        <v>4</v>
      </c>
      <c r="F127" s="72">
        <v>0</v>
      </c>
      <c r="G127" s="72">
        <v>0</v>
      </c>
      <c r="H127" s="72">
        <f t="shared" si="69"/>
        <v>0</v>
      </c>
      <c r="I127" s="72">
        <v>0</v>
      </c>
      <c r="J127" s="72">
        <v>0</v>
      </c>
      <c r="K127" s="73">
        <f t="shared" si="70"/>
        <v>0</v>
      </c>
      <c r="L127" s="72">
        <f t="shared" si="64"/>
        <v>0</v>
      </c>
      <c r="M127" s="72">
        <f t="shared" si="65"/>
        <v>0</v>
      </c>
      <c r="N127" s="72">
        <f t="shared" si="66"/>
        <v>0</v>
      </c>
      <c r="O127" s="72">
        <f t="shared" si="67"/>
        <v>0</v>
      </c>
      <c r="P127" s="73">
        <f t="shared" si="68"/>
        <v>0</v>
      </c>
    </row>
    <row r="128" spans="1:16" s="68" customFormat="1">
      <c r="A128" s="69">
        <f t="shared" si="63"/>
        <v>102</v>
      </c>
      <c r="B128" s="88" t="s">
        <v>26</v>
      </c>
      <c r="C128" s="74" t="s">
        <v>459</v>
      </c>
      <c r="D128" s="71" t="s">
        <v>23</v>
      </c>
      <c r="E128" s="75">
        <v>165</v>
      </c>
      <c r="F128" s="72">
        <v>0</v>
      </c>
      <c r="G128" s="72">
        <v>0</v>
      </c>
      <c r="H128" s="72">
        <f t="shared" si="69"/>
        <v>0</v>
      </c>
      <c r="I128" s="72">
        <v>0</v>
      </c>
      <c r="J128" s="72">
        <v>0</v>
      </c>
      <c r="K128" s="73">
        <f t="shared" si="70"/>
        <v>0</v>
      </c>
      <c r="L128" s="72">
        <f t="shared" si="64"/>
        <v>0</v>
      </c>
      <c r="M128" s="72">
        <f t="shared" si="65"/>
        <v>0</v>
      </c>
      <c r="N128" s="72">
        <f t="shared" si="66"/>
        <v>0</v>
      </c>
      <c r="O128" s="72">
        <f t="shared" si="67"/>
        <v>0</v>
      </c>
      <c r="P128" s="73">
        <f t="shared" si="68"/>
        <v>0</v>
      </c>
    </row>
    <row r="129" spans="1:16" s="68" customFormat="1">
      <c r="A129" s="69">
        <f t="shared" si="63"/>
        <v>103</v>
      </c>
      <c r="B129" s="88" t="s">
        <v>26</v>
      </c>
      <c r="C129" s="74" t="s">
        <v>460</v>
      </c>
      <c r="D129" s="71" t="s">
        <v>23</v>
      </c>
      <c r="E129" s="75">
        <v>100</v>
      </c>
      <c r="F129" s="72">
        <v>0</v>
      </c>
      <c r="G129" s="72">
        <v>0</v>
      </c>
      <c r="H129" s="72">
        <f t="shared" si="69"/>
        <v>0</v>
      </c>
      <c r="I129" s="72">
        <v>0</v>
      </c>
      <c r="J129" s="72">
        <v>0</v>
      </c>
      <c r="K129" s="73">
        <f t="shared" si="70"/>
        <v>0</v>
      </c>
      <c r="L129" s="72">
        <f t="shared" si="64"/>
        <v>0</v>
      </c>
      <c r="M129" s="72">
        <f t="shared" si="65"/>
        <v>0</v>
      </c>
      <c r="N129" s="72">
        <f t="shared" si="66"/>
        <v>0</v>
      </c>
      <c r="O129" s="72">
        <f t="shared" si="67"/>
        <v>0</v>
      </c>
      <c r="P129" s="73">
        <f t="shared" si="68"/>
        <v>0</v>
      </c>
    </row>
    <row r="130" spans="1:16" s="68" customFormat="1">
      <c r="A130" s="69">
        <f t="shared" si="63"/>
        <v>104</v>
      </c>
      <c r="B130" s="88" t="s">
        <v>26</v>
      </c>
      <c r="C130" s="74" t="s">
        <v>461</v>
      </c>
      <c r="D130" s="71" t="s">
        <v>23</v>
      </c>
      <c r="E130" s="75">
        <v>55</v>
      </c>
      <c r="F130" s="72">
        <v>0</v>
      </c>
      <c r="G130" s="72">
        <v>0</v>
      </c>
      <c r="H130" s="72">
        <f t="shared" si="69"/>
        <v>0</v>
      </c>
      <c r="I130" s="72">
        <v>0</v>
      </c>
      <c r="J130" s="72">
        <v>0</v>
      </c>
      <c r="K130" s="73">
        <f t="shared" si="70"/>
        <v>0</v>
      </c>
      <c r="L130" s="72">
        <f t="shared" si="64"/>
        <v>0</v>
      </c>
      <c r="M130" s="72">
        <f t="shared" si="65"/>
        <v>0</v>
      </c>
      <c r="N130" s="72">
        <f t="shared" si="66"/>
        <v>0</v>
      </c>
      <c r="O130" s="72">
        <f t="shared" si="67"/>
        <v>0</v>
      </c>
      <c r="P130" s="73">
        <f t="shared" si="68"/>
        <v>0</v>
      </c>
    </row>
    <row r="131" spans="1:16" s="68" customFormat="1">
      <c r="A131" s="69">
        <f t="shared" si="63"/>
        <v>105</v>
      </c>
      <c r="B131" s="88" t="s">
        <v>26</v>
      </c>
      <c r="C131" s="74" t="s">
        <v>462</v>
      </c>
      <c r="D131" s="71" t="s">
        <v>23</v>
      </c>
      <c r="E131" s="75">
        <v>155</v>
      </c>
      <c r="F131" s="72">
        <v>0</v>
      </c>
      <c r="G131" s="72">
        <v>0</v>
      </c>
      <c r="H131" s="72">
        <f t="shared" si="69"/>
        <v>0</v>
      </c>
      <c r="I131" s="72">
        <v>0</v>
      </c>
      <c r="J131" s="72">
        <v>0</v>
      </c>
      <c r="K131" s="73">
        <f t="shared" si="70"/>
        <v>0</v>
      </c>
      <c r="L131" s="72">
        <f t="shared" si="64"/>
        <v>0</v>
      </c>
      <c r="M131" s="72">
        <f t="shared" si="65"/>
        <v>0</v>
      </c>
      <c r="N131" s="72">
        <f t="shared" si="66"/>
        <v>0</v>
      </c>
      <c r="O131" s="72">
        <f t="shared" si="67"/>
        <v>0</v>
      </c>
      <c r="P131" s="73">
        <f t="shared" si="68"/>
        <v>0</v>
      </c>
    </row>
    <row r="132" spans="1:16" s="68" customFormat="1">
      <c r="A132" s="69">
        <f t="shared" si="63"/>
        <v>106</v>
      </c>
      <c r="B132" s="88" t="s">
        <v>26</v>
      </c>
      <c r="C132" s="74" t="s">
        <v>463</v>
      </c>
      <c r="D132" s="71" t="s">
        <v>23</v>
      </c>
      <c r="E132" s="75">
        <v>320</v>
      </c>
      <c r="F132" s="72">
        <v>0</v>
      </c>
      <c r="G132" s="72">
        <v>0</v>
      </c>
      <c r="H132" s="72">
        <f t="shared" ref="H132:H134" si="71">ROUND(F132*G132,2)</f>
        <v>0</v>
      </c>
      <c r="I132" s="72">
        <v>0</v>
      </c>
      <c r="J132" s="72">
        <v>0</v>
      </c>
      <c r="K132" s="73">
        <f t="shared" si="70"/>
        <v>0</v>
      </c>
      <c r="L132" s="72">
        <f t="shared" si="64"/>
        <v>0</v>
      </c>
      <c r="M132" s="72">
        <f t="shared" si="65"/>
        <v>0</v>
      </c>
      <c r="N132" s="72">
        <f t="shared" si="66"/>
        <v>0</v>
      </c>
      <c r="O132" s="72">
        <f t="shared" si="67"/>
        <v>0</v>
      </c>
      <c r="P132" s="73">
        <f t="shared" si="68"/>
        <v>0</v>
      </c>
    </row>
    <row r="133" spans="1:16" s="68" customFormat="1">
      <c r="A133" s="69">
        <f t="shared" si="63"/>
        <v>107</v>
      </c>
      <c r="B133" s="88" t="s">
        <v>26</v>
      </c>
      <c r="C133" s="74" t="s">
        <v>464</v>
      </c>
      <c r="D133" s="71" t="s">
        <v>48</v>
      </c>
      <c r="E133" s="75">
        <v>6</v>
      </c>
      <c r="F133" s="72">
        <v>0</v>
      </c>
      <c r="G133" s="72">
        <v>0</v>
      </c>
      <c r="H133" s="72">
        <f t="shared" si="71"/>
        <v>0</v>
      </c>
      <c r="I133" s="72">
        <v>0</v>
      </c>
      <c r="J133" s="72">
        <v>0</v>
      </c>
      <c r="K133" s="73">
        <f t="shared" si="70"/>
        <v>0</v>
      </c>
      <c r="L133" s="72">
        <f t="shared" si="64"/>
        <v>0</v>
      </c>
      <c r="M133" s="72">
        <f t="shared" si="65"/>
        <v>0</v>
      </c>
      <c r="N133" s="72">
        <f t="shared" si="66"/>
        <v>0</v>
      </c>
      <c r="O133" s="72">
        <f t="shared" si="67"/>
        <v>0</v>
      </c>
      <c r="P133" s="73">
        <f t="shared" si="68"/>
        <v>0</v>
      </c>
    </row>
    <row r="134" spans="1:16" s="68" customFormat="1">
      <c r="A134" s="69">
        <f t="shared" si="63"/>
        <v>108</v>
      </c>
      <c r="B134" s="88" t="s">
        <v>26</v>
      </c>
      <c r="C134" s="74" t="s">
        <v>465</v>
      </c>
      <c r="D134" s="65" t="s">
        <v>48</v>
      </c>
      <c r="E134" s="75">
        <v>2</v>
      </c>
      <c r="F134" s="72">
        <v>0</v>
      </c>
      <c r="G134" s="72">
        <v>0</v>
      </c>
      <c r="H134" s="72">
        <f t="shared" si="71"/>
        <v>0</v>
      </c>
      <c r="I134" s="72">
        <v>0</v>
      </c>
      <c r="J134" s="72">
        <v>0</v>
      </c>
      <c r="K134" s="73">
        <f t="shared" si="70"/>
        <v>0</v>
      </c>
      <c r="L134" s="72">
        <f t="shared" si="64"/>
        <v>0</v>
      </c>
      <c r="M134" s="72">
        <f t="shared" si="65"/>
        <v>0</v>
      </c>
      <c r="N134" s="72">
        <f t="shared" si="66"/>
        <v>0</v>
      </c>
      <c r="O134" s="72">
        <f t="shared" si="67"/>
        <v>0</v>
      </c>
      <c r="P134" s="73">
        <f t="shared" si="68"/>
        <v>0</v>
      </c>
    </row>
    <row r="135" spans="1:16" s="68" customFormat="1" ht="40.5">
      <c r="A135" s="69">
        <f t="shared" si="63"/>
        <v>109</v>
      </c>
      <c r="B135" s="88" t="s">
        <v>26</v>
      </c>
      <c r="C135" s="74" t="s">
        <v>466</v>
      </c>
      <c r="D135" s="71" t="s">
        <v>48</v>
      </c>
      <c r="E135" s="75">
        <v>3</v>
      </c>
      <c r="F135" s="72">
        <v>0</v>
      </c>
      <c r="G135" s="72">
        <v>0</v>
      </c>
      <c r="H135" s="72">
        <f t="shared" ref="H135:H136" si="72">ROUND(F135*G135,2)</f>
        <v>0</v>
      </c>
      <c r="I135" s="72">
        <v>0</v>
      </c>
      <c r="J135" s="72">
        <v>0</v>
      </c>
      <c r="K135" s="73">
        <f t="shared" si="70"/>
        <v>0</v>
      </c>
      <c r="L135" s="72">
        <f t="shared" si="64"/>
        <v>0</v>
      </c>
      <c r="M135" s="72">
        <f t="shared" si="65"/>
        <v>0</v>
      </c>
      <c r="N135" s="72">
        <f t="shared" si="66"/>
        <v>0</v>
      </c>
      <c r="O135" s="72">
        <f t="shared" si="67"/>
        <v>0</v>
      </c>
      <c r="P135" s="73">
        <f t="shared" si="68"/>
        <v>0</v>
      </c>
    </row>
    <row r="136" spans="1:16" s="68" customFormat="1">
      <c r="A136" s="69">
        <f t="shared" si="63"/>
        <v>110</v>
      </c>
      <c r="B136" s="88" t="s">
        <v>26</v>
      </c>
      <c r="C136" s="74" t="s">
        <v>467</v>
      </c>
      <c r="D136" s="71" t="s">
        <v>48</v>
      </c>
      <c r="E136" s="75">
        <v>1</v>
      </c>
      <c r="F136" s="72">
        <v>0</v>
      </c>
      <c r="G136" s="72">
        <v>0</v>
      </c>
      <c r="H136" s="72">
        <f t="shared" si="72"/>
        <v>0</v>
      </c>
      <c r="I136" s="72">
        <v>0</v>
      </c>
      <c r="J136" s="72">
        <v>0</v>
      </c>
      <c r="K136" s="73">
        <f t="shared" si="70"/>
        <v>0</v>
      </c>
      <c r="L136" s="72">
        <f t="shared" si="64"/>
        <v>0</v>
      </c>
      <c r="M136" s="72">
        <f t="shared" si="65"/>
        <v>0</v>
      </c>
      <c r="N136" s="72">
        <f t="shared" si="66"/>
        <v>0</v>
      </c>
      <c r="O136" s="72">
        <f t="shared" si="67"/>
        <v>0</v>
      </c>
      <c r="P136" s="73">
        <f t="shared" si="68"/>
        <v>0</v>
      </c>
    </row>
    <row r="137" spans="1:16" s="68" customFormat="1">
      <c r="A137" s="69">
        <f t="shared" si="63"/>
        <v>111</v>
      </c>
      <c r="B137" s="88" t="s">
        <v>26</v>
      </c>
      <c r="C137" s="74" t="s">
        <v>468</v>
      </c>
      <c r="D137" s="71" t="s">
        <v>48</v>
      </c>
      <c r="E137" s="75">
        <v>2</v>
      </c>
      <c r="F137" s="72">
        <v>0</v>
      </c>
      <c r="G137" s="72">
        <v>0</v>
      </c>
      <c r="H137" s="72">
        <f t="shared" ref="H137:H141" si="73">ROUND(F137*G137,2)</f>
        <v>0</v>
      </c>
      <c r="I137" s="72">
        <v>0</v>
      </c>
      <c r="J137" s="72">
        <v>0</v>
      </c>
      <c r="K137" s="73">
        <f t="shared" si="70"/>
        <v>0</v>
      </c>
      <c r="L137" s="72">
        <f t="shared" si="64"/>
        <v>0</v>
      </c>
      <c r="M137" s="72">
        <f t="shared" si="65"/>
        <v>0</v>
      </c>
      <c r="N137" s="72">
        <f t="shared" si="66"/>
        <v>0</v>
      </c>
      <c r="O137" s="72">
        <f t="shared" si="67"/>
        <v>0</v>
      </c>
      <c r="P137" s="73">
        <f t="shared" si="68"/>
        <v>0</v>
      </c>
    </row>
    <row r="138" spans="1:16" s="68" customFormat="1" ht="27">
      <c r="A138" s="69">
        <f t="shared" si="63"/>
        <v>112</v>
      </c>
      <c r="B138" s="88" t="s">
        <v>26</v>
      </c>
      <c r="C138" s="74" t="s">
        <v>469</v>
      </c>
      <c r="D138" s="71" t="s">
        <v>37</v>
      </c>
      <c r="E138" s="75">
        <v>1</v>
      </c>
      <c r="F138" s="72">
        <v>0</v>
      </c>
      <c r="G138" s="72">
        <v>0</v>
      </c>
      <c r="H138" s="72">
        <f t="shared" si="73"/>
        <v>0</v>
      </c>
      <c r="I138" s="72">
        <v>0</v>
      </c>
      <c r="J138" s="72">
        <v>0</v>
      </c>
      <c r="K138" s="73">
        <f t="shared" si="70"/>
        <v>0</v>
      </c>
      <c r="L138" s="72">
        <f t="shared" si="64"/>
        <v>0</v>
      </c>
      <c r="M138" s="72">
        <f t="shared" si="65"/>
        <v>0</v>
      </c>
      <c r="N138" s="72">
        <f t="shared" si="66"/>
        <v>0</v>
      </c>
      <c r="O138" s="72">
        <f t="shared" si="67"/>
        <v>0</v>
      </c>
      <c r="P138" s="73">
        <f t="shared" si="68"/>
        <v>0</v>
      </c>
    </row>
    <row r="139" spans="1:16" s="68" customFormat="1">
      <c r="A139" s="69">
        <f t="shared" si="63"/>
        <v>113</v>
      </c>
      <c r="B139" s="88" t="s">
        <v>26</v>
      </c>
      <c r="C139" s="74" t="s">
        <v>470</v>
      </c>
      <c r="D139" s="71" t="s">
        <v>23</v>
      </c>
      <c r="E139" s="75">
        <v>95</v>
      </c>
      <c r="F139" s="72">
        <v>0</v>
      </c>
      <c r="G139" s="72">
        <v>0</v>
      </c>
      <c r="H139" s="72">
        <f t="shared" si="73"/>
        <v>0</v>
      </c>
      <c r="I139" s="72">
        <v>0</v>
      </c>
      <c r="J139" s="72">
        <v>0</v>
      </c>
      <c r="K139" s="73">
        <f t="shared" si="70"/>
        <v>0</v>
      </c>
      <c r="L139" s="72">
        <f t="shared" si="64"/>
        <v>0</v>
      </c>
      <c r="M139" s="72">
        <f t="shared" si="65"/>
        <v>0</v>
      </c>
      <c r="N139" s="72">
        <f t="shared" si="66"/>
        <v>0</v>
      </c>
      <c r="O139" s="72">
        <f t="shared" si="67"/>
        <v>0</v>
      </c>
      <c r="P139" s="73">
        <f t="shared" si="68"/>
        <v>0</v>
      </c>
    </row>
    <row r="140" spans="1:16" s="68" customFormat="1">
      <c r="A140" s="69">
        <f t="shared" si="63"/>
        <v>114</v>
      </c>
      <c r="B140" s="88" t="s">
        <v>26</v>
      </c>
      <c r="C140" s="74" t="s">
        <v>471</v>
      </c>
      <c r="D140" s="71" t="s">
        <v>23</v>
      </c>
      <c r="E140" s="75">
        <v>51</v>
      </c>
      <c r="F140" s="72">
        <v>0</v>
      </c>
      <c r="G140" s="72">
        <v>0</v>
      </c>
      <c r="H140" s="72">
        <f t="shared" si="73"/>
        <v>0</v>
      </c>
      <c r="I140" s="72">
        <v>0</v>
      </c>
      <c r="J140" s="72">
        <v>0</v>
      </c>
      <c r="K140" s="73">
        <f t="shared" si="70"/>
        <v>0</v>
      </c>
      <c r="L140" s="72">
        <f t="shared" si="64"/>
        <v>0</v>
      </c>
      <c r="M140" s="72">
        <f t="shared" si="65"/>
        <v>0</v>
      </c>
      <c r="N140" s="72">
        <f t="shared" si="66"/>
        <v>0</v>
      </c>
      <c r="O140" s="72">
        <f t="shared" si="67"/>
        <v>0</v>
      </c>
      <c r="P140" s="73">
        <f t="shared" si="68"/>
        <v>0</v>
      </c>
    </row>
    <row r="141" spans="1:16" s="68" customFormat="1">
      <c r="A141" s="69">
        <f t="shared" si="63"/>
        <v>115</v>
      </c>
      <c r="B141" s="88" t="s">
        <v>26</v>
      </c>
      <c r="C141" s="74" t="s">
        <v>472</v>
      </c>
      <c r="D141" s="71" t="s">
        <v>23</v>
      </c>
      <c r="E141" s="75">
        <v>150</v>
      </c>
      <c r="F141" s="72">
        <v>0</v>
      </c>
      <c r="G141" s="72">
        <v>0</v>
      </c>
      <c r="H141" s="72">
        <f t="shared" si="73"/>
        <v>0</v>
      </c>
      <c r="I141" s="72">
        <v>0</v>
      </c>
      <c r="J141" s="72">
        <v>0</v>
      </c>
      <c r="K141" s="73">
        <f t="shared" si="70"/>
        <v>0</v>
      </c>
      <c r="L141" s="72">
        <f t="shared" si="64"/>
        <v>0</v>
      </c>
      <c r="M141" s="72">
        <f t="shared" si="65"/>
        <v>0</v>
      </c>
      <c r="N141" s="72">
        <f t="shared" si="66"/>
        <v>0</v>
      </c>
      <c r="O141" s="72">
        <f t="shared" si="67"/>
        <v>0</v>
      </c>
      <c r="P141" s="73">
        <f t="shared" si="68"/>
        <v>0</v>
      </c>
    </row>
    <row r="142" spans="1:16" s="68" customFormat="1">
      <c r="A142" s="69">
        <f t="shared" si="63"/>
        <v>116</v>
      </c>
      <c r="B142" s="88" t="s">
        <v>26</v>
      </c>
      <c r="C142" s="74" t="s">
        <v>431</v>
      </c>
      <c r="D142" s="71" t="s">
        <v>83</v>
      </c>
      <c r="E142" s="75">
        <v>4</v>
      </c>
      <c r="F142" s="72">
        <v>0</v>
      </c>
      <c r="G142" s="72">
        <v>0</v>
      </c>
      <c r="H142" s="72">
        <f t="shared" si="69"/>
        <v>0</v>
      </c>
      <c r="I142" s="72">
        <v>0</v>
      </c>
      <c r="J142" s="72">
        <v>0</v>
      </c>
      <c r="K142" s="73">
        <f t="shared" si="70"/>
        <v>0</v>
      </c>
      <c r="L142" s="72">
        <f t="shared" si="64"/>
        <v>0</v>
      </c>
      <c r="M142" s="72">
        <f t="shared" si="65"/>
        <v>0</v>
      </c>
      <c r="N142" s="72">
        <f t="shared" si="66"/>
        <v>0</v>
      </c>
      <c r="O142" s="72">
        <f t="shared" si="67"/>
        <v>0</v>
      </c>
      <c r="P142" s="73">
        <f t="shared" si="68"/>
        <v>0</v>
      </c>
    </row>
    <row r="143" spans="1:16" s="68" customFormat="1">
      <c r="A143" s="63"/>
      <c r="B143" s="235" t="s">
        <v>548</v>
      </c>
      <c r="C143" s="236"/>
      <c r="D143" s="236"/>
      <c r="E143" s="236"/>
      <c r="F143" s="236"/>
      <c r="G143" s="236"/>
      <c r="H143" s="236"/>
      <c r="I143" s="236"/>
      <c r="J143" s="236"/>
      <c r="K143" s="237"/>
      <c r="L143" s="106">
        <f>SUM(L17:L142)</f>
        <v>0</v>
      </c>
      <c r="M143" s="106">
        <f>SUM(M17:M142)</f>
        <v>0</v>
      </c>
      <c r="N143" s="106">
        <f>SUM(N17:N142)</f>
        <v>0</v>
      </c>
      <c r="O143" s="106">
        <f>SUM(O17:O142)</f>
        <v>0</v>
      </c>
      <c r="P143" s="106">
        <f>SUM(P17:P142)</f>
        <v>0</v>
      </c>
    </row>
    <row r="144" spans="1:16">
      <c r="A144" s="4"/>
      <c r="B144" s="76"/>
      <c r="C144" s="76"/>
      <c r="D144" s="76"/>
      <c r="E144" s="76"/>
      <c r="F144" s="76"/>
      <c r="G144" s="76"/>
      <c r="H144" s="76"/>
      <c r="I144" s="76"/>
      <c r="J144" s="76"/>
      <c r="K144" s="76"/>
      <c r="L144" s="4"/>
      <c r="M144" s="4"/>
      <c r="N144" s="4"/>
      <c r="O144" s="4"/>
      <c r="P144" s="4"/>
    </row>
    <row r="147" spans="1:16" ht="17.25" customHeight="1">
      <c r="A147" s="6" t="s">
        <v>8</v>
      </c>
      <c r="B147" s="4"/>
    </row>
    <row r="148" spans="1:16">
      <c r="B148" s="77"/>
      <c r="C148" s="224" t="s">
        <v>9</v>
      </c>
      <c r="D148" s="224"/>
      <c r="E148" s="224"/>
      <c r="F148" s="224"/>
      <c r="G148" s="224"/>
      <c r="H148" s="224"/>
      <c r="I148" s="224"/>
      <c r="J148" s="224"/>
      <c r="K148" s="224"/>
      <c r="L148" s="224"/>
      <c r="M148" s="224"/>
      <c r="N148" s="224"/>
      <c r="O148" s="224"/>
      <c r="P148" s="224"/>
    </row>
    <row r="149" spans="1:16">
      <c r="B149" s="77"/>
      <c r="C149" s="78"/>
      <c r="D149" s="78"/>
      <c r="E149" s="78"/>
      <c r="F149" s="78"/>
      <c r="G149" s="78"/>
      <c r="H149" s="78"/>
      <c r="I149" s="78"/>
      <c r="J149" s="78"/>
      <c r="K149" s="78"/>
      <c r="L149" s="78"/>
      <c r="M149" s="78"/>
      <c r="N149" s="78"/>
      <c r="O149" s="78"/>
      <c r="P149" s="78"/>
    </row>
    <row r="150" spans="1:16">
      <c r="A150" s="6" t="s">
        <v>549</v>
      </c>
      <c r="B150" s="4"/>
      <c r="H150" s="7"/>
    </row>
    <row r="151" spans="1:16">
      <c r="A151" s="6"/>
      <c r="B151" s="4"/>
      <c r="H151" s="7"/>
    </row>
    <row r="152" spans="1:16">
      <c r="A152" s="6" t="s">
        <v>10</v>
      </c>
      <c r="B152" s="4"/>
    </row>
    <row r="153" spans="1:16">
      <c r="B153" s="77"/>
      <c r="C153" s="224" t="s">
        <v>9</v>
      </c>
      <c r="D153" s="224"/>
      <c r="E153" s="224"/>
      <c r="F153" s="224"/>
      <c r="G153" s="224"/>
      <c r="H153" s="224"/>
      <c r="I153" s="224"/>
      <c r="J153" s="224"/>
      <c r="K153" s="224"/>
      <c r="L153" s="224"/>
      <c r="M153" s="224"/>
      <c r="N153" s="224"/>
      <c r="O153" s="224"/>
      <c r="P153" s="224"/>
    </row>
    <row r="154" spans="1:16">
      <c r="B154" s="77"/>
      <c r="C154" s="78"/>
      <c r="D154" s="78"/>
      <c r="E154" s="78"/>
      <c r="F154" s="78"/>
      <c r="G154" s="78"/>
      <c r="H154" s="78"/>
      <c r="I154" s="78"/>
      <c r="J154" s="78"/>
      <c r="K154" s="78"/>
      <c r="L154" s="78"/>
      <c r="M154" s="78"/>
      <c r="N154" s="78"/>
      <c r="O154" s="78"/>
      <c r="P154" s="78"/>
    </row>
    <row r="155" spans="1:16">
      <c r="B155" s="77"/>
      <c r="C155" s="77"/>
      <c r="D155" s="77"/>
      <c r="E155" s="77"/>
      <c r="F155" s="77"/>
      <c r="G155" s="77"/>
      <c r="H155" s="77"/>
      <c r="I155" s="77"/>
      <c r="J155" s="77"/>
      <c r="K155" s="77"/>
      <c r="L155" s="77"/>
      <c r="M155" s="77"/>
      <c r="N155" s="77"/>
      <c r="O155" s="77"/>
      <c r="P155" s="77"/>
    </row>
  </sheetData>
  <mergeCells count="15">
    <mergeCell ref="F13:K13"/>
    <mergeCell ref="L13:P13"/>
    <mergeCell ref="B143:K143"/>
    <mergeCell ref="C148:P148"/>
    <mergeCell ref="C153:P153"/>
    <mergeCell ref="A2:P2"/>
    <mergeCell ref="A3:P3"/>
    <mergeCell ref="A4:P4"/>
    <mergeCell ref="A6:P6"/>
    <mergeCell ref="I11:J11"/>
    <mergeCell ref="A13:A14"/>
    <mergeCell ref="B13:B14"/>
    <mergeCell ref="C13:C14"/>
    <mergeCell ref="D13:D14"/>
    <mergeCell ref="E13:E14"/>
  </mergeCells>
  <pageMargins left="0.23622047244094491" right="0.23622047244094491" top="0.74803149606299213" bottom="0.74803149606299213" header="0.31496062992125984" footer="0.31496062992125984"/>
  <pageSetup paperSize="9" scale="94" orientation="landscape" r:id="rId1"/>
  <headerFooter>
    <oddHeader>&amp;C1.KĀRTA SLIEŽU CEĻU PĀRBŪVE POSMĀ NO JŪRMALAS GATVES LĪDZ BALDONES IELAI</oddHeader>
    <oddFooter>&amp;C&amp;"Times New Roman,Regular"Lokālā tāme Nr.5
Elektroapgāde (ārējie tīkli) abonentu un apgaismojuma tīkli&amp;R&amp;"Times New Roman,Regular"&amp;12&amp;P</oddFooter>
  </headerFooter>
  <rowBreaks count="1" manualBreakCount="1">
    <brk id="138" max="16383" man="1"/>
  </rowBreaks>
  <ignoredErrors>
    <ignoredError sqref="K134 K136" formulaRange="1"/>
    <ignoredError sqref="K109 K89"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57BB4-4BDA-4E12-B8B5-8C3D0B04AE3B}">
  <dimension ref="A2:P44"/>
  <sheetViews>
    <sheetView showGridLines="0" showRuler="0" topLeftCell="A16" zoomScaleNormal="100" zoomScaleSheetLayoutView="100" workbookViewId="0">
      <selection activeCell="A6" sqref="A6:P6"/>
    </sheetView>
  </sheetViews>
  <sheetFormatPr defaultColWidth="9.140625" defaultRowHeight="15.75"/>
  <cols>
    <col min="1" max="1" width="9.28515625" style="1" customWidth="1"/>
    <col min="2" max="2" width="5.7109375" style="1" customWidth="1"/>
    <col min="3" max="3" width="33.28515625" style="1" customWidth="1"/>
    <col min="4" max="4" width="6.7109375" style="1" customWidth="1"/>
    <col min="5" max="5" width="9" style="1" customWidth="1"/>
    <col min="6" max="6" width="6.5703125" style="1" customWidth="1"/>
    <col min="7" max="7" width="7.85546875" style="1" customWidth="1"/>
    <col min="8" max="8" width="7.7109375" style="1" customWidth="1"/>
    <col min="9" max="9" width="8" style="1" customWidth="1"/>
    <col min="10" max="10" width="7.5703125" style="1" customWidth="1"/>
    <col min="11" max="11" width="8.5703125" style="1" customWidth="1"/>
    <col min="12" max="12" width="7" style="1" customWidth="1"/>
    <col min="13" max="13" width="8.7109375" style="1" customWidth="1"/>
    <col min="14" max="15" width="8" style="1" customWidth="1"/>
    <col min="16" max="16" width="8.7109375" style="1" customWidth="1"/>
    <col min="17" max="16384" width="9.140625" style="1"/>
  </cols>
  <sheetData>
    <row r="2" spans="1:16">
      <c r="A2" s="215" t="s">
        <v>473</v>
      </c>
      <c r="B2" s="215"/>
      <c r="C2" s="215"/>
      <c r="D2" s="215"/>
      <c r="E2" s="215"/>
      <c r="F2" s="215"/>
      <c r="G2" s="215"/>
      <c r="H2" s="215"/>
      <c r="I2" s="215"/>
      <c r="J2" s="215"/>
      <c r="K2" s="215"/>
      <c r="L2" s="215"/>
      <c r="M2" s="215"/>
      <c r="N2" s="215"/>
      <c r="O2" s="215"/>
      <c r="P2" s="215"/>
    </row>
    <row r="3" spans="1:16">
      <c r="A3" s="216" t="s">
        <v>474</v>
      </c>
      <c r="B3" s="216"/>
      <c r="C3" s="216"/>
      <c r="D3" s="216"/>
      <c r="E3" s="216"/>
      <c r="F3" s="216"/>
      <c r="G3" s="216"/>
      <c r="H3" s="216"/>
      <c r="I3" s="216"/>
      <c r="J3" s="216"/>
      <c r="K3" s="216"/>
      <c r="L3" s="216"/>
      <c r="M3" s="216"/>
      <c r="N3" s="216"/>
      <c r="O3" s="216"/>
      <c r="P3" s="216"/>
    </row>
    <row r="4" spans="1:16">
      <c r="A4" s="234" t="s">
        <v>14</v>
      </c>
      <c r="B4" s="234"/>
      <c r="C4" s="234"/>
      <c r="D4" s="234"/>
      <c r="E4" s="234"/>
      <c r="F4" s="234"/>
      <c r="G4" s="234"/>
      <c r="H4" s="234"/>
      <c r="I4" s="234"/>
      <c r="J4" s="234"/>
      <c r="K4" s="234"/>
      <c r="L4" s="234"/>
      <c r="M4" s="234"/>
      <c r="N4" s="234"/>
      <c r="O4" s="234"/>
      <c r="P4" s="234"/>
    </row>
    <row r="5" spans="1:16">
      <c r="D5" s="2"/>
    </row>
    <row r="6" spans="1:16" ht="43.9" customHeight="1">
      <c r="A6" s="218" t="s">
        <v>563</v>
      </c>
      <c r="B6" s="218"/>
      <c r="C6" s="218"/>
      <c r="D6" s="218"/>
      <c r="E6" s="218"/>
      <c r="F6" s="218"/>
      <c r="G6" s="218"/>
      <c r="H6" s="218"/>
      <c r="I6" s="218"/>
      <c r="J6" s="218"/>
      <c r="K6" s="218"/>
      <c r="L6" s="218"/>
      <c r="M6" s="218"/>
      <c r="N6" s="218"/>
      <c r="O6" s="218"/>
      <c r="P6" s="218"/>
    </row>
    <row r="7" spans="1:16">
      <c r="A7" s="1" t="s">
        <v>21</v>
      </c>
      <c r="D7" s="2"/>
    </row>
    <row r="8" spans="1:16">
      <c r="A8" s="1" t="s">
        <v>19</v>
      </c>
      <c r="D8" s="2"/>
    </row>
    <row r="9" spans="1:16">
      <c r="A9" s="1" t="s">
        <v>20</v>
      </c>
      <c r="D9" s="2"/>
    </row>
    <row r="10" spans="1:16">
      <c r="D10" s="2"/>
    </row>
    <row r="11" spans="1:16">
      <c r="A11" s="1" t="s">
        <v>554</v>
      </c>
      <c r="D11" s="2"/>
      <c r="I11" s="228">
        <f>P32</f>
        <v>0</v>
      </c>
      <c r="J11" s="229"/>
      <c r="K11" s="13" t="s">
        <v>159</v>
      </c>
    </row>
    <row r="12" spans="1:16">
      <c r="A12" s="3"/>
    </row>
    <row r="13" spans="1:16">
      <c r="A13" s="219" t="s">
        <v>0</v>
      </c>
      <c r="B13" s="219" t="s">
        <v>15</v>
      </c>
      <c r="C13" s="219" t="s">
        <v>11</v>
      </c>
      <c r="D13" s="219" t="s">
        <v>18</v>
      </c>
      <c r="E13" s="219" t="s">
        <v>1</v>
      </c>
      <c r="F13" s="221" t="s">
        <v>2</v>
      </c>
      <c r="G13" s="222"/>
      <c r="H13" s="222"/>
      <c r="I13" s="222"/>
      <c r="J13" s="222"/>
      <c r="K13" s="223"/>
      <c r="L13" s="221" t="s">
        <v>3</v>
      </c>
      <c r="M13" s="222"/>
      <c r="N13" s="222"/>
      <c r="O13" s="222"/>
      <c r="P13" s="223"/>
    </row>
    <row r="14" spans="1:16" ht="54">
      <c r="A14" s="220"/>
      <c r="B14" s="220"/>
      <c r="C14" s="220"/>
      <c r="D14" s="220"/>
      <c r="E14" s="220"/>
      <c r="F14" s="20" t="s">
        <v>4</v>
      </c>
      <c r="G14" s="20" t="s">
        <v>190</v>
      </c>
      <c r="H14" s="20" t="s">
        <v>5</v>
      </c>
      <c r="I14" s="20" t="s">
        <v>17</v>
      </c>
      <c r="J14" s="20" t="s">
        <v>495</v>
      </c>
      <c r="K14" s="20" t="s">
        <v>6</v>
      </c>
      <c r="L14" s="20" t="s">
        <v>16</v>
      </c>
      <c r="M14" s="20" t="s">
        <v>5</v>
      </c>
      <c r="N14" s="20" t="s">
        <v>17</v>
      </c>
      <c r="O14" s="20" t="s">
        <v>495</v>
      </c>
      <c r="P14" s="20" t="s">
        <v>7</v>
      </c>
    </row>
    <row r="15" spans="1:16" ht="27">
      <c r="A15" s="79"/>
      <c r="B15" s="80"/>
      <c r="C15" s="23" t="s">
        <v>475</v>
      </c>
      <c r="D15" s="24"/>
      <c r="E15" s="81"/>
      <c r="F15" s="80"/>
      <c r="G15" s="80"/>
      <c r="H15" s="80"/>
      <c r="I15" s="80"/>
      <c r="J15" s="80"/>
      <c r="K15" s="82"/>
      <c r="L15" s="80"/>
      <c r="M15" s="80"/>
      <c r="N15" s="80"/>
      <c r="O15" s="80"/>
      <c r="P15" s="82"/>
    </row>
    <row r="16" spans="1:16">
      <c r="A16" s="79"/>
      <c r="B16" s="80"/>
      <c r="C16" s="23" t="s">
        <v>333</v>
      </c>
      <c r="D16" s="24"/>
      <c r="E16" s="81"/>
      <c r="F16" s="80"/>
      <c r="G16" s="80"/>
      <c r="H16" s="80"/>
      <c r="I16" s="80"/>
      <c r="J16" s="80"/>
      <c r="K16" s="82"/>
      <c r="L16" s="80"/>
      <c r="M16" s="80"/>
      <c r="N16" s="80"/>
      <c r="O16" s="80"/>
      <c r="P16" s="82"/>
    </row>
    <row r="17" spans="1:16" ht="40.5">
      <c r="A17" s="83">
        <f>A16+1</f>
        <v>1</v>
      </c>
      <c r="B17" s="88" t="s">
        <v>26</v>
      </c>
      <c r="C17" s="27" t="s">
        <v>476</v>
      </c>
      <c r="D17" s="28" t="s">
        <v>48</v>
      </c>
      <c r="E17" s="85">
        <v>1</v>
      </c>
      <c r="F17" s="29"/>
      <c r="G17" s="29">
        <v>0</v>
      </c>
      <c r="H17" s="29">
        <f t="shared" ref="H17:H21" si="0">ROUND(F17*G17,2)</f>
        <v>0</v>
      </c>
      <c r="I17" s="29">
        <v>0</v>
      </c>
      <c r="J17" s="29">
        <v>0</v>
      </c>
      <c r="K17" s="30">
        <f t="shared" ref="K17:K21" si="1">SUM(H17:J17)</f>
        <v>0</v>
      </c>
      <c r="L17" s="29">
        <f t="shared" ref="L17:L21" si="2">ROUND(F17*E17,2)</f>
        <v>0</v>
      </c>
      <c r="M17" s="29">
        <f t="shared" ref="M17:M21" si="3">ROUND(H17*E17,2)</f>
        <v>0</v>
      </c>
      <c r="N17" s="29">
        <f t="shared" ref="N17:N21" si="4">ROUND(I17*E17,2)</f>
        <v>0</v>
      </c>
      <c r="O17" s="29">
        <f t="shared" ref="O17:O21" si="5">ROUND(J17*E17,2)</f>
        <v>0</v>
      </c>
      <c r="P17" s="30">
        <f t="shared" ref="P17:P21" si="6">SUM(M17:O17)</f>
        <v>0</v>
      </c>
    </row>
    <row r="18" spans="1:16" ht="40.5">
      <c r="A18" s="83">
        <f t="shared" ref="A18:A21" si="7">A17+1</f>
        <v>2</v>
      </c>
      <c r="B18" s="88" t="s">
        <v>26</v>
      </c>
      <c r="C18" s="27" t="s">
        <v>477</v>
      </c>
      <c r="D18" s="28" t="s">
        <v>48</v>
      </c>
      <c r="E18" s="85">
        <v>1</v>
      </c>
      <c r="F18" s="29"/>
      <c r="G18" s="29">
        <v>0</v>
      </c>
      <c r="H18" s="29">
        <f t="shared" si="0"/>
        <v>0</v>
      </c>
      <c r="I18" s="29">
        <v>0</v>
      </c>
      <c r="J18" s="29">
        <v>0</v>
      </c>
      <c r="K18" s="30">
        <f t="shared" si="1"/>
        <v>0</v>
      </c>
      <c r="L18" s="29">
        <f t="shared" si="2"/>
        <v>0</v>
      </c>
      <c r="M18" s="29">
        <f t="shared" si="3"/>
        <v>0</v>
      </c>
      <c r="N18" s="29">
        <f t="shared" si="4"/>
        <v>0</v>
      </c>
      <c r="O18" s="29">
        <f t="shared" si="5"/>
        <v>0</v>
      </c>
      <c r="P18" s="30">
        <f t="shared" si="6"/>
        <v>0</v>
      </c>
    </row>
    <row r="19" spans="1:16">
      <c r="A19" s="83">
        <f t="shared" si="7"/>
        <v>3</v>
      </c>
      <c r="B19" s="88" t="s">
        <v>26</v>
      </c>
      <c r="C19" s="27" t="s">
        <v>478</v>
      </c>
      <c r="D19" s="28" t="s">
        <v>48</v>
      </c>
      <c r="E19" s="85">
        <v>9</v>
      </c>
      <c r="F19" s="29"/>
      <c r="G19" s="29">
        <v>0</v>
      </c>
      <c r="H19" s="29">
        <f t="shared" si="0"/>
        <v>0</v>
      </c>
      <c r="I19" s="29">
        <v>0</v>
      </c>
      <c r="J19" s="29">
        <v>0</v>
      </c>
      <c r="K19" s="30">
        <f t="shared" si="1"/>
        <v>0</v>
      </c>
      <c r="L19" s="29">
        <f t="shared" si="2"/>
        <v>0</v>
      </c>
      <c r="M19" s="29">
        <f t="shared" si="3"/>
        <v>0</v>
      </c>
      <c r="N19" s="29">
        <f t="shared" si="4"/>
        <v>0</v>
      </c>
      <c r="O19" s="29">
        <f t="shared" si="5"/>
        <v>0</v>
      </c>
      <c r="P19" s="30">
        <f t="shared" si="6"/>
        <v>0</v>
      </c>
    </row>
    <row r="20" spans="1:16">
      <c r="A20" s="83">
        <f t="shared" si="7"/>
        <v>4</v>
      </c>
      <c r="B20" s="88" t="s">
        <v>26</v>
      </c>
      <c r="C20" s="27" t="s">
        <v>414</v>
      </c>
      <c r="D20" s="28" t="s">
        <v>48</v>
      </c>
      <c r="E20" s="85">
        <v>2</v>
      </c>
      <c r="F20" s="29"/>
      <c r="G20" s="29">
        <v>0</v>
      </c>
      <c r="H20" s="29">
        <f t="shared" si="0"/>
        <v>0</v>
      </c>
      <c r="I20" s="29">
        <v>0</v>
      </c>
      <c r="J20" s="29">
        <v>0</v>
      </c>
      <c r="K20" s="30">
        <f t="shared" si="1"/>
        <v>0</v>
      </c>
      <c r="L20" s="29">
        <f t="shared" si="2"/>
        <v>0</v>
      </c>
      <c r="M20" s="29">
        <f t="shared" si="3"/>
        <v>0</v>
      </c>
      <c r="N20" s="29">
        <f t="shared" si="4"/>
        <v>0</v>
      </c>
      <c r="O20" s="29">
        <f t="shared" si="5"/>
        <v>0</v>
      </c>
      <c r="P20" s="30">
        <f t="shared" si="6"/>
        <v>0</v>
      </c>
    </row>
    <row r="21" spans="1:16">
      <c r="A21" s="83">
        <f t="shared" si="7"/>
        <v>5</v>
      </c>
      <c r="B21" s="88" t="s">
        <v>26</v>
      </c>
      <c r="C21" s="27" t="s">
        <v>479</v>
      </c>
      <c r="D21" s="28" t="s">
        <v>48</v>
      </c>
      <c r="E21" s="85">
        <v>1</v>
      </c>
      <c r="F21" s="29"/>
      <c r="G21" s="29">
        <v>0</v>
      </c>
      <c r="H21" s="29">
        <f t="shared" si="0"/>
        <v>0</v>
      </c>
      <c r="I21" s="29">
        <v>0</v>
      </c>
      <c r="J21" s="29">
        <v>0</v>
      </c>
      <c r="K21" s="30">
        <f t="shared" si="1"/>
        <v>0</v>
      </c>
      <c r="L21" s="29">
        <f t="shared" si="2"/>
        <v>0</v>
      </c>
      <c r="M21" s="29">
        <f t="shared" si="3"/>
        <v>0</v>
      </c>
      <c r="N21" s="29">
        <f t="shared" si="4"/>
        <v>0</v>
      </c>
      <c r="O21" s="29">
        <f t="shared" si="5"/>
        <v>0</v>
      </c>
      <c r="P21" s="30">
        <f t="shared" si="6"/>
        <v>0</v>
      </c>
    </row>
    <row r="22" spans="1:16">
      <c r="A22" s="83"/>
      <c r="B22" s="88"/>
      <c r="C22" s="23" t="s">
        <v>340</v>
      </c>
      <c r="D22" s="28"/>
      <c r="E22" s="85"/>
      <c r="F22" s="29"/>
      <c r="G22" s="29"/>
      <c r="H22" s="29"/>
      <c r="I22" s="29"/>
      <c r="J22" s="29"/>
      <c r="K22" s="30"/>
      <c r="L22" s="29"/>
      <c r="M22" s="29"/>
      <c r="N22" s="29"/>
      <c r="O22" s="29"/>
      <c r="P22" s="30"/>
    </row>
    <row r="23" spans="1:16">
      <c r="A23" s="83">
        <f>A21+1</f>
        <v>6</v>
      </c>
      <c r="B23" s="88" t="s">
        <v>26</v>
      </c>
      <c r="C23" s="27" t="s">
        <v>480</v>
      </c>
      <c r="D23" s="28" t="s">
        <v>48</v>
      </c>
      <c r="E23" s="85">
        <v>1</v>
      </c>
      <c r="F23" s="29">
        <v>0</v>
      </c>
      <c r="G23" s="29">
        <v>0</v>
      </c>
      <c r="H23" s="29">
        <f t="shared" ref="H23:H31" si="8">ROUND(F23*G23,2)</f>
        <v>0</v>
      </c>
      <c r="I23" s="29">
        <v>0</v>
      </c>
      <c r="J23" s="29">
        <v>0</v>
      </c>
      <c r="K23" s="30">
        <f t="shared" ref="K23:K28" si="9">SUM(H23:J23)</f>
        <v>0</v>
      </c>
      <c r="L23" s="29">
        <f t="shared" ref="L23:L31" si="10">ROUND(F23*E23,2)</f>
        <v>0</v>
      </c>
      <c r="M23" s="29">
        <f t="shared" ref="M23:M31" si="11">ROUND(H23*E23,2)</f>
        <v>0</v>
      </c>
      <c r="N23" s="29">
        <f t="shared" ref="N23:N31" si="12">ROUND(I23*E23,2)</f>
        <v>0</v>
      </c>
      <c r="O23" s="29">
        <f t="shared" ref="O23:O31" si="13">ROUND(J23*E23,2)</f>
        <v>0</v>
      </c>
      <c r="P23" s="30">
        <f t="shared" ref="P23:P31" si="14">SUM(M23:O23)</f>
        <v>0</v>
      </c>
    </row>
    <row r="24" spans="1:16">
      <c r="A24" s="83">
        <f t="shared" ref="A24:A28" si="15">A23+1</f>
        <v>7</v>
      </c>
      <c r="B24" s="88" t="s">
        <v>26</v>
      </c>
      <c r="C24" s="27" t="s">
        <v>481</v>
      </c>
      <c r="D24" s="28" t="s">
        <v>48</v>
      </c>
      <c r="E24" s="85">
        <v>3</v>
      </c>
      <c r="F24" s="29">
        <v>0</v>
      </c>
      <c r="G24" s="29">
        <v>0</v>
      </c>
      <c r="H24" s="29">
        <f t="shared" si="8"/>
        <v>0</v>
      </c>
      <c r="I24" s="29">
        <v>0</v>
      </c>
      <c r="J24" s="29">
        <v>0</v>
      </c>
      <c r="K24" s="30">
        <f t="shared" si="9"/>
        <v>0</v>
      </c>
      <c r="L24" s="29">
        <f t="shared" si="10"/>
        <v>0</v>
      </c>
      <c r="M24" s="29">
        <f t="shared" si="11"/>
        <v>0</v>
      </c>
      <c r="N24" s="29">
        <f t="shared" si="12"/>
        <v>0</v>
      </c>
      <c r="O24" s="29">
        <f t="shared" si="13"/>
        <v>0</v>
      </c>
      <c r="P24" s="30">
        <f t="shared" si="14"/>
        <v>0</v>
      </c>
    </row>
    <row r="25" spans="1:16">
      <c r="A25" s="83">
        <f t="shared" si="15"/>
        <v>8</v>
      </c>
      <c r="B25" s="88" t="s">
        <v>26</v>
      </c>
      <c r="C25" s="27" t="s">
        <v>482</v>
      </c>
      <c r="D25" s="28" t="s">
        <v>48</v>
      </c>
      <c r="E25" s="85">
        <v>3</v>
      </c>
      <c r="F25" s="29">
        <v>0</v>
      </c>
      <c r="G25" s="29">
        <v>0</v>
      </c>
      <c r="H25" s="29">
        <f t="shared" si="8"/>
        <v>0</v>
      </c>
      <c r="I25" s="29">
        <v>0</v>
      </c>
      <c r="J25" s="29">
        <v>0</v>
      </c>
      <c r="K25" s="30">
        <f t="shared" si="9"/>
        <v>0</v>
      </c>
      <c r="L25" s="29">
        <f t="shared" si="10"/>
        <v>0</v>
      </c>
      <c r="M25" s="29">
        <f t="shared" si="11"/>
        <v>0</v>
      </c>
      <c r="N25" s="29">
        <f t="shared" si="12"/>
        <v>0</v>
      </c>
      <c r="O25" s="29">
        <f t="shared" si="13"/>
        <v>0</v>
      </c>
      <c r="P25" s="30">
        <f t="shared" si="14"/>
        <v>0</v>
      </c>
    </row>
    <row r="26" spans="1:16">
      <c r="A26" s="83">
        <f t="shared" si="15"/>
        <v>9</v>
      </c>
      <c r="B26" s="88" t="s">
        <v>26</v>
      </c>
      <c r="C26" s="27" t="s">
        <v>483</v>
      </c>
      <c r="D26" s="28" t="s">
        <v>48</v>
      </c>
      <c r="E26" s="85">
        <v>3</v>
      </c>
      <c r="F26" s="29">
        <v>0</v>
      </c>
      <c r="G26" s="29">
        <v>0</v>
      </c>
      <c r="H26" s="29">
        <f t="shared" si="8"/>
        <v>0</v>
      </c>
      <c r="I26" s="29">
        <v>0</v>
      </c>
      <c r="J26" s="29">
        <v>0</v>
      </c>
      <c r="K26" s="30">
        <f t="shared" si="9"/>
        <v>0</v>
      </c>
      <c r="L26" s="29">
        <f t="shared" si="10"/>
        <v>0</v>
      </c>
      <c r="M26" s="29">
        <f t="shared" si="11"/>
        <v>0</v>
      </c>
      <c r="N26" s="29">
        <f t="shared" si="12"/>
        <v>0</v>
      </c>
      <c r="O26" s="29">
        <f t="shared" si="13"/>
        <v>0</v>
      </c>
      <c r="P26" s="30">
        <f t="shared" si="14"/>
        <v>0</v>
      </c>
    </row>
    <row r="27" spans="1:16" ht="27">
      <c r="A27" s="83">
        <f t="shared" si="15"/>
        <v>10</v>
      </c>
      <c r="B27" s="88" t="s">
        <v>26</v>
      </c>
      <c r="C27" s="27" t="s">
        <v>484</v>
      </c>
      <c r="D27" s="28" t="s">
        <v>48</v>
      </c>
      <c r="E27" s="85">
        <v>1</v>
      </c>
      <c r="F27" s="29">
        <v>0</v>
      </c>
      <c r="G27" s="29">
        <v>0</v>
      </c>
      <c r="H27" s="29">
        <f t="shared" si="8"/>
        <v>0</v>
      </c>
      <c r="I27" s="29">
        <v>0</v>
      </c>
      <c r="J27" s="29">
        <v>0</v>
      </c>
      <c r="K27" s="30">
        <f t="shared" si="9"/>
        <v>0</v>
      </c>
      <c r="L27" s="29">
        <f t="shared" si="10"/>
        <v>0</v>
      </c>
      <c r="M27" s="29">
        <f t="shared" si="11"/>
        <v>0</v>
      </c>
      <c r="N27" s="29">
        <f t="shared" si="12"/>
        <v>0</v>
      </c>
      <c r="O27" s="29">
        <f t="shared" si="13"/>
        <v>0</v>
      </c>
      <c r="P27" s="30">
        <f t="shared" si="14"/>
        <v>0</v>
      </c>
    </row>
    <row r="28" spans="1:16">
      <c r="A28" s="83">
        <f t="shared" si="15"/>
        <v>11</v>
      </c>
      <c r="B28" s="88" t="s">
        <v>26</v>
      </c>
      <c r="C28" s="27" t="s">
        <v>485</v>
      </c>
      <c r="D28" s="28" t="s">
        <v>48</v>
      </c>
      <c r="E28" s="85">
        <v>1</v>
      </c>
      <c r="F28" s="29">
        <v>0</v>
      </c>
      <c r="G28" s="29">
        <v>0</v>
      </c>
      <c r="H28" s="29">
        <f t="shared" si="8"/>
        <v>0</v>
      </c>
      <c r="I28" s="29">
        <v>0</v>
      </c>
      <c r="J28" s="29">
        <v>0</v>
      </c>
      <c r="K28" s="30">
        <f t="shared" si="9"/>
        <v>0</v>
      </c>
      <c r="L28" s="29">
        <f t="shared" si="10"/>
        <v>0</v>
      </c>
      <c r="M28" s="29">
        <f t="shared" si="11"/>
        <v>0</v>
      </c>
      <c r="N28" s="29">
        <f t="shared" si="12"/>
        <v>0</v>
      </c>
      <c r="O28" s="29">
        <f t="shared" si="13"/>
        <v>0</v>
      </c>
      <c r="P28" s="30">
        <f t="shared" si="14"/>
        <v>0</v>
      </c>
    </row>
    <row r="29" spans="1:16">
      <c r="A29" s="83">
        <f>A28+1</f>
        <v>12</v>
      </c>
      <c r="B29" s="88" t="s">
        <v>26</v>
      </c>
      <c r="C29" s="84" t="s">
        <v>486</v>
      </c>
      <c r="D29" s="28" t="s">
        <v>48</v>
      </c>
      <c r="E29" s="85">
        <v>1</v>
      </c>
      <c r="F29" s="29">
        <v>0</v>
      </c>
      <c r="G29" s="29">
        <v>0</v>
      </c>
      <c r="H29" s="29">
        <f t="shared" si="8"/>
        <v>0</v>
      </c>
      <c r="I29" s="29">
        <v>0</v>
      </c>
      <c r="J29" s="29">
        <v>0</v>
      </c>
      <c r="K29" s="30">
        <f t="shared" ref="K29:K31" si="16">SUM(H29:J29)</f>
        <v>0</v>
      </c>
      <c r="L29" s="29">
        <f t="shared" si="10"/>
        <v>0</v>
      </c>
      <c r="M29" s="29">
        <f t="shared" si="11"/>
        <v>0</v>
      </c>
      <c r="N29" s="29">
        <f t="shared" si="12"/>
        <v>0</v>
      </c>
      <c r="O29" s="29">
        <f t="shared" si="13"/>
        <v>0</v>
      </c>
      <c r="P29" s="30">
        <f t="shared" si="14"/>
        <v>0</v>
      </c>
    </row>
    <row r="30" spans="1:16">
      <c r="A30" s="83">
        <f>A29+1</f>
        <v>13</v>
      </c>
      <c r="B30" s="88" t="s">
        <v>26</v>
      </c>
      <c r="C30" s="84" t="s">
        <v>487</v>
      </c>
      <c r="D30" s="28" t="s">
        <v>48</v>
      </c>
      <c r="E30" s="85">
        <v>1.04</v>
      </c>
      <c r="F30" s="29">
        <v>0</v>
      </c>
      <c r="G30" s="29">
        <v>0</v>
      </c>
      <c r="H30" s="29">
        <f t="shared" si="8"/>
        <v>0</v>
      </c>
      <c r="I30" s="29">
        <v>0</v>
      </c>
      <c r="J30" s="29">
        <v>0</v>
      </c>
      <c r="K30" s="30">
        <f t="shared" si="16"/>
        <v>0</v>
      </c>
      <c r="L30" s="29">
        <f t="shared" si="10"/>
        <v>0</v>
      </c>
      <c r="M30" s="29">
        <f t="shared" si="11"/>
        <v>0</v>
      </c>
      <c r="N30" s="29">
        <f t="shared" si="12"/>
        <v>0</v>
      </c>
      <c r="O30" s="29">
        <f t="shared" si="13"/>
        <v>0</v>
      </c>
      <c r="P30" s="30">
        <f t="shared" si="14"/>
        <v>0</v>
      </c>
    </row>
    <row r="31" spans="1:16">
      <c r="A31" s="83">
        <f>A30+1</f>
        <v>14</v>
      </c>
      <c r="B31" s="88" t="s">
        <v>26</v>
      </c>
      <c r="C31" s="84" t="s">
        <v>488</v>
      </c>
      <c r="D31" s="28" t="s">
        <v>37</v>
      </c>
      <c r="E31" s="85">
        <v>1</v>
      </c>
      <c r="F31" s="29">
        <v>0</v>
      </c>
      <c r="G31" s="29">
        <v>0</v>
      </c>
      <c r="H31" s="29">
        <f t="shared" si="8"/>
        <v>0</v>
      </c>
      <c r="I31" s="29">
        <v>0</v>
      </c>
      <c r="J31" s="29">
        <v>0</v>
      </c>
      <c r="K31" s="30">
        <f t="shared" si="16"/>
        <v>0</v>
      </c>
      <c r="L31" s="29">
        <f t="shared" si="10"/>
        <v>0</v>
      </c>
      <c r="M31" s="29">
        <f t="shared" si="11"/>
        <v>0</v>
      </c>
      <c r="N31" s="29">
        <f t="shared" si="12"/>
        <v>0</v>
      </c>
      <c r="O31" s="29">
        <f t="shared" si="13"/>
        <v>0</v>
      </c>
      <c r="P31" s="30">
        <f t="shared" si="14"/>
        <v>0</v>
      </c>
    </row>
    <row r="32" spans="1:16">
      <c r="A32" s="22"/>
      <c r="B32" s="225" t="s">
        <v>548</v>
      </c>
      <c r="C32" s="226"/>
      <c r="D32" s="226"/>
      <c r="E32" s="226"/>
      <c r="F32" s="226"/>
      <c r="G32" s="226"/>
      <c r="H32" s="226"/>
      <c r="I32" s="226"/>
      <c r="J32" s="226"/>
      <c r="K32" s="227"/>
      <c r="L32" s="86">
        <f>SUM(L15:L31)</f>
        <v>0</v>
      </c>
      <c r="M32" s="86">
        <f t="shared" ref="M32:O32" si="17">SUM(M15:M31)</f>
        <v>0</v>
      </c>
      <c r="N32" s="86">
        <f t="shared" si="17"/>
        <v>0</v>
      </c>
      <c r="O32" s="86">
        <f t="shared" si="17"/>
        <v>0</v>
      </c>
      <c r="P32" s="86">
        <f>SUM(P15:P31)</f>
        <v>0</v>
      </c>
    </row>
    <row r="33" spans="1:16">
      <c r="A33" s="4"/>
      <c r="B33" s="76"/>
      <c r="C33" s="76"/>
      <c r="D33" s="76"/>
      <c r="E33" s="76"/>
      <c r="F33" s="76"/>
      <c r="G33" s="76"/>
      <c r="H33" s="76"/>
      <c r="I33" s="76"/>
      <c r="J33" s="76"/>
      <c r="K33" s="76"/>
      <c r="L33" s="4"/>
      <c r="M33" s="4"/>
      <c r="N33" s="4"/>
      <c r="O33" s="4"/>
      <c r="P33" s="4"/>
    </row>
    <row r="36" spans="1:16">
      <c r="A36" s="6" t="s">
        <v>8</v>
      </c>
      <c r="B36" s="4"/>
    </row>
    <row r="37" spans="1:16">
      <c r="B37" s="77"/>
      <c r="C37" s="224" t="s">
        <v>9</v>
      </c>
      <c r="D37" s="224"/>
      <c r="E37" s="224"/>
      <c r="F37" s="224"/>
      <c r="G37" s="224"/>
      <c r="H37" s="224"/>
      <c r="I37" s="224"/>
      <c r="J37" s="224"/>
      <c r="K37" s="224"/>
      <c r="L37" s="224"/>
      <c r="M37" s="224"/>
      <c r="N37" s="224"/>
      <c r="O37" s="224"/>
      <c r="P37" s="224"/>
    </row>
    <row r="38" spans="1:16">
      <c r="B38" s="77"/>
      <c r="C38" s="78"/>
      <c r="D38" s="78"/>
      <c r="E38" s="78"/>
      <c r="F38" s="78"/>
      <c r="G38" s="78"/>
      <c r="H38" s="78"/>
      <c r="I38" s="78"/>
      <c r="J38" s="78"/>
      <c r="K38" s="78"/>
      <c r="L38" s="78"/>
      <c r="M38" s="78"/>
      <c r="N38" s="78"/>
      <c r="O38" s="78"/>
      <c r="P38" s="78"/>
    </row>
    <row r="39" spans="1:16">
      <c r="A39" s="6" t="s">
        <v>549</v>
      </c>
      <c r="B39" s="4"/>
      <c r="H39" s="7"/>
    </row>
    <row r="40" spans="1:16">
      <c r="A40" s="6"/>
      <c r="B40" s="4"/>
      <c r="H40" s="7"/>
    </row>
    <row r="41" spans="1:16">
      <c r="A41" s="6" t="s">
        <v>10</v>
      </c>
      <c r="B41" s="4"/>
    </row>
    <row r="42" spans="1:16">
      <c r="B42" s="77"/>
      <c r="C42" s="224" t="s">
        <v>9</v>
      </c>
      <c r="D42" s="224"/>
      <c r="E42" s="224"/>
      <c r="F42" s="224"/>
      <c r="G42" s="224"/>
      <c r="H42" s="224"/>
      <c r="I42" s="224"/>
      <c r="J42" s="224"/>
      <c r="K42" s="224"/>
      <c r="L42" s="224"/>
      <c r="M42" s="224"/>
      <c r="N42" s="224"/>
      <c r="O42" s="224"/>
      <c r="P42" s="224"/>
    </row>
    <row r="43" spans="1:16">
      <c r="B43" s="77"/>
      <c r="C43" s="78"/>
      <c r="D43" s="78"/>
      <c r="E43" s="78"/>
      <c r="F43" s="78"/>
      <c r="G43" s="78"/>
      <c r="H43" s="78"/>
      <c r="I43" s="78"/>
      <c r="J43" s="78"/>
      <c r="K43" s="78"/>
      <c r="L43" s="78"/>
      <c r="M43" s="78"/>
      <c r="N43" s="78"/>
      <c r="O43" s="78"/>
      <c r="P43" s="78"/>
    </row>
    <row r="44" spans="1:16">
      <c r="B44" s="77"/>
      <c r="C44" s="77"/>
      <c r="D44" s="77"/>
      <c r="E44" s="77"/>
      <c r="F44" s="77"/>
      <c r="G44" s="77"/>
      <c r="H44" s="77"/>
      <c r="I44" s="77"/>
      <c r="J44" s="77"/>
      <c r="K44" s="77"/>
      <c r="L44" s="77"/>
      <c r="M44" s="77"/>
      <c r="N44" s="77"/>
      <c r="O44" s="77"/>
      <c r="P44" s="77"/>
    </row>
  </sheetData>
  <mergeCells count="15">
    <mergeCell ref="F13:K13"/>
    <mergeCell ref="L13:P13"/>
    <mergeCell ref="B32:K32"/>
    <mergeCell ref="C37:P37"/>
    <mergeCell ref="C42:P42"/>
    <mergeCell ref="A2:P2"/>
    <mergeCell ref="A3:P3"/>
    <mergeCell ref="A4:P4"/>
    <mergeCell ref="A6:P6"/>
    <mergeCell ref="I11:J11"/>
    <mergeCell ref="A13:A14"/>
    <mergeCell ref="B13:B14"/>
    <mergeCell ref="C13:C14"/>
    <mergeCell ref="D13:D14"/>
    <mergeCell ref="E13:E14"/>
  </mergeCells>
  <pageMargins left="0.25" right="0.25" top="0.75" bottom="0.75" header="0.3" footer="0.3"/>
  <pageSetup paperSize="9" scale="94" orientation="landscape" r:id="rId1"/>
  <headerFooter>
    <oddHeader>&amp;C1.KĀRTA SLIEŽU CEĻU PĀRBŪVE POSMĀ NO JŪRMALAS GATVES LĪDZ BALDONES IELAI</oddHeader>
    <oddFooter>&amp;C&amp;"Times New Roman,Regular"&amp;12Lokālā tāme Nr.6
Elektroapgāde (ārējā) ST RPR elektroenerģijas pieslēgums&amp;R&amp;"Times New Roman,Regular"&amp;12&amp;P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BB527-C904-4E1A-A153-397323176E95}">
  <dimension ref="A2:P57"/>
  <sheetViews>
    <sheetView showGridLines="0" showRuler="0" zoomScaleNormal="100" zoomScaleSheetLayoutView="100" workbookViewId="0">
      <selection activeCell="A6" sqref="A6:P6"/>
    </sheetView>
  </sheetViews>
  <sheetFormatPr defaultColWidth="9.140625" defaultRowHeight="15.75"/>
  <cols>
    <col min="1" max="1" width="9.28515625" style="1" customWidth="1"/>
    <col min="2" max="2" width="5.7109375" style="1" customWidth="1"/>
    <col min="3" max="3" width="33.28515625" style="1" customWidth="1"/>
    <col min="4" max="4" width="6.7109375" style="1" customWidth="1"/>
    <col min="5" max="5" width="9" style="1" customWidth="1"/>
    <col min="6" max="6" width="6.5703125" style="1" customWidth="1"/>
    <col min="7" max="7" width="7.85546875" style="1" customWidth="1"/>
    <col min="8" max="8" width="7.7109375" style="1" customWidth="1"/>
    <col min="9" max="9" width="8" style="1" customWidth="1"/>
    <col min="10" max="10" width="7.5703125" style="1" customWidth="1"/>
    <col min="11" max="11" width="8.5703125" style="1" customWidth="1"/>
    <col min="12" max="12" width="7" style="1" customWidth="1"/>
    <col min="13" max="13" width="8.7109375" style="1" customWidth="1"/>
    <col min="14" max="15" width="8" style="1" customWidth="1"/>
    <col min="16" max="16" width="9" style="1" customWidth="1"/>
    <col min="17" max="16384" width="9.140625" style="1"/>
  </cols>
  <sheetData>
    <row r="2" spans="1:16" ht="33.75" customHeight="1">
      <c r="A2" s="215" t="s">
        <v>527</v>
      </c>
      <c r="B2" s="215"/>
      <c r="C2" s="215"/>
      <c r="D2" s="215"/>
      <c r="E2" s="215"/>
      <c r="F2" s="215"/>
      <c r="G2" s="215"/>
      <c r="H2" s="215"/>
      <c r="I2" s="215"/>
      <c r="J2" s="215"/>
      <c r="K2" s="215"/>
      <c r="L2" s="215"/>
      <c r="M2" s="215"/>
      <c r="N2" s="215"/>
      <c r="O2" s="215"/>
      <c r="P2" s="215"/>
    </row>
    <row r="3" spans="1:16">
      <c r="A3" s="216" t="s">
        <v>528</v>
      </c>
      <c r="B3" s="216"/>
      <c r="C3" s="216"/>
      <c r="D3" s="216"/>
      <c r="E3" s="216"/>
      <c r="F3" s="216"/>
      <c r="G3" s="216"/>
      <c r="H3" s="216"/>
      <c r="I3" s="216"/>
      <c r="J3" s="216"/>
      <c r="K3" s="216"/>
      <c r="L3" s="216"/>
      <c r="M3" s="216"/>
      <c r="N3" s="216"/>
      <c r="O3" s="216"/>
      <c r="P3" s="216"/>
    </row>
    <row r="4" spans="1:16">
      <c r="A4" s="217" t="s">
        <v>14</v>
      </c>
      <c r="B4" s="217"/>
      <c r="C4" s="217"/>
      <c r="D4" s="217"/>
      <c r="E4" s="217"/>
      <c r="F4" s="217"/>
      <c r="G4" s="217"/>
      <c r="H4" s="217"/>
      <c r="I4" s="217"/>
      <c r="J4" s="217"/>
      <c r="K4" s="217"/>
      <c r="L4" s="217"/>
      <c r="M4" s="217"/>
      <c r="N4" s="217"/>
      <c r="O4" s="217"/>
      <c r="P4" s="217"/>
    </row>
    <row r="5" spans="1:16">
      <c r="D5" s="2"/>
    </row>
    <row r="6" spans="1:16" ht="51.75" customHeight="1">
      <c r="A6" s="218" t="s">
        <v>563</v>
      </c>
      <c r="B6" s="218"/>
      <c r="C6" s="218"/>
      <c r="D6" s="218"/>
      <c r="E6" s="218"/>
      <c r="F6" s="218"/>
      <c r="G6" s="218"/>
      <c r="H6" s="218"/>
      <c r="I6" s="218"/>
      <c r="J6" s="218"/>
      <c r="K6" s="218"/>
      <c r="L6" s="218"/>
      <c r="M6" s="218"/>
      <c r="N6" s="218"/>
      <c r="O6" s="218"/>
      <c r="P6" s="218"/>
    </row>
    <row r="7" spans="1:16">
      <c r="A7" s="5" t="s">
        <v>21</v>
      </c>
      <c r="D7" s="2"/>
    </row>
    <row r="8" spans="1:16">
      <c r="A8" s="1" t="s">
        <v>19</v>
      </c>
      <c r="D8" s="2"/>
    </row>
    <row r="9" spans="1:16">
      <c r="A9" s="1" t="s">
        <v>20</v>
      </c>
      <c r="D9" s="2"/>
    </row>
    <row r="10" spans="1:16">
      <c r="D10" s="2"/>
    </row>
    <row r="11" spans="1:16">
      <c r="A11" s="1" t="s">
        <v>553</v>
      </c>
      <c r="D11" s="2"/>
      <c r="I11" s="228">
        <f>P45</f>
        <v>0</v>
      </c>
      <c r="J11" s="229"/>
      <c r="K11" s="13" t="s">
        <v>159</v>
      </c>
    </row>
    <row r="12" spans="1:16">
      <c r="A12" s="3"/>
    </row>
    <row r="13" spans="1:16" ht="38.25" customHeight="1">
      <c r="A13" s="219" t="s">
        <v>0</v>
      </c>
      <c r="B13" s="219" t="s">
        <v>15</v>
      </c>
      <c r="C13" s="219" t="s">
        <v>11</v>
      </c>
      <c r="D13" s="219" t="s">
        <v>18</v>
      </c>
      <c r="E13" s="219" t="s">
        <v>1</v>
      </c>
      <c r="F13" s="221" t="s">
        <v>2</v>
      </c>
      <c r="G13" s="222"/>
      <c r="H13" s="222"/>
      <c r="I13" s="222"/>
      <c r="J13" s="222"/>
      <c r="K13" s="223"/>
      <c r="L13" s="221" t="s">
        <v>3</v>
      </c>
      <c r="M13" s="222"/>
      <c r="N13" s="222"/>
      <c r="O13" s="222"/>
      <c r="P13" s="223"/>
    </row>
    <row r="14" spans="1:16" ht="54">
      <c r="A14" s="220"/>
      <c r="B14" s="220"/>
      <c r="C14" s="220"/>
      <c r="D14" s="220"/>
      <c r="E14" s="220"/>
      <c r="F14" s="20" t="s">
        <v>4</v>
      </c>
      <c r="G14" s="20" t="s">
        <v>190</v>
      </c>
      <c r="H14" s="20" t="s">
        <v>5</v>
      </c>
      <c r="I14" s="20" t="s">
        <v>17</v>
      </c>
      <c r="J14" s="20" t="s">
        <v>495</v>
      </c>
      <c r="K14" s="20" t="s">
        <v>6</v>
      </c>
      <c r="L14" s="20" t="s">
        <v>16</v>
      </c>
      <c r="M14" s="20" t="s">
        <v>5</v>
      </c>
      <c r="N14" s="20" t="s">
        <v>17</v>
      </c>
      <c r="O14" s="20" t="s">
        <v>495</v>
      </c>
      <c r="P14" s="20" t="s">
        <v>7</v>
      </c>
    </row>
    <row r="15" spans="1:16">
      <c r="A15" s="21"/>
      <c r="B15" s="22"/>
      <c r="C15" s="23" t="s">
        <v>498</v>
      </c>
      <c r="D15" s="24"/>
      <c r="E15" s="32"/>
      <c r="F15" s="22"/>
      <c r="G15" s="22"/>
      <c r="H15" s="22"/>
      <c r="I15" s="22"/>
      <c r="J15" s="22"/>
      <c r="K15" s="30"/>
      <c r="L15" s="22"/>
      <c r="M15" s="22"/>
      <c r="N15" s="22"/>
      <c r="O15" s="22"/>
      <c r="P15" s="25"/>
    </row>
    <row r="16" spans="1:16">
      <c r="A16" s="26">
        <v>1</v>
      </c>
      <c r="B16" s="88" t="s">
        <v>26</v>
      </c>
      <c r="C16" s="27" t="s">
        <v>499</v>
      </c>
      <c r="D16" s="28" t="s">
        <v>23</v>
      </c>
      <c r="E16" s="33">
        <v>79</v>
      </c>
      <c r="F16" s="29">
        <v>0</v>
      </c>
      <c r="G16" s="29">
        <v>0</v>
      </c>
      <c r="H16" s="29">
        <f>ROUND(F16*G16,2)</f>
        <v>0</v>
      </c>
      <c r="I16" s="29"/>
      <c r="J16" s="29">
        <v>0</v>
      </c>
      <c r="K16" s="30">
        <f>ROUND((SUM(H16:J16)),2)</f>
        <v>0</v>
      </c>
      <c r="L16" s="29">
        <f>ROUND(E16*F16,2)</f>
        <v>0</v>
      </c>
      <c r="M16" s="29">
        <f>ROUND(E16*H16,2)</f>
        <v>0</v>
      </c>
      <c r="N16" s="29">
        <f>ROUND(E16*I16,2)</f>
        <v>0</v>
      </c>
      <c r="O16" s="29">
        <f>ROUND(E16*J16,2)</f>
        <v>0</v>
      </c>
      <c r="P16" s="30">
        <f>ROUND((SUM(M16:O16)),2)</f>
        <v>0</v>
      </c>
    </row>
    <row r="17" spans="1:16">
      <c r="A17" s="26">
        <f>A16+1</f>
        <v>2</v>
      </c>
      <c r="B17" s="88" t="s">
        <v>26</v>
      </c>
      <c r="C17" s="27" t="s">
        <v>500</v>
      </c>
      <c r="D17" s="28" t="s">
        <v>23</v>
      </c>
      <c r="E17" s="33">
        <v>79</v>
      </c>
      <c r="F17" s="29">
        <v>0</v>
      </c>
      <c r="G17" s="29">
        <v>0</v>
      </c>
      <c r="H17" s="29">
        <f>ROUND(F17*G17,2)</f>
        <v>0</v>
      </c>
      <c r="I17" s="29"/>
      <c r="J17" s="29">
        <v>0</v>
      </c>
      <c r="K17" s="30">
        <f>ROUND((SUM(H17:J17)),2)</f>
        <v>0</v>
      </c>
      <c r="L17" s="29">
        <f>ROUND(E17*F17,2)</f>
        <v>0</v>
      </c>
      <c r="M17" s="29">
        <f>ROUND(E17*H17,2)</f>
        <v>0</v>
      </c>
      <c r="N17" s="29">
        <f>ROUND(E17*I17,2)</f>
        <v>0</v>
      </c>
      <c r="O17" s="29">
        <f>ROUND(E17*J17,2)</f>
        <v>0</v>
      </c>
      <c r="P17" s="30">
        <f>ROUND((SUM(M17:O17)),2)</f>
        <v>0</v>
      </c>
    </row>
    <row r="18" spans="1:16">
      <c r="A18" s="26">
        <f t="shared" ref="A18:A23" si="0">A17+1</f>
        <v>3</v>
      </c>
      <c r="B18" s="88" t="s">
        <v>26</v>
      </c>
      <c r="C18" s="27" t="s">
        <v>501</v>
      </c>
      <c r="D18" s="28" t="s">
        <v>23</v>
      </c>
      <c r="E18" s="33">
        <v>79</v>
      </c>
      <c r="F18" s="29">
        <v>0</v>
      </c>
      <c r="G18" s="29">
        <v>0</v>
      </c>
      <c r="H18" s="29">
        <f t="shared" ref="H18:H23" si="1">ROUND(F18*G18,2)</f>
        <v>0</v>
      </c>
      <c r="I18" s="29"/>
      <c r="J18" s="29">
        <v>0</v>
      </c>
      <c r="K18" s="30">
        <f t="shared" ref="K18:K44" si="2">ROUND((SUM(H18:J18)),2)</f>
        <v>0</v>
      </c>
      <c r="L18" s="29">
        <f t="shared" ref="L18:L44" si="3">ROUND(E18*F18,2)</f>
        <v>0</v>
      </c>
      <c r="M18" s="29">
        <f t="shared" ref="M18:M44" si="4">ROUND(E18*H18,2)</f>
        <v>0</v>
      </c>
      <c r="N18" s="29">
        <f t="shared" ref="N18:N44" si="5">ROUND(E18*I18,2)</f>
        <v>0</v>
      </c>
      <c r="O18" s="29">
        <f t="shared" ref="O18:O44" si="6">ROUND(E18*J18,2)</f>
        <v>0</v>
      </c>
      <c r="P18" s="30">
        <f t="shared" ref="P18:P44" si="7">ROUND((SUM(M18:O18)),2)</f>
        <v>0</v>
      </c>
    </row>
    <row r="19" spans="1:16">
      <c r="A19" s="26">
        <f t="shared" si="0"/>
        <v>4</v>
      </c>
      <c r="B19" s="88" t="s">
        <v>26</v>
      </c>
      <c r="C19" s="27" t="s">
        <v>502</v>
      </c>
      <c r="D19" s="28" t="s">
        <v>86</v>
      </c>
      <c r="E19" s="33">
        <v>3</v>
      </c>
      <c r="F19" s="29">
        <v>0</v>
      </c>
      <c r="G19" s="29">
        <v>0</v>
      </c>
      <c r="H19" s="29">
        <f t="shared" si="1"/>
        <v>0</v>
      </c>
      <c r="I19" s="29"/>
      <c r="J19" s="29">
        <v>0</v>
      </c>
      <c r="K19" s="30">
        <f t="shared" si="2"/>
        <v>0</v>
      </c>
      <c r="L19" s="29">
        <f t="shared" si="3"/>
        <v>0</v>
      </c>
      <c r="M19" s="29">
        <f t="shared" si="4"/>
        <v>0</v>
      </c>
      <c r="N19" s="29">
        <f t="shared" si="5"/>
        <v>0</v>
      </c>
      <c r="O19" s="29">
        <f t="shared" si="6"/>
        <v>0</v>
      </c>
      <c r="P19" s="30">
        <f t="shared" si="7"/>
        <v>0</v>
      </c>
    </row>
    <row r="20" spans="1:16">
      <c r="A20" s="26">
        <f t="shared" si="0"/>
        <v>5</v>
      </c>
      <c r="B20" s="88" t="s">
        <v>26</v>
      </c>
      <c r="C20" s="27" t="s">
        <v>503</v>
      </c>
      <c r="D20" s="28" t="s">
        <v>23</v>
      </c>
      <c r="E20" s="33">
        <v>79</v>
      </c>
      <c r="F20" s="29">
        <v>0</v>
      </c>
      <c r="G20" s="29">
        <v>0</v>
      </c>
      <c r="H20" s="29">
        <f t="shared" si="1"/>
        <v>0</v>
      </c>
      <c r="I20" s="29"/>
      <c r="J20" s="29">
        <v>0</v>
      </c>
      <c r="K20" s="30">
        <f t="shared" si="2"/>
        <v>0</v>
      </c>
      <c r="L20" s="29">
        <f t="shared" si="3"/>
        <v>0</v>
      </c>
      <c r="M20" s="29">
        <f t="shared" si="4"/>
        <v>0</v>
      </c>
      <c r="N20" s="29">
        <f t="shared" si="5"/>
        <v>0</v>
      </c>
      <c r="O20" s="29">
        <f t="shared" si="6"/>
        <v>0</v>
      </c>
      <c r="P20" s="30">
        <f t="shared" si="7"/>
        <v>0</v>
      </c>
    </row>
    <row r="21" spans="1:16">
      <c r="A21" s="26">
        <f t="shared" si="0"/>
        <v>6</v>
      </c>
      <c r="B21" s="88" t="s">
        <v>26</v>
      </c>
      <c r="C21" s="27" t="s">
        <v>504</v>
      </c>
      <c r="D21" s="28" t="s">
        <v>23</v>
      </c>
      <c r="E21" s="33">
        <v>80</v>
      </c>
      <c r="F21" s="29">
        <v>0</v>
      </c>
      <c r="G21" s="29">
        <v>0</v>
      </c>
      <c r="H21" s="29">
        <f t="shared" si="1"/>
        <v>0</v>
      </c>
      <c r="I21" s="29"/>
      <c r="J21" s="29">
        <v>0</v>
      </c>
      <c r="K21" s="30">
        <f t="shared" si="2"/>
        <v>0</v>
      </c>
      <c r="L21" s="29">
        <f t="shared" si="3"/>
        <v>0</v>
      </c>
      <c r="M21" s="29">
        <f t="shared" si="4"/>
        <v>0</v>
      </c>
      <c r="N21" s="29">
        <f t="shared" si="5"/>
        <v>0</v>
      </c>
      <c r="O21" s="29">
        <f t="shared" si="6"/>
        <v>0</v>
      </c>
      <c r="P21" s="30">
        <f t="shared" si="7"/>
        <v>0</v>
      </c>
    </row>
    <row r="22" spans="1:16">
      <c r="A22" s="26">
        <f t="shared" si="0"/>
        <v>7</v>
      </c>
      <c r="B22" s="88" t="s">
        <v>26</v>
      </c>
      <c r="C22" s="27" t="s">
        <v>505</v>
      </c>
      <c r="D22" s="28" t="s">
        <v>23</v>
      </c>
      <c r="E22" s="33">
        <v>79</v>
      </c>
      <c r="F22" s="29">
        <v>0</v>
      </c>
      <c r="G22" s="29">
        <v>0</v>
      </c>
      <c r="H22" s="29">
        <f t="shared" si="1"/>
        <v>0</v>
      </c>
      <c r="I22" s="29"/>
      <c r="J22" s="29">
        <v>0</v>
      </c>
      <c r="K22" s="30">
        <f t="shared" si="2"/>
        <v>0</v>
      </c>
      <c r="L22" s="29">
        <f t="shared" si="3"/>
        <v>0</v>
      </c>
      <c r="M22" s="29">
        <f t="shared" si="4"/>
        <v>0</v>
      </c>
      <c r="N22" s="29">
        <f t="shared" si="5"/>
        <v>0</v>
      </c>
      <c r="O22" s="29">
        <f t="shared" si="6"/>
        <v>0</v>
      </c>
      <c r="P22" s="30">
        <f t="shared" si="7"/>
        <v>0</v>
      </c>
    </row>
    <row r="23" spans="1:16">
      <c r="A23" s="26">
        <f t="shared" si="0"/>
        <v>8</v>
      </c>
      <c r="B23" s="88" t="s">
        <v>26</v>
      </c>
      <c r="C23" s="27" t="s">
        <v>506</v>
      </c>
      <c r="D23" s="28" t="s">
        <v>375</v>
      </c>
      <c r="E23" s="33">
        <v>1</v>
      </c>
      <c r="F23" s="29">
        <v>0</v>
      </c>
      <c r="G23" s="29">
        <v>0</v>
      </c>
      <c r="H23" s="29">
        <f t="shared" si="1"/>
        <v>0</v>
      </c>
      <c r="I23" s="29"/>
      <c r="J23" s="29">
        <v>0</v>
      </c>
      <c r="K23" s="30">
        <f t="shared" si="2"/>
        <v>0</v>
      </c>
      <c r="L23" s="29">
        <f t="shared" si="3"/>
        <v>0</v>
      </c>
      <c r="M23" s="29">
        <f t="shared" si="4"/>
        <v>0</v>
      </c>
      <c r="N23" s="29">
        <f t="shared" si="5"/>
        <v>0</v>
      </c>
      <c r="O23" s="29">
        <f t="shared" si="6"/>
        <v>0</v>
      </c>
      <c r="P23" s="30">
        <f t="shared" si="7"/>
        <v>0</v>
      </c>
    </row>
    <row r="24" spans="1:16">
      <c r="A24" s="21"/>
      <c r="B24" s="88"/>
      <c r="C24" s="23" t="s">
        <v>507</v>
      </c>
      <c r="D24" s="24"/>
      <c r="E24" s="33"/>
      <c r="F24" s="22"/>
      <c r="G24" s="22"/>
      <c r="H24" s="22"/>
      <c r="I24" s="22"/>
      <c r="J24" s="22"/>
      <c r="K24" s="30"/>
      <c r="L24" s="22"/>
      <c r="M24" s="22"/>
      <c r="N24" s="22"/>
      <c r="O24" s="22"/>
      <c r="P24" s="25"/>
    </row>
    <row r="25" spans="1:16">
      <c r="A25" s="26">
        <f>A23+1</f>
        <v>9</v>
      </c>
      <c r="B25" s="88" t="s">
        <v>26</v>
      </c>
      <c r="C25" s="27" t="s">
        <v>508</v>
      </c>
      <c r="D25" s="28" t="s">
        <v>23</v>
      </c>
      <c r="E25" s="33">
        <v>2</v>
      </c>
      <c r="F25" s="29"/>
      <c r="G25" s="29"/>
      <c r="H25" s="29"/>
      <c r="I25" s="29">
        <v>0</v>
      </c>
      <c r="J25" s="29"/>
      <c r="K25" s="30">
        <f t="shared" si="2"/>
        <v>0</v>
      </c>
      <c r="L25" s="29">
        <f t="shared" si="3"/>
        <v>0</v>
      </c>
      <c r="M25" s="29">
        <f t="shared" si="4"/>
        <v>0</v>
      </c>
      <c r="N25" s="29">
        <f t="shared" si="5"/>
        <v>0</v>
      </c>
      <c r="O25" s="29">
        <f t="shared" si="6"/>
        <v>0</v>
      </c>
      <c r="P25" s="30">
        <f t="shared" si="7"/>
        <v>0</v>
      </c>
    </row>
    <row r="26" spans="1:16">
      <c r="A26" s="26">
        <f>A25+1</f>
        <v>10</v>
      </c>
      <c r="B26" s="88" t="s">
        <v>26</v>
      </c>
      <c r="C26" s="27" t="s">
        <v>509</v>
      </c>
      <c r="D26" s="28" t="s">
        <v>23</v>
      </c>
      <c r="E26" s="33">
        <v>77</v>
      </c>
      <c r="F26" s="29"/>
      <c r="G26" s="29"/>
      <c r="H26" s="29"/>
      <c r="I26" s="29">
        <v>0</v>
      </c>
      <c r="J26" s="29"/>
      <c r="K26" s="30">
        <f t="shared" si="2"/>
        <v>0</v>
      </c>
      <c r="L26" s="29">
        <f t="shared" si="3"/>
        <v>0</v>
      </c>
      <c r="M26" s="29">
        <f t="shared" si="4"/>
        <v>0</v>
      </c>
      <c r="N26" s="29">
        <f t="shared" si="5"/>
        <v>0</v>
      </c>
      <c r="O26" s="29">
        <f t="shared" si="6"/>
        <v>0</v>
      </c>
      <c r="P26" s="30">
        <f t="shared" si="7"/>
        <v>0</v>
      </c>
    </row>
    <row r="27" spans="1:16">
      <c r="A27" s="26">
        <f t="shared" ref="A27:A36" si="8">A26+1</f>
        <v>11</v>
      </c>
      <c r="B27" s="88" t="s">
        <v>26</v>
      </c>
      <c r="C27" s="27" t="s">
        <v>510</v>
      </c>
      <c r="D27" s="28" t="s">
        <v>48</v>
      </c>
      <c r="E27" s="33">
        <v>2</v>
      </c>
      <c r="F27" s="29"/>
      <c r="G27" s="29"/>
      <c r="H27" s="29"/>
      <c r="I27" s="29">
        <v>0</v>
      </c>
      <c r="J27" s="29"/>
      <c r="K27" s="30">
        <f t="shared" si="2"/>
        <v>0</v>
      </c>
      <c r="L27" s="29">
        <f t="shared" si="3"/>
        <v>0</v>
      </c>
      <c r="M27" s="29">
        <f t="shared" si="4"/>
        <v>0</v>
      </c>
      <c r="N27" s="29">
        <f t="shared" si="5"/>
        <v>0</v>
      </c>
      <c r="O27" s="29">
        <f t="shared" si="6"/>
        <v>0</v>
      </c>
      <c r="P27" s="30">
        <f t="shared" si="7"/>
        <v>0</v>
      </c>
    </row>
    <row r="28" spans="1:16">
      <c r="A28" s="26">
        <f t="shared" si="8"/>
        <v>12</v>
      </c>
      <c r="B28" s="88" t="s">
        <v>26</v>
      </c>
      <c r="C28" s="27" t="s">
        <v>511</v>
      </c>
      <c r="D28" s="28" t="s">
        <v>48</v>
      </c>
      <c r="E28" s="33">
        <v>2</v>
      </c>
      <c r="F28" s="29"/>
      <c r="G28" s="29"/>
      <c r="H28" s="29"/>
      <c r="I28" s="29">
        <v>0</v>
      </c>
      <c r="J28" s="29"/>
      <c r="K28" s="30">
        <f t="shared" si="2"/>
        <v>0</v>
      </c>
      <c r="L28" s="29">
        <f t="shared" si="3"/>
        <v>0</v>
      </c>
      <c r="M28" s="29">
        <f t="shared" si="4"/>
        <v>0</v>
      </c>
      <c r="N28" s="29">
        <f t="shared" si="5"/>
        <v>0</v>
      </c>
      <c r="O28" s="29">
        <f t="shared" si="6"/>
        <v>0</v>
      </c>
      <c r="P28" s="30">
        <f t="shared" si="7"/>
        <v>0</v>
      </c>
    </row>
    <row r="29" spans="1:16">
      <c r="A29" s="26">
        <f t="shared" si="8"/>
        <v>13</v>
      </c>
      <c r="B29" s="88" t="s">
        <v>26</v>
      </c>
      <c r="C29" s="27" t="s">
        <v>512</v>
      </c>
      <c r="D29" s="28" t="s">
        <v>48</v>
      </c>
      <c r="E29" s="33">
        <v>2</v>
      </c>
      <c r="F29" s="29"/>
      <c r="G29" s="29"/>
      <c r="H29" s="29"/>
      <c r="I29" s="29">
        <v>0</v>
      </c>
      <c r="J29" s="29"/>
      <c r="K29" s="30">
        <f t="shared" si="2"/>
        <v>0</v>
      </c>
      <c r="L29" s="29">
        <f t="shared" si="3"/>
        <v>0</v>
      </c>
      <c r="M29" s="29">
        <f t="shared" si="4"/>
        <v>0</v>
      </c>
      <c r="N29" s="29">
        <f t="shared" si="5"/>
        <v>0</v>
      </c>
      <c r="O29" s="29">
        <f t="shared" si="6"/>
        <v>0</v>
      </c>
      <c r="P29" s="30">
        <f t="shared" si="7"/>
        <v>0</v>
      </c>
    </row>
    <row r="30" spans="1:16">
      <c r="A30" s="26">
        <f t="shared" si="8"/>
        <v>14</v>
      </c>
      <c r="B30" s="88" t="s">
        <v>26</v>
      </c>
      <c r="C30" s="27" t="s">
        <v>513</v>
      </c>
      <c r="D30" s="28" t="s">
        <v>48</v>
      </c>
      <c r="E30" s="33">
        <v>8</v>
      </c>
      <c r="F30" s="29"/>
      <c r="G30" s="29"/>
      <c r="H30" s="29"/>
      <c r="I30" s="29">
        <v>0</v>
      </c>
      <c r="J30" s="29"/>
      <c r="K30" s="30">
        <f t="shared" si="2"/>
        <v>0</v>
      </c>
      <c r="L30" s="29">
        <f t="shared" si="3"/>
        <v>0</v>
      </c>
      <c r="M30" s="29">
        <f t="shared" si="4"/>
        <v>0</v>
      </c>
      <c r="N30" s="29">
        <f t="shared" si="5"/>
        <v>0</v>
      </c>
      <c r="O30" s="29">
        <f t="shared" si="6"/>
        <v>0</v>
      </c>
      <c r="P30" s="30">
        <f t="shared" si="7"/>
        <v>0</v>
      </c>
    </row>
    <row r="31" spans="1:16">
      <c r="A31" s="26">
        <f t="shared" si="8"/>
        <v>15</v>
      </c>
      <c r="B31" s="88" t="s">
        <v>26</v>
      </c>
      <c r="C31" s="27" t="s">
        <v>514</v>
      </c>
      <c r="D31" s="28" t="s">
        <v>23</v>
      </c>
      <c r="E31" s="33">
        <v>79</v>
      </c>
      <c r="F31" s="29"/>
      <c r="G31" s="29"/>
      <c r="H31" s="29"/>
      <c r="I31" s="29">
        <v>0</v>
      </c>
      <c r="J31" s="29"/>
      <c r="K31" s="30">
        <f t="shared" si="2"/>
        <v>0</v>
      </c>
      <c r="L31" s="29">
        <f t="shared" si="3"/>
        <v>0</v>
      </c>
      <c r="M31" s="29">
        <f t="shared" si="4"/>
        <v>0</v>
      </c>
      <c r="N31" s="29">
        <f t="shared" si="5"/>
        <v>0</v>
      </c>
      <c r="O31" s="29">
        <f t="shared" si="6"/>
        <v>0</v>
      </c>
      <c r="P31" s="30">
        <f t="shared" si="7"/>
        <v>0</v>
      </c>
    </row>
    <row r="32" spans="1:16">
      <c r="A32" s="26">
        <f t="shared" si="8"/>
        <v>16</v>
      </c>
      <c r="B32" s="88" t="s">
        <v>26</v>
      </c>
      <c r="C32" s="27" t="s">
        <v>515</v>
      </c>
      <c r="D32" s="28" t="s">
        <v>48</v>
      </c>
      <c r="E32" s="33">
        <v>1</v>
      </c>
      <c r="F32" s="29"/>
      <c r="G32" s="29"/>
      <c r="H32" s="29"/>
      <c r="I32" s="29">
        <v>0</v>
      </c>
      <c r="J32" s="29"/>
      <c r="K32" s="30">
        <f t="shared" si="2"/>
        <v>0</v>
      </c>
      <c r="L32" s="29">
        <f t="shared" si="3"/>
        <v>0</v>
      </c>
      <c r="M32" s="29">
        <f t="shared" si="4"/>
        <v>0</v>
      </c>
      <c r="N32" s="29">
        <f t="shared" si="5"/>
        <v>0</v>
      </c>
      <c r="O32" s="29">
        <f t="shared" si="6"/>
        <v>0</v>
      </c>
      <c r="P32" s="30">
        <f t="shared" si="7"/>
        <v>0</v>
      </c>
    </row>
    <row r="33" spans="1:16">
      <c r="A33" s="26">
        <f t="shared" si="8"/>
        <v>17</v>
      </c>
      <c r="B33" s="88" t="s">
        <v>26</v>
      </c>
      <c r="C33" s="27" t="s">
        <v>516</v>
      </c>
      <c r="D33" s="28" t="s">
        <v>48</v>
      </c>
      <c r="E33" s="33">
        <v>3</v>
      </c>
      <c r="F33" s="29"/>
      <c r="G33" s="29"/>
      <c r="H33" s="29"/>
      <c r="I33" s="29">
        <v>0</v>
      </c>
      <c r="J33" s="29"/>
      <c r="K33" s="30">
        <f t="shared" si="2"/>
        <v>0</v>
      </c>
      <c r="L33" s="29">
        <f t="shared" si="3"/>
        <v>0</v>
      </c>
      <c r="M33" s="29">
        <f t="shared" si="4"/>
        <v>0</v>
      </c>
      <c r="N33" s="29">
        <f t="shared" si="5"/>
        <v>0</v>
      </c>
      <c r="O33" s="29">
        <f t="shared" si="6"/>
        <v>0</v>
      </c>
      <c r="P33" s="30">
        <f t="shared" si="7"/>
        <v>0</v>
      </c>
    </row>
    <row r="34" spans="1:16">
      <c r="A34" s="26">
        <f t="shared" si="8"/>
        <v>18</v>
      </c>
      <c r="B34" s="88" t="s">
        <v>26</v>
      </c>
      <c r="C34" s="27" t="s">
        <v>517</v>
      </c>
      <c r="D34" s="28" t="s">
        <v>48</v>
      </c>
      <c r="E34" s="33">
        <v>2</v>
      </c>
      <c r="F34" s="29"/>
      <c r="G34" s="29"/>
      <c r="H34" s="29"/>
      <c r="I34" s="29">
        <v>0</v>
      </c>
      <c r="J34" s="29"/>
      <c r="K34" s="30">
        <f t="shared" si="2"/>
        <v>0</v>
      </c>
      <c r="L34" s="29">
        <f t="shared" si="3"/>
        <v>0</v>
      </c>
      <c r="M34" s="29">
        <f t="shared" si="4"/>
        <v>0</v>
      </c>
      <c r="N34" s="29">
        <f t="shared" si="5"/>
        <v>0</v>
      </c>
      <c r="O34" s="29">
        <f t="shared" si="6"/>
        <v>0</v>
      </c>
      <c r="P34" s="30">
        <f t="shared" si="7"/>
        <v>0</v>
      </c>
    </row>
    <row r="35" spans="1:16">
      <c r="A35" s="26">
        <f t="shared" si="8"/>
        <v>19</v>
      </c>
      <c r="B35" s="88" t="s">
        <v>26</v>
      </c>
      <c r="C35" s="27" t="s">
        <v>518</v>
      </c>
      <c r="D35" s="28" t="s">
        <v>48</v>
      </c>
      <c r="E35" s="33">
        <v>2</v>
      </c>
      <c r="F35" s="29"/>
      <c r="G35" s="29"/>
      <c r="H35" s="29"/>
      <c r="I35" s="29">
        <v>0</v>
      </c>
      <c r="J35" s="29"/>
      <c r="K35" s="30">
        <f t="shared" si="2"/>
        <v>0</v>
      </c>
      <c r="L35" s="29">
        <f t="shared" si="3"/>
        <v>0</v>
      </c>
      <c r="M35" s="29">
        <f t="shared" si="4"/>
        <v>0</v>
      </c>
      <c r="N35" s="29">
        <f t="shared" si="5"/>
        <v>0</v>
      </c>
      <c r="O35" s="29">
        <f t="shared" si="6"/>
        <v>0</v>
      </c>
      <c r="P35" s="30">
        <f t="shared" si="7"/>
        <v>0</v>
      </c>
    </row>
    <row r="36" spans="1:16">
      <c r="A36" s="26">
        <f t="shared" si="8"/>
        <v>20</v>
      </c>
      <c r="B36" s="88" t="s">
        <v>26</v>
      </c>
      <c r="C36" s="27" t="s">
        <v>488</v>
      </c>
      <c r="D36" s="28" t="s">
        <v>37</v>
      </c>
      <c r="E36" s="33">
        <v>1</v>
      </c>
      <c r="F36" s="29"/>
      <c r="G36" s="29"/>
      <c r="H36" s="29"/>
      <c r="I36" s="29">
        <v>0</v>
      </c>
      <c r="J36" s="29"/>
      <c r="K36" s="30">
        <f t="shared" si="2"/>
        <v>0</v>
      </c>
      <c r="L36" s="29">
        <f t="shared" si="3"/>
        <v>0</v>
      </c>
      <c r="M36" s="29">
        <f t="shared" si="4"/>
        <v>0</v>
      </c>
      <c r="N36" s="29">
        <f t="shared" si="5"/>
        <v>0</v>
      </c>
      <c r="O36" s="29">
        <f t="shared" si="6"/>
        <v>0</v>
      </c>
      <c r="P36" s="30">
        <f t="shared" si="7"/>
        <v>0</v>
      </c>
    </row>
    <row r="37" spans="1:16">
      <c r="A37" s="21"/>
      <c r="B37" s="88"/>
      <c r="C37" s="23" t="s">
        <v>519</v>
      </c>
      <c r="D37" s="24"/>
      <c r="E37" s="33"/>
      <c r="F37" s="22"/>
      <c r="G37" s="22"/>
      <c r="H37" s="22"/>
      <c r="I37" s="22"/>
      <c r="J37" s="22"/>
      <c r="K37" s="30">
        <f t="shared" si="2"/>
        <v>0</v>
      </c>
      <c r="L37" s="22">
        <f t="shared" si="3"/>
        <v>0</v>
      </c>
      <c r="M37" s="22">
        <f t="shared" si="4"/>
        <v>0</v>
      </c>
      <c r="N37" s="22">
        <f t="shared" si="5"/>
        <v>0</v>
      </c>
      <c r="O37" s="22">
        <f t="shared" si="6"/>
        <v>0</v>
      </c>
      <c r="P37" s="25">
        <f t="shared" si="7"/>
        <v>0</v>
      </c>
    </row>
    <row r="38" spans="1:16">
      <c r="A38" s="26">
        <f>A36+1</f>
        <v>21</v>
      </c>
      <c r="B38" s="88" t="s">
        <v>26</v>
      </c>
      <c r="C38" s="27" t="s">
        <v>520</v>
      </c>
      <c r="D38" s="28" t="s">
        <v>375</v>
      </c>
      <c r="E38" s="33">
        <v>1</v>
      </c>
      <c r="F38" s="29"/>
      <c r="G38" s="29"/>
      <c r="H38" s="29"/>
      <c r="I38" s="29"/>
      <c r="J38" s="29">
        <v>0</v>
      </c>
      <c r="K38" s="30">
        <f t="shared" si="2"/>
        <v>0</v>
      </c>
      <c r="L38" s="29">
        <f t="shared" si="3"/>
        <v>0</v>
      </c>
      <c r="M38" s="29">
        <f t="shared" si="4"/>
        <v>0</v>
      </c>
      <c r="N38" s="29">
        <f t="shared" si="5"/>
        <v>0</v>
      </c>
      <c r="O38" s="29">
        <f t="shared" si="6"/>
        <v>0</v>
      </c>
      <c r="P38" s="30">
        <f t="shared" si="7"/>
        <v>0</v>
      </c>
    </row>
    <row r="39" spans="1:16">
      <c r="A39" s="26">
        <f>A38+1</f>
        <v>22</v>
      </c>
      <c r="B39" s="88" t="s">
        <v>26</v>
      </c>
      <c r="C39" s="27" t="s">
        <v>521</v>
      </c>
      <c r="D39" s="28" t="s">
        <v>375</v>
      </c>
      <c r="E39" s="33">
        <v>1</v>
      </c>
      <c r="F39" s="29"/>
      <c r="G39" s="29"/>
      <c r="H39" s="29"/>
      <c r="I39" s="29"/>
      <c r="J39" s="29">
        <v>0</v>
      </c>
      <c r="K39" s="30">
        <f t="shared" si="2"/>
        <v>0</v>
      </c>
      <c r="L39" s="29">
        <f t="shared" si="3"/>
        <v>0</v>
      </c>
      <c r="M39" s="29">
        <f t="shared" si="4"/>
        <v>0</v>
      </c>
      <c r="N39" s="29">
        <f t="shared" si="5"/>
        <v>0</v>
      </c>
      <c r="O39" s="29">
        <f t="shared" si="6"/>
        <v>0</v>
      </c>
      <c r="P39" s="30">
        <f t="shared" si="7"/>
        <v>0</v>
      </c>
    </row>
    <row r="40" spans="1:16">
      <c r="A40" s="26">
        <f t="shared" ref="A40:A44" si="9">A39+1</f>
        <v>23</v>
      </c>
      <c r="B40" s="88" t="s">
        <v>26</v>
      </c>
      <c r="C40" s="27" t="s">
        <v>522</v>
      </c>
      <c r="D40" s="28" t="s">
        <v>375</v>
      </c>
      <c r="E40" s="33">
        <v>1</v>
      </c>
      <c r="F40" s="29"/>
      <c r="G40" s="29"/>
      <c r="H40" s="29"/>
      <c r="I40" s="29"/>
      <c r="J40" s="29">
        <v>0</v>
      </c>
      <c r="K40" s="30">
        <f t="shared" si="2"/>
        <v>0</v>
      </c>
      <c r="L40" s="29">
        <f t="shared" si="3"/>
        <v>0</v>
      </c>
      <c r="M40" s="29">
        <f t="shared" si="4"/>
        <v>0</v>
      </c>
      <c r="N40" s="29">
        <f t="shared" si="5"/>
        <v>0</v>
      </c>
      <c r="O40" s="29">
        <f t="shared" si="6"/>
        <v>0</v>
      </c>
      <c r="P40" s="30">
        <f t="shared" si="7"/>
        <v>0</v>
      </c>
    </row>
    <row r="41" spans="1:16">
      <c r="A41" s="26">
        <f t="shared" si="9"/>
        <v>24</v>
      </c>
      <c r="B41" s="88" t="s">
        <v>26</v>
      </c>
      <c r="C41" s="27" t="s">
        <v>523</v>
      </c>
      <c r="D41" s="28" t="s">
        <v>375</v>
      </c>
      <c r="E41" s="33">
        <v>1</v>
      </c>
      <c r="F41" s="29"/>
      <c r="G41" s="29"/>
      <c r="H41" s="29"/>
      <c r="I41" s="29"/>
      <c r="J41" s="29">
        <v>0</v>
      </c>
      <c r="K41" s="30">
        <f t="shared" si="2"/>
        <v>0</v>
      </c>
      <c r="L41" s="29">
        <f t="shared" si="3"/>
        <v>0</v>
      </c>
      <c r="M41" s="29">
        <f t="shared" si="4"/>
        <v>0</v>
      </c>
      <c r="N41" s="29">
        <f t="shared" si="5"/>
        <v>0</v>
      </c>
      <c r="O41" s="29">
        <f t="shared" si="6"/>
        <v>0</v>
      </c>
      <c r="P41" s="30">
        <f t="shared" si="7"/>
        <v>0</v>
      </c>
    </row>
    <row r="42" spans="1:16">
      <c r="A42" s="26">
        <f t="shared" si="9"/>
        <v>25</v>
      </c>
      <c r="B42" s="88" t="s">
        <v>26</v>
      </c>
      <c r="C42" s="27" t="s">
        <v>524</v>
      </c>
      <c r="D42" s="28" t="s">
        <v>375</v>
      </c>
      <c r="E42" s="33">
        <v>1</v>
      </c>
      <c r="F42" s="29"/>
      <c r="G42" s="29"/>
      <c r="H42" s="29"/>
      <c r="I42" s="29"/>
      <c r="J42" s="29">
        <v>0</v>
      </c>
      <c r="K42" s="30">
        <f t="shared" si="2"/>
        <v>0</v>
      </c>
      <c r="L42" s="29">
        <f t="shared" si="3"/>
        <v>0</v>
      </c>
      <c r="M42" s="29">
        <f t="shared" si="4"/>
        <v>0</v>
      </c>
      <c r="N42" s="29">
        <f t="shared" si="5"/>
        <v>0</v>
      </c>
      <c r="O42" s="29">
        <f t="shared" si="6"/>
        <v>0</v>
      </c>
      <c r="P42" s="30">
        <f t="shared" si="7"/>
        <v>0</v>
      </c>
    </row>
    <row r="43" spans="1:16">
      <c r="A43" s="26">
        <f t="shared" si="9"/>
        <v>26</v>
      </c>
      <c r="B43" s="88" t="s">
        <v>26</v>
      </c>
      <c r="C43" s="27" t="s">
        <v>525</v>
      </c>
      <c r="D43" s="28" t="s">
        <v>375</v>
      </c>
      <c r="E43" s="33">
        <v>1</v>
      </c>
      <c r="F43" s="29"/>
      <c r="G43" s="29"/>
      <c r="H43" s="29"/>
      <c r="I43" s="29"/>
      <c r="J43" s="29">
        <v>0</v>
      </c>
      <c r="K43" s="30">
        <f t="shared" si="2"/>
        <v>0</v>
      </c>
      <c r="L43" s="29">
        <f t="shared" si="3"/>
        <v>0</v>
      </c>
      <c r="M43" s="29">
        <f t="shared" si="4"/>
        <v>0</v>
      </c>
      <c r="N43" s="29">
        <f t="shared" si="5"/>
        <v>0</v>
      </c>
      <c r="O43" s="29">
        <f t="shared" si="6"/>
        <v>0</v>
      </c>
      <c r="P43" s="30">
        <f t="shared" si="7"/>
        <v>0</v>
      </c>
    </row>
    <row r="44" spans="1:16">
      <c r="A44" s="26">
        <f t="shared" si="9"/>
        <v>27</v>
      </c>
      <c r="B44" s="88" t="s">
        <v>26</v>
      </c>
      <c r="C44" s="27" t="s">
        <v>526</v>
      </c>
      <c r="D44" s="28" t="s">
        <v>375</v>
      </c>
      <c r="E44" s="33">
        <v>1</v>
      </c>
      <c r="F44" s="29"/>
      <c r="G44" s="29"/>
      <c r="H44" s="29"/>
      <c r="I44" s="29"/>
      <c r="J44" s="29">
        <v>0</v>
      </c>
      <c r="K44" s="30">
        <f t="shared" si="2"/>
        <v>0</v>
      </c>
      <c r="L44" s="29">
        <f t="shared" si="3"/>
        <v>0</v>
      </c>
      <c r="M44" s="29">
        <f t="shared" si="4"/>
        <v>0</v>
      </c>
      <c r="N44" s="29">
        <f t="shared" si="5"/>
        <v>0</v>
      </c>
      <c r="O44" s="29">
        <f t="shared" si="6"/>
        <v>0</v>
      </c>
      <c r="P44" s="30">
        <f t="shared" si="7"/>
        <v>0</v>
      </c>
    </row>
    <row r="45" spans="1:16">
      <c r="A45" s="22"/>
      <c r="B45" s="225" t="s">
        <v>552</v>
      </c>
      <c r="C45" s="226"/>
      <c r="D45" s="226"/>
      <c r="E45" s="226"/>
      <c r="F45" s="226"/>
      <c r="G45" s="226"/>
      <c r="H45" s="226"/>
      <c r="I45" s="226"/>
      <c r="J45" s="226"/>
      <c r="K45" s="227"/>
      <c r="L45" s="86">
        <f>SUM(L15:L44)</f>
        <v>0</v>
      </c>
      <c r="M45" s="86">
        <f>SUM(M15:M44)</f>
        <v>0</v>
      </c>
      <c r="N45" s="86">
        <f>SUM(N15:N44)</f>
        <v>0</v>
      </c>
      <c r="O45" s="86">
        <f>SUM(O15:O44)</f>
        <v>0</v>
      </c>
      <c r="P45" s="86">
        <f>SUM(P15:P44)</f>
        <v>0</v>
      </c>
    </row>
    <row r="46" spans="1:16">
      <c r="A46" s="9"/>
      <c r="B46" s="10"/>
      <c r="C46" s="60"/>
      <c r="D46" s="10"/>
      <c r="E46" s="10"/>
      <c r="F46" s="10"/>
      <c r="G46" s="10"/>
      <c r="H46" s="10"/>
      <c r="I46" s="10"/>
      <c r="J46" s="10"/>
      <c r="K46" s="10"/>
      <c r="L46" s="9"/>
      <c r="M46" s="9"/>
      <c r="N46" s="9"/>
      <c r="O46" s="9"/>
      <c r="P46" s="9"/>
    </row>
    <row r="49" spans="1:16" ht="17.25" customHeight="1">
      <c r="A49" s="6" t="s">
        <v>8</v>
      </c>
      <c r="B49" s="9"/>
    </row>
    <row r="50" spans="1:16">
      <c r="B50" s="11"/>
      <c r="C50" s="224" t="s">
        <v>9</v>
      </c>
      <c r="D50" s="224"/>
      <c r="E50" s="224"/>
      <c r="F50" s="224"/>
      <c r="G50" s="224"/>
      <c r="H50" s="224"/>
      <c r="I50" s="224"/>
      <c r="J50" s="224"/>
      <c r="K50" s="224"/>
      <c r="L50" s="224"/>
      <c r="M50" s="224"/>
      <c r="N50" s="224"/>
      <c r="O50" s="224"/>
      <c r="P50" s="224"/>
    </row>
    <row r="51" spans="1:16">
      <c r="B51" s="11"/>
      <c r="C51" s="8"/>
      <c r="D51" s="8"/>
      <c r="E51" s="8"/>
      <c r="F51" s="8"/>
      <c r="G51" s="8"/>
      <c r="H51" s="8"/>
      <c r="I51" s="8"/>
      <c r="J51" s="8"/>
      <c r="K51" s="8"/>
      <c r="L51" s="8"/>
      <c r="M51" s="8"/>
      <c r="N51" s="8"/>
      <c r="O51" s="8"/>
      <c r="P51" s="8"/>
    </row>
    <row r="52" spans="1:16">
      <c r="A52" s="6" t="s">
        <v>549</v>
      </c>
      <c r="B52" s="4"/>
      <c r="H52" s="7"/>
    </row>
    <row r="53" spans="1:16">
      <c r="A53" s="6"/>
      <c r="B53" s="4"/>
      <c r="H53" s="7"/>
    </row>
    <row r="54" spans="1:16">
      <c r="A54" s="6" t="s">
        <v>10</v>
      </c>
      <c r="B54" s="9"/>
    </row>
    <row r="55" spans="1:16">
      <c r="B55" s="11"/>
      <c r="C55" s="224" t="s">
        <v>9</v>
      </c>
      <c r="D55" s="224"/>
      <c r="E55" s="224"/>
      <c r="F55" s="224"/>
      <c r="G55" s="224"/>
      <c r="H55" s="224"/>
      <c r="I55" s="224"/>
      <c r="J55" s="224"/>
      <c r="K55" s="224"/>
      <c r="L55" s="224"/>
      <c r="M55" s="224"/>
      <c r="N55" s="224"/>
      <c r="O55" s="224"/>
      <c r="P55" s="224"/>
    </row>
    <row r="56" spans="1:16">
      <c r="B56" s="11"/>
      <c r="C56" s="8"/>
      <c r="D56" s="8"/>
      <c r="E56" s="8"/>
      <c r="F56" s="8"/>
      <c r="G56" s="8"/>
      <c r="H56" s="8"/>
      <c r="I56" s="8"/>
      <c r="J56" s="8"/>
      <c r="K56" s="8"/>
      <c r="L56" s="8"/>
      <c r="M56" s="8"/>
      <c r="N56" s="8"/>
      <c r="O56" s="8"/>
      <c r="P56" s="8"/>
    </row>
    <row r="57" spans="1:16">
      <c r="B57" s="11"/>
      <c r="C57" s="11"/>
      <c r="D57" s="11"/>
      <c r="E57" s="11"/>
      <c r="F57" s="11"/>
      <c r="G57" s="11"/>
      <c r="H57" s="11"/>
      <c r="I57" s="11"/>
      <c r="J57" s="11"/>
      <c r="K57" s="11"/>
      <c r="L57" s="11"/>
      <c r="M57" s="11"/>
      <c r="N57" s="11"/>
      <c r="O57" s="11"/>
      <c r="P57" s="11"/>
    </row>
  </sheetData>
  <mergeCells count="15">
    <mergeCell ref="A13:A14"/>
    <mergeCell ref="B13:B14"/>
    <mergeCell ref="C13:C14"/>
    <mergeCell ref="D13:D14"/>
    <mergeCell ref="E13:E14"/>
    <mergeCell ref="A2:P2"/>
    <mergeCell ref="A3:P3"/>
    <mergeCell ref="A4:P4"/>
    <mergeCell ref="A6:P6"/>
    <mergeCell ref="I11:J11"/>
    <mergeCell ref="F13:K13"/>
    <mergeCell ref="L13:P13"/>
    <mergeCell ref="B45:K45"/>
    <mergeCell ref="C50:P50"/>
    <mergeCell ref="C55:P55"/>
  </mergeCells>
  <pageMargins left="0.23622047244094491" right="0.23622047244094491" top="0.74803149606299213" bottom="0.74803149606299213" header="0.31496062992125984" footer="0.31496062992125984"/>
  <pageSetup paperSize="9" scale="94" orientation="landscape" r:id="rId1"/>
  <headerFooter>
    <oddHeader>&amp;C1.KĀRTA SLIEŽU CEĻU PĀRBŪVE POSMĀ NO JŪRMALAS GATVES LĪDZ BALDONES IELAI</oddHeader>
    <oddFooter>&amp;C&amp;"Times New Roman,Regular"&amp;12Lokālā tāme Nr.7
Gāzes vada pārlikšana&amp;R&amp;P</oddFooter>
  </headerFooter>
  <rowBreaks count="1" manualBreakCount="1">
    <brk id="4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EB624-57E2-483B-BAA9-1B7443409836}">
  <dimension ref="A2:P55"/>
  <sheetViews>
    <sheetView showGridLines="0" tabSelected="1" showRuler="0" zoomScaleNormal="100" zoomScaleSheetLayoutView="100" workbookViewId="0">
      <selection activeCell="A6" sqref="A6:P6"/>
    </sheetView>
  </sheetViews>
  <sheetFormatPr defaultColWidth="9.140625" defaultRowHeight="15.75"/>
  <cols>
    <col min="1" max="1" width="9.28515625" style="1" customWidth="1"/>
    <col min="2" max="2" width="5.7109375" style="1" customWidth="1"/>
    <col min="3" max="3" width="33.28515625" style="1" customWidth="1"/>
    <col min="4" max="4" width="6.7109375" style="1" customWidth="1"/>
    <col min="5" max="5" width="9" style="1" customWidth="1"/>
    <col min="6" max="6" width="6.5703125" style="1" customWidth="1"/>
    <col min="7" max="7" width="7.85546875" style="1" customWidth="1"/>
    <col min="8" max="8" width="7.7109375" style="1" customWidth="1"/>
    <col min="9" max="9" width="8" style="1" customWidth="1"/>
    <col min="10" max="10" width="7.5703125" style="1" customWidth="1"/>
    <col min="11" max="11" width="8.5703125" style="1" customWidth="1"/>
    <col min="12" max="12" width="7" style="1" customWidth="1"/>
    <col min="13" max="13" width="8.7109375" style="1" customWidth="1"/>
    <col min="14" max="15" width="8" style="1" customWidth="1"/>
    <col min="16" max="16" width="9" style="1" customWidth="1"/>
    <col min="17" max="16384" width="9.140625" style="1"/>
  </cols>
  <sheetData>
    <row r="2" spans="1:16" ht="33.75" customHeight="1">
      <c r="A2" s="215" t="s">
        <v>542</v>
      </c>
      <c r="B2" s="215"/>
      <c r="C2" s="215"/>
      <c r="D2" s="215"/>
      <c r="E2" s="215"/>
      <c r="F2" s="215"/>
      <c r="G2" s="215"/>
      <c r="H2" s="215"/>
      <c r="I2" s="215"/>
      <c r="J2" s="215"/>
      <c r="K2" s="215"/>
      <c r="L2" s="215"/>
      <c r="M2" s="215"/>
      <c r="N2" s="215"/>
      <c r="O2" s="215"/>
      <c r="P2" s="215"/>
    </row>
    <row r="3" spans="1:16">
      <c r="A3" s="216" t="s">
        <v>543</v>
      </c>
      <c r="B3" s="216"/>
      <c r="C3" s="216"/>
      <c r="D3" s="216"/>
      <c r="E3" s="216"/>
      <c r="F3" s="216"/>
      <c r="G3" s="216"/>
      <c r="H3" s="216"/>
      <c r="I3" s="216"/>
      <c r="J3" s="216"/>
      <c r="K3" s="216"/>
      <c r="L3" s="216"/>
      <c r="M3" s="216"/>
      <c r="N3" s="216"/>
      <c r="O3" s="216"/>
      <c r="P3" s="216"/>
    </row>
    <row r="4" spans="1:16">
      <c r="A4" s="217" t="s">
        <v>14</v>
      </c>
      <c r="B4" s="217"/>
      <c r="C4" s="217"/>
      <c r="D4" s="217"/>
      <c r="E4" s="217"/>
      <c r="F4" s="217"/>
      <c r="G4" s="217"/>
      <c r="H4" s="217"/>
      <c r="I4" s="217"/>
      <c r="J4" s="217"/>
      <c r="K4" s="217"/>
      <c r="L4" s="217"/>
      <c r="M4" s="217"/>
      <c r="N4" s="217"/>
      <c r="O4" s="217"/>
      <c r="P4" s="217"/>
    </row>
    <row r="5" spans="1:16">
      <c r="D5" s="2"/>
    </row>
    <row r="6" spans="1:16" ht="51.75" customHeight="1">
      <c r="A6" s="218" t="s">
        <v>563</v>
      </c>
      <c r="B6" s="218"/>
      <c r="C6" s="218"/>
      <c r="D6" s="218"/>
      <c r="E6" s="218"/>
      <c r="F6" s="218"/>
      <c r="G6" s="218"/>
      <c r="H6" s="218"/>
      <c r="I6" s="218"/>
      <c r="J6" s="218"/>
      <c r="K6" s="218"/>
      <c r="L6" s="218"/>
      <c r="M6" s="218"/>
      <c r="N6" s="218"/>
      <c r="O6" s="218"/>
      <c r="P6" s="218"/>
    </row>
    <row r="7" spans="1:16">
      <c r="A7" s="5" t="s">
        <v>21</v>
      </c>
      <c r="D7" s="2"/>
    </row>
    <row r="8" spans="1:16">
      <c r="A8" s="1" t="s">
        <v>19</v>
      </c>
      <c r="D8" s="2"/>
    </row>
    <row r="9" spans="1:16">
      <c r="A9" s="1" t="s">
        <v>20</v>
      </c>
      <c r="D9" s="2"/>
    </row>
    <row r="10" spans="1:16">
      <c r="D10" s="2"/>
    </row>
    <row r="11" spans="1:16">
      <c r="A11" s="1" t="s">
        <v>546</v>
      </c>
      <c r="D11" s="2"/>
      <c r="I11" s="228">
        <f>P43</f>
        <v>0</v>
      </c>
      <c r="J11" s="229"/>
      <c r="K11" s="13" t="s">
        <v>159</v>
      </c>
    </row>
    <row r="12" spans="1:16">
      <c r="A12" s="3"/>
    </row>
    <row r="13" spans="1:16" ht="38.25" customHeight="1">
      <c r="A13" s="219" t="s">
        <v>0</v>
      </c>
      <c r="B13" s="219" t="s">
        <v>15</v>
      </c>
      <c r="C13" s="219" t="s">
        <v>11</v>
      </c>
      <c r="D13" s="219" t="s">
        <v>18</v>
      </c>
      <c r="E13" s="219" t="s">
        <v>1</v>
      </c>
      <c r="F13" s="221" t="s">
        <v>2</v>
      </c>
      <c r="G13" s="222"/>
      <c r="H13" s="222"/>
      <c r="I13" s="222"/>
      <c r="J13" s="222"/>
      <c r="K13" s="223"/>
      <c r="L13" s="221" t="s">
        <v>3</v>
      </c>
      <c r="M13" s="222"/>
      <c r="N13" s="222"/>
      <c r="O13" s="222"/>
      <c r="P13" s="223"/>
    </row>
    <row r="14" spans="1:16" ht="54">
      <c r="A14" s="220"/>
      <c r="B14" s="220"/>
      <c r="C14" s="220"/>
      <c r="D14" s="220"/>
      <c r="E14" s="220"/>
      <c r="F14" s="20" t="s">
        <v>4</v>
      </c>
      <c r="G14" s="20" t="s">
        <v>190</v>
      </c>
      <c r="H14" s="20" t="s">
        <v>5</v>
      </c>
      <c r="I14" s="20" t="s">
        <v>17</v>
      </c>
      <c r="J14" s="20" t="s">
        <v>495</v>
      </c>
      <c r="K14" s="20" t="s">
        <v>6</v>
      </c>
      <c r="L14" s="20" t="s">
        <v>16</v>
      </c>
      <c r="M14" s="20" t="s">
        <v>5</v>
      </c>
      <c r="N14" s="20" t="s">
        <v>17</v>
      </c>
      <c r="O14" s="20" t="s">
        <v>495</v>
      </c>
      <c r="P14" s="20" t="s">
        <v>7</v>
      </c>
    </row>
    <row r="15" spans="1:16">
      <c r="A15" s="21"/>
      <c r="B15" s="22"/>
      <c r="C15" s="23" t="s">
        <v>498</v>
      </c>
      <c r="D15" s="24"/>
      <c r="E15" s="32"/>
      <c r="F15" s="22"/>
      <c r="G15" s="22"/>
      <c r="H15" s="22"/>
      <c r="I15" s="22"/>
      <c r="J15" s="22"/>
      <c r="K15" s="30"/>
      <c r="L15" s="22"/>
      <c r="M15" s="22"/>
      <c r="N15" s="22"/>
      <c r="O15" s="22"/>
      <c r="P15" s="25"/>
    </row>
    <row r="16" spans="1:16">
      <c r="A16" s="26">
        <f t="shared" ref="A16:A24" si="0">A15+1</f>
        <v>1</v>
      </c>
      <c r="B16" s="88" t="s">
        <v>26</v>
      </c>
      <c r="C16" s="27" t="s">
        <v>530</v>
      </c>
      <c r="D16" s="28" t="s">
        <v>48</v>
      </c>
      <c r="E16" s="33">
        <v>6</v>
      </c>
      <c r="F16" s="29">
        <v>0</v>
      </c>
      <c r="G16" s="29">
        <v>0</v>
      </c>
      <c r="H16" s="29">
        <f t="shared" ref="H16:H24" si="1">ROUND(F16*G16,2)</f>
        <v>0</v>
      </c>
      <c r="I16" s="29"/>
      <c r="J16" s="29">
        <v>0</v>
      </c>
      <c r="K16" s="30">
        <f t="shared" ref="K16:K42" si="2">ROUND((SUM(H16:J16)),2)</f>
        <v>0</v>
      </c>
      <c r="L16" s="29">
        <f t="shared" ref="L16:L42" si="3">ROUND(E16*F16,2)</f>
        <v>0</v>
      </c>
      <c r="M16" s="29">
        <f t="shared" ref="M16:M42" si="4">ROUND(E16*H16,2)</f>
        <v>0</v>
      </c>
      <c r="N16" s="29">
        <f t="shared" ref="N16:N42" si="5">ROUND(E16*I16,2)</f>
        <v>0</v>
      </c>
      <c r="O16" s="29">
        <f t="shared" ref="O16:O42" si="6">ROUND(E16*J16,2)</f>
        <v>0</v>
      </c>
      <c r="P16" s="30">
        <f t="shared" ref="P16:P42" si="7">ROUND((SUM(M16:O16)),2)</f>
        <v>0</v>
      </c>
    </row>
    <row r="17" spans="1:16">
      <c r="A17" s="26">
        <f t="shared" si="0"/>
        <v>2</v>
      </c>
      <c r="B17" s="88" t="s">
        <v>26</v>
      </c>
      <c r="C17" s="27" t="s">
        <v>531</v>
      </c>
      <c r="D17" s="28" t="s">
        <v>86</v>
      </c>
      <c r="E17" s="33">
        <v>18</v>
      </c>
      <c r="F17" s="29">
        <v>0</v>
      </c>
      <c r="G17" s="29">
        <v>0</v>
      </c>
      <c r="H17" s="29">
        <f t="shared" si="1"/>
        <v>0</v>
      </c>
      <c r="I17" s="29"/>
      <c r="J17" s="29">
        <v>0</v>
      </c>
      <c r="K17" s="30">
        <f t="shared" si="2"/>
        <v>0</v>
      </c>
      <c r="L17" s="29">
        <f t="shared" si="3"/>
        <v>0</v>
      </c>
      <c r="M17" s="29">
        <f t="shared" si="4"/>
        <v>0</v>
      </c>
      <c r="N17" s="29">
        <f t="shared" si="5"/>
        <v>0</v>
      </c>
      <c r="O17" s="29">
        <f t="shared" si="6"/>
        <v>0</v>
      </c>
      <c r="P17" s="30">
        <f t="shared" si="7"/>
        <v>0</v>
      </c>
    </row>
    <row r="18" spans="1:16">
      <c r="A18" s="26">
        <f t="shared" si="0"/>
        <v>3</v>
      </c>
      <c r="B18" s="88" t="s">
        <v>26</v>
      </c>
      <c r="C18" s="27" t="s">
        <v>532</v>
      </c>
      <c r="D18" s="28" t="s">
        <v>86</v>
      </c>
      <c r="E18" s="33">
        <v>6</v>
      </c>
      <c r="F18" s="29">
        <v>0</v>
      </c>
      <c r="G18" s="29">
        <v>0</v>
      </c>
      <c r="H18" s="29">
        <f t="shared" si="1"/>
        <v>0</v>
      </c>
      <c r="I18" s="29"/>
      <c r="J18" s="29">
        <v>0</v>
      </c>
      <c r="K18" s="30">
        <f t="shared" si="2"/>
        <v>0</v>
      </c>
      <c r="L18" s="29">
        <f t="shared" si="3"/>
        <v>0</v>
      </c>
      <c r="M18" s="29">
        <f t="shared" si="4"/>
        <v>0</v>
      </c>
      <c r="N18" s="29">
        <f t="shared" si="5"/>
        <v>0</v>
      </c>
      <c r="O18" s="29">
        <f t="shared" si="6"/>
        <v>0</v>
      </c>
      <c r="P18" s="30">
        <f t="shared" si="7"/>
        <v>0</v>
      </c>
    </row>
    <row r="19" spans="1:16">
      <c r="A19" s="26">
        <f t="shared" si="0"/>
        <v>4</v>
      </c>
      <c r="B19" s="88" t="s">
        <v>26</v>
      </c>
      <c r="C19" s="27" t="s">
        <v>533</v>
      </c>
      <c r="D19" s="28" t="s">
        <v>86</v>
      </c>
      <c r="E19" s="33">
        <v>5</v>
      </c>
      <c r="F19" s="29">
        <v>0</v>
      </c>
      <c r="G19" s="29">
        <v>0</v>
      </c>
      <c r="H19" s="29">
        <f t="shared" si="1"/>
        <v>0</v>
      </c>
      <c r="I19" s="29"/>
      <c r="J19" s="29">
        <v>0</v>
      </c>
      <c r="K19" s="30">
        <f t="shared" si="2"/>
        <v>0</v>
      </c>
      <c r="L19" s="29">
        <f t="shared" si="3"/>
        <v>0</v>
      </c>
      <c r="M19" s="29">
        <f t="shared" si="4"/>
        <v>0</v>
      </c>
      <c r="N19" s="29">
        <f t="shared" si="5"/>
        <v>0</v>
      </c>
      <c r="O19" s="29">
        <f t="shared" si="6"/>
        <v>0</v>
      </c>
      <c r="P19" s="30">
        <f t="shared" si="7"/>
        <v>0</v>
      </c>
    </row>
    <row r="20" spans="1:16">
      <c r="A20" s="26">
        <f t="shared" si="0"/>
        <v>5</v>
      </c>
      <c r="B20" s="88" t="s">
        <v>26</v>
      </c>
      <c r="C20" s="27" t="s">
        <v>534</v>
      </c>
      <c r="D20" s="28" t="s">
        <v>86</v>
      </c>
      <c r="E20" s="33">
        <v>5</v>
      </c>
      <c r="F20" s="29">
        <v>0</v>
      </c>
      <c r="G20" s="29">
        <v>0</v>
      </c>
      <c r="H20" s="29">
        <f t="shared" si="1"/>
        <v>0</v>
      </c>
      <c r="I20" s="29"/>
      <c r="J20" s="29">
        <v>0</v>
      </c>
      <c r="K20" s="30">
        <f t="shared" si="2"/>
        <v>0</v>
      </c>
      <c r="L20" s="29">
        <f t="shared" si="3"/>
        <v>0</v>
      </c>
      <c r="M20" s="29">
        <f t="shared" si="4"/>
        <v>0</v>
      </c>
      <c r="N20" s="29">
        <f t="shared" si="5"/>
        <v>0</v>
      </c>
      <c r="O20" s="29">
        <f t="shared" si="6"/>
        <v>0</v>
      </c>
      <c r="P20" s="30">
        <f t="shared" si="7"/>
        <v>0</v>
      </c>
    </row>
    <row r="21" spans="1:16">
      <c r="A21" s="26">
        <f t="shared" si="0"/>
        <v>6</v>
      </c>
      <c r="B21" s="88" t="s">
        <v>26</v>
      </c>
      <c r="C21" s="27" t="s">
        <v>503</v>
      </c>
      <c r="D21" s="28" t="s">
        <v>23</v>
      </c>
      <c r="E21" s="33">
        <v>20</v>
      </c>
      <c r="F21" s="29">
        <v>0</v>
      </c>
      <c r="G21" s="29">
        <v>0</v>
      </c>
      <c r="H21" s="29">
        <f t="shared" si="1"/>
        <v>0</v>
      </c>
      <c r="I21" s="29"/>
      <c r="J21" s="29">
        <v>0</v>
      </c>
      <c r="K21" s="30">
        <f t="shared" si="2"/>
        <v>0</v>
      </c>
      <c r="L21" s="29">
        <f t="shared" si="3"/>
        <v>0</v>
      </c>
      <c r="M21" s="29">
        <f t="shared" si="4"/>
        <v>0</v>
      </c>
      <c r="N21" s="29">
        <f t="shared" si="5"/>
        <v>0</v>
      </c>
      <c r="O21" s="29">
        <f t="shared" si="6"/>
        <v>0</v>
      </c>
      <c r="P21" s="30">
        <f t="shared" si="7"/>
        <v>0</v>
      </c>
    </row>
    <row r="22" spans="1:16">
      <c r="A22" s="26">
        <f t="shared" si="0"/>
        <v>7</v>
      </c>
      <c r="B22" s="88" t="s">
        <v>26</v>
      </c>
      <c r="C22" s="27" t="s">
        <v>535</v>
      </c>
      <c r="D22" s="28" t="s">
        <v>86</v>
      </c>
      <c r="E22" s="33">
        <v>6</v>
      </c>
      <c r="F22" s="29">
        <v>0</v>
      </c>
      <c r="G22" s="29">
        <v>0</v>
      </c>
      <c r="H22" s="29">
        <f t="shared" si="1"/>
        <v>0</v>
      </c>
      <c r="I22" s="29"/>
      <c r="J22" s="29">
        <v>0</v>
      </c>
      <c r="K22" s="30">
        <f t="shared" si="2"/>
        <v>0</v>
      </c>
      <c r="L22" s="29">
        <f t="shared" si="3"/>
        <v>0</v>
      </c>
      <c r="M22" s="29">
        <f t="shared" si="4"/>
        <v>0</v>
      </c>
      <c r="N22" s="29">
        <f t="shared" si="5"/>
        <v>0</v>
      </c>
      <c r="O22" s="29">
        <f t="shared" si="6"/>
        <v>0</v>
      </c>
      <c r="P22" s="30">
        <f t="shared" si="7"/>
        <v>0</v>
      </c>
    </row>
    <row r="23" spans="1:16">
      <c r="A23" s="26">
        <f t="shared" si="0"/>
        <v>8</v>
      </c>
      <c r="B23" s="88" t="s">
        <v>26</v>
      </c>
      <c r="C23" s="27" t="s">
        <v>505</v>
      </c>
      <c r="D23" s="28" t="s">
        <v>86</v>
      </c>
      <c r="E23" s="33">
        <v>18</v>
      </c>
      <c r="F23" s="29">
        <v>0</v>
      </c>
      <c r="G23" s="29">
        <v>0</v>
      </c>
      <c r="H23" s="29">
        <f t="shared" si="1"/>
        <v>0</v>
      </c>
      <c r="I23" s="29"/>
      <c r="J23" s="29">
        <v>0</v>
      </c>
      <c r="K23" s="30">
        <f t="shared" si="2"/>
        <v>0</v>
      </c>
      <c r="L23" s="29">
        <f t="shared" si="3"/>
        <v>0</v>
      </c>
      <c r="M23" s="29">
        <f t="shared" si="4"/>
        <v>0</v>
      </c>
      <c r="N23" s="29">
        <f t="shared" si="5"/>
        <v>0</v>
      </c>
      <c r="O23" s="29">
        <f t="shared" si="6"/>
        <v>0</v>
      </c>
      <c r="P23" s="30">
        <f t="shared" si="7"/>
        <v>0</v>
      </c>
    </row>
    <row r="24" spans="1:16">
      <c r="A24" s="26">
        <f t="shared" si="0"/>
        <v>9</v>
      </c>
      <c r="B24" s="88" t="s">
        <v>26</v>
      </c>
      <c r="C24" s="27" t="s">
        <v>506</v>
      </c>
      <c r="D24" s="28" t="s">
        <v>375</v>
      </c>
      <c r="E24" s="33">
        <v>1</v>
      </c>
      <c r="F24" s="29">
        <v>0</v>
      </c>
      <c r="G24" s="29">
        <v>0</v>
      </c>
      <c r="H24" s="29">
        <f t="shared" si="1"/>
        <v>0</v>
      </c>
      <c r="I24" s="29"/>
      <c r="J24" s="29">
        <v>0</v>
      </c>
      <c r="K24" s="30">
        <f t="shared" si="2"/>
        <v>0</v>
      </c>
      <c r="L24" s="29">
        <f t="shared" si="3"/>
        <v>0</v>
      </c>
      <c r="M24" s="29">
        <f t="shared" si="4"/>
        <v>0</v>
      </c>
      <c r="N24" s="29">
        <f t="shared" si="5"/>
        <v>0</v>
      </c>
      <c r="O24" s="29">
        <f t="shared" si="6"/>
        <v>0</v>
      </c>
      <c r="P24" s="30">
        <f t="shared" si="7"/>
        <v>0</v>
      </c>
    </row>
    <row r="25" spans="1:16">
      <c r="A25" s="21"/>
      <c r="B25" s="88"/>
      <c r="C25" s="23" t="s">
        <v>507</v>
      </c>
      <c r="D25" s="24"/>
      <c r="E25" s="33"/>
      <c r="F25" s="22"/>
      <c r="G25" s="22"/>
      <c r="H25" s="22"/>
      <c r="I25" s="22"/>
      <c r="J25" s="22"/>
      <c r="K25" s="30"/>
      <c r="L25" s="22"/>
      <c r="M25" s="22"/>
      <c r="N25" s="22"/>
      <c r="O25" s="22"/>
      <c r="P25" s="25"/>
    </row>
    <row r="26" spans="1:16">
      <c r="A26" s="26">
        <f>A24+1</f>
        <v>10</v>
      </c>
      <c r="B26" s="88" t="s">
        <v>26</v>
      </c>
      <c r="C26" s="27" t="s">
        <v>536</v>
      </c>
      <c r="D26" s="28" t="s">
        <v>48</v>
      </c>
      <c r="E26" s="33">
        <v>3</v>
      </c>
      <c r="F26" s="29"/>
      <c r="G26" s="29"/>
      <c r="H26" s="29"/>
      <c r="I26" s="29">
        <v>0</v>
      </c>
      <c r="J26" s="29"/>
      <c r="K26" s="30">
        <f t="shared" si="2"/>
        <v>0</v>
      </c>
      <c r="L26" s="29">
        <f t="shared" si="3"/>
        <v>0</v>
      </c>
      <c r="M26" s="29">
        <f t="shared" si="4"/>
        <v>0</v>
      </c>
      <c r="N26" s="29">
        <f t="shared" si="5"/>
        <v>0</v>
      </c>
      <c r="O26" s="29">
        <f t="shared" si="6"/>
        <v>0</v>
      </c>
      <c r="P26" s="30">
        <f t="shared" si="7"/>
        <v>0</v>
      </c>
    </row>
    <row r="27" spans="1:16">
      <c r="A27" s="26">
        <f t="shared" ref="A27:A34" si="8">A26+1</f>
        <v>11</v>
      </c>
      <c r="B27" s="88" t="s">
        <v>26</v>
      </c>
      <c r="C27" s="27" t="s">
        <v>537</v>
      </c>
      <c r="D27" s="28" t="s">
        <v>48</v>
      </c>
      <c r="E27" s="33">
        <v>3</v>
      </c>
      <c r="F27" s="29"/>
      <c r="G27" s="29"/>
      <c r="H27" s="29"/>
      <c r="I27" s="29">
        <v>0</v>
      </c>
      <c r="J27" s="29"/>
      <c r="K27" s="30">
        <f t="shared" si="2"/>
        <v>0</v>
      </c>
      <c r="L27" s="29">
        <f t="shared" si="3"/>
        <v>0</v>
      </c>
      <c r="M27" s="29">
        <f t="shared" si="4"/>
        <v>0</v>
      </c>
      <c r="N27" s="29">
        <f t="shared" si="5"/>
        <v>0</v>
      </c>
      <c r="O27" s="29">
        <f t="shared" si="6"/>
        <v>0</v>
      </c>
      <c r="P27" s="30">
        <f t="shared" si="7"/>
        <v>0</v>
      </c>
    </row>
    <row r="28" spans="1:16">
      <c r="A28" s="26">
        <f t="shared" si="8"/>
        <v>12</v>
      </c>
      <c r="B28" s="88" t="s">
        <v>26</v>
      </c>
      <c r="C28" s="27" t="s">
        <v>538</v>
      </c>
      <c r="D28" s="28" t="s">
        <v>48</v>
      </c>
      <c r="E28" s="33">
        <v>6</v>
      </c>
      <c r="F28" s="29"/>
      <c r="G28" s="29"/>
      <c r="H28" s="29"/>
      <c r="I28" s="29">
        <v>0</v>
      </c>
      <c r="J28" s="29"/>
      <c r="K28" s="30">
        <f t="shared" si="2"/>
        <v>0</v>
      </c>
      <c r="L28" s="29">
        <f t="shared" si="3"/>
        <v>0</v>
      </c>
      <c r="M28" s="29">
        <f t="shared" si="4"/>
        <v>0</v>
      </c>
      <c r="N28" s="29">
        <f t="shared" si="5"/>
        <v>0</v>
      </c>
      <c r="O28" s="29">
        <f t="shared" si="6"/>
        <v>0</v>
      </c>
      <c r="P28" s="30">
        <f t="shared" si="7"/>
        <v>0</v>
      </c>
    </row>
    <row r="29" spans="1:16">
      <c r="A29" s="26">
        <f t="shared" si="8"/>
        <v>13</v>
      </c>
      <c r="B29" s="88" t="s">
        <v>26</v>
      </c>
      <c r="C29" s="27" t="s">
        <v>539</v>
      </c>
      <c r="D29" s="28" t="s">
        <v>48</v>
      </c>
      <c r="E29" s="33">
        <v>5</v>
      </c>
      <c r="F29" s="29"/>
      <c r="G29" s="29"/>
      <c r="H29" s="29"/>
      <c r="I29" s="29">
        <v>0</v>
      </c>
      <c r="J29" s="29"/>
      <c r="K29" s="30">
        <f t="shared" si="2"/>
        <v>0</v>
      </c>
      <c r="L29" s="29">
        <f t="shared" si="3"/>
        <v>0</v>
      </c>
      <c r="M29" s="29">
        <f t="shared" si="4"/>
        <v>0</v>
      </c>
      <c r="N29" s="29">
        <f t="shared" si="5"/>
        <v>0</v>
      </c>
      <c r="O29" s="29">
        <f t="shared" si="6"/>
        <v>0</v>
      </c>
      <c r="P29" s="30">
        <f t="shared" si="7"/>
        <v>0</v>
      </c>
    </row>
    <row r="30" spans="1:16">
      <c r="A30" s="26">
        <f t="shared" si="8"/>
        <v>14</v>
      </c>
      <c r="B30" s="88" t="s">
        <v>26</v>
      </c>
      <c r="C30" s="27" t="s">
        <v>514</v>
      </c>
      <c r="D30" s="28" t="s">
        <v>86</v>
      </c>
      <c r="E30" s="33">
        <v>6</v>
      </c>
      <c r="F30" s="29"/>
      <c r="G30" s="29"/>
      <c r="H30" s="29"/>
      <c r="I30" s="29">
        <v>0</v>
      </c>
      <c r="J30" s="29"/>
      <c r="K30" s="30">
        <f t="shared" si="2"/>
        <v>0</v>
      </c>
      <c r="L30" s="29">
        <f t="shared" si="3"/>
        <v>0</v>
      </c>
      <c r="M30" s="29">
        <f t="shared" si="4"/>
        <v>0</v>
      </c>
      <c r="N30" s="29">
        <f t="shared" si="5"/>
        <v>0</v>
      </c>
      <c r="O30" s="29">
        <f t="shared" si="6"/>
        <v>0</v>
      </c>
      <c r="P30" s="30">
        <f t="shared" si="7"/>
        <v>0</v>
      </c>
    </row>
    <row r="31" spans="1:16">
      <c r="A31" s="26">
        <f t="shared" si="8"/>
        <v>15</v>
      </c>
      <c r="B31" s="88" t="s">
        <v>26</v>
      </c>
      <c r="C31" s="27" t="s">
        <v>540</v>
      </c>
      <c r="D31" s="28" t="s">
        <v>86</v>
      </c>
      <c r="E31" s="33">
        <v>18</v>
      </c>
      <c r="F31" s="29"/>
      <c r="G31" s="29"/>
      <c r="H31" s="29"/>
      <c r="I31" s="29">
        <v>0</v>
      </c>
      <c r="J31" s="29"/>
      <c r="K31" s="30">
        <f t="shared" si="2"/>
        <v>0</v>
      </c>
      <c r="L31" s="29">
        <f t="shared" si="3"/>
        <v>0</v>
      </c>
      <c r="M31" s="29">
        <f t="shared" si="4"/>
        <v>0</v>
      </c>
      <c r="N31" s="29">
        <f t="shared" si="5"/>
        <v>0</v>
      </c>
      <c r="O31" s="29">
        <f t="shared" si="6"/>
        <v>0</v>
      </c>
      <c r="P31" s="30">
        <f t="shared" si="7"/>
        <v>0</v>
      </c>
    </row>
    <row r="32" spans="1:16">
      <c r="A32" s="26">
        <f t="shared" si="8"/>
        <v>16</v>
      </c>
      <c r="B32" s="88" t="s">
        <v>26</v>
      </c>
      <c r="C32" s="27" t="s">
        <v>541</v>
      </c>
      <c r="D32" s="28" t="s">
        <v>48</v>
      </c>
      <c r="E32" s="33">
        <v>5</v>
      </c>
      <c r="F32" s="29"/>
      <c r="G32" s="29"/>
      <c r="H32" s="29"/>
      <c r="I32" s="29">
        <v>0</v>
      </c>
      <c r="J32" s="29"/>
      <c r="K32" s="30">
        <f t="shared" si="2"/>
        <v>0</v>
      </c>
      <c r="L32" s="29">
        <f t="shared" si="3"/>
        <v>0</v>
      </c>
      <c r="M32" s="29">
        <f t="shared" si="4"/>
        <v>0</v>
      </c>
      <c r="N32" s="29">
        <f t="shared" si="5"/>
        <v>0</v>
      </c>
      <c r="O32" s="29">
        <f t="shared" si="6"/>
        <v>0</v>
      </c>
      <c r="P32" s="30">
        <f t="shared" si="7"/>
        <v>0</v>
      </c>
    </row>
    <row r="33" spans="1:16">
      <c r="A33" s="26">
        <f t="shared" si="8"/>
        <v>17</v>
      </c>
      <c r="B33" s="88" t="s">
        <v>26</v>
      </c>
      <c r="C33" s="27" t="s">
        <v>517</v>
      </c>
      <c r="D33" s="28" t="s">
        <v>48</v>
      </c>
      <c r="E33" s="33">
        <v>5</v>
      </c>
      <c r="F33" s="29"/>
      <c r="G33" s="29"/>
      <c r="H33" s="29"/>
      <c r="I33" s="29">
        <v>0</v>
      </c>
      <c r="J33" s="29"/>
      <c r="K33" s="30">
        <f t="shared" si="2"/>
        <v>0</v>
      </c>
      <c r="L33" s="29">
        <f t="shared" si="3"/>
        <v>0</v>
      </c>
      <c r="M33" s="29">
        <f t="shared" si="4"/>
        <v>0</v>
      </c>
      <c r="N33" s="29">
        <f t="shared" si="5"/>
        <v>0</v>
      </c>
      <c r="O33" s="29">
        <f t="shared" si="6"/>
        <v>0</v>
      </c>
      <c r="P33" s="30">
        <f t="shared" si="7"/>
        <v>0</v>
      </c>
    </row>
    <row r="34" spans="1:16">
      <c r="A34" s="26">
        <f t="shared" si="8"/>
        <v>18</v>
      </c>
      <c r="B34" s="88" t="s">
        <v>26</v>
      </c>
      <c r="C34" s="27" t="s">
        <v>488</v>
      </c>
      <c r="D34" s="28" t="s">
        <v>37</v>
      </c>
      <c r="E34" s="33">
        <v>1</v>
      </c>
      <c r="F34" s="29"/>
      <c r="G34" s="29"/>
      <c r="H34" s="29"/>
      <c r="I34" s="29">
        <v>0</v>
      </c>
      <c r="J34" s="29"/>
      <c r="K34" s="30">
        <f t="shared" si="2"/>
        <v>0</v>
      </c>
      <c r="L34" s="29">
        <f t="shared" si="3"/>
        <v>0</v>
      </c>
      <c r="M34" s="29">
        <f t="shared" si="4"/>
        <v>0</v>
      </c>
      <c r="N34" s="29">
        <f t="shared" si="5"/>
        <v>0</v>
      </c>
      <c r="O34" s="29">
        <f t="shared" si="6"/>
        <v>0</v>
      </c>
      <c r="P34" s="30">
        <f t="shared" si="7"/>
        <v>0</v>
      </c>
    </row>
    <row r="35" spans="1:16">
      <c r="A35" s="21"/>
      <c r="B35" s="88"/>
      <c r="C35" s="23" t="s">
        <v>519</v>
      </c>
      <c r="D35" s="24"/>
      <c r="E35" s="33"/>
      <c r="F35" s="22"/>
      <c r="G35" s="22"/>
      <c r="H35" s="22"/>
      <c r="I35" s="22"/>
      <c r="J35" s="22"/>
      <c r="K35" s="30"/>
      <c r="L35" s="22"/>
      <c r="M35" s="22"/>
      <c r="N35" s="22"/>
      <c r="O35" s="22"/>
      <c r="P35" s="25"/>
    </row>
    <row r="36" spans="1:16">
      <c r="A36" s="26">
        <f>A34+1</f>
        <v>19</v>
      </c>
      <c r="B36" s="88" t="s">
        <v>26</v>
      </c>
      <c r="C36" s="27" t="s">
        <v>520</v>
      </c>
      <c r="D36" s="28" t="s">
        <v>375</v>
      </c>
      <c r="E36" s="33">
        <v>1</v>
      </c>
      <c r="F36" s="29"/>
      <c r="G36" s="29"/>
      <c r="H36" s="29"/>
      <c r="I36" s="29"/>
      <c r="J36" s="29">
        <v>0</v>
      </c>
      <c r="K36" s="30">
        <f t="shared" si="2"/>
        <v>0</v>
      </c>
      <c r="L36" s="29">
        <f t="shared" si="3"/>
        <v>0</v>
      </c>
      <c r="M36" s="29">
        <f t="shared" si="4"/>
        <v>0</v>
      </c>
      <c r="N36" s="29">
        <f t="shared" si="5"/>
        <v>0</v>
      </c>
      <c r="O36" s="29">
        <f t="shared" si="6"/>
        <v>0</v>
      </c>
      <c r="P36" s="30">
        <f t="shared" si="7"/>
        <v>0</v>
      </c>
    </row>
    <row r="37" spans="1:16">
      <c r="A37" s="26">
        <f>A36+1</f>
        <v>20</v>
      </c>
      <c r="B37" s="88" t="s">
        <v>26</v>
      </c>
      <c r="C37" s="27" t="s">
        <v>521</v>
      </c>
      <c r="D37" s="28" t="s">
        <v>375</v>
      </c>
      <c r="E37" s="33">
        <v>1</v>
      </c>
      <c r="F37" s="29"/>
      <c r="G37" s="29"/>
      <c r="H37" s="29"/>
      <c r="I37" s="29"/>
      <c r="J37" s="29">
        <v>0</v>
      </c>
      <c r="K37" s="30">
        <f t="shared" si="2"/>
        <v>0</v>
      </c>
      <c r="L37" s="29">
        <f t="shared" si="3"/>
        <v>0</v>
      </c>
      <c r="M37" s="29">
        <f t="shared" si="4"/>
        <v>0</v>
      </c>
      <c r="N37" s="29">
        <f t="shared" si="5"/>
        <v>0</v>
      </c>
      <c r="O37" s="29">
        <f t="shared" si="6"/>
        <v>0</v>
      </c>
      <c r="P37" s="30">
        <f t="shared" si="7"/>
        <v>0</v>
      </c>
    </row>
    <row r="38" spans="1:16">
      <c r="A38" s="26">
        <f t="shared" ref="A38:A42" si="9">A37+1</f>
        <v>21</v>
      </c>
      <c r="B38" s="88" t="s">
        <v>26</v>
      </c>
      <c r="C38" s="27" t="s">
        <v>522</v>
      </c>
      <c r="D38" s="28" t="s">
        <v>375</v>
      </c>
      <c r="E38" s="33">
        <v>1</v>
      </c>
      <c r="F38" s="29"/>
      <c r="G38" s="29"/>
      <c r="H38" s="29"/>
      <c r="I38" s="29"/>
      <c r="J38" s="29">
        <v>0</v>
      </c>
      <c r="K38" s="30">
        <f t="shared" si="2"/>
        <v>0</v>
      </c>
      <c r="L38" s="29">
        <f t="shared" si="3"/>
        <v>0</v>
      </c>
      <c r="M38" s="29">
        <f t="shared" si="4"/>
        <v>0</v>
      </c>
      <c r="N38" s="29">
        <f t="shared" si="5"/>
        <v>0</v>
      </c>
      <c r="O38" s="29">
        <f t="shared" si="6"/>
        <v>0</v>
      </c>
      <c r="P38" s="30">
        <f t="shared" si="7"/>
        <v>0</v>
      </c>
    </row>
    <row r="39" spans="1:16">
      <c r="A39" s="26">
        <f t="shared" si="9"/>
        <v>22</v>
      </c>
      <c r="B39" s="88" t="s">
        <v>26</v>
      </c>
      <c r="C39" s="27" t="s">
        <v>523</v>
      </c>
      <c r="D39" s="28" t="s">
        <v>375</v>
      </c>
      <c r="E39" s="33">
        <v>1</v>
      </c>
      <c r="F39" s="29"/>
      <c r="G39" s="29"/>
      <c r="H39" s="29"/>
      <c r="I39" s="29"/>
      <c r="J39" s="29">
        <v>0</v>
      </c>
      <c r="K39" s="30">
        <f t="shared" si="2"/>
        <v>0</v>
      </c>
      <c r="L39" s="29">
        <f t="shared" si="3"/>
        <v>0</v>
      </c>
      <c r="M39" s="29">
        <f t="shared" si="4"/>
        <v>0</v>
      </c>
      <c r="N39" s="29">
        <f t="shared" si="5"/>
        <v>0</v>
      </c>
      <c r="O39" s="29">
        <f t="shared" si="6"/>
        <v>0</v>
      </c>
      <c r="P39" s="30">
        <f t="shared" si="7"/>
        <v>0</v>
      </c>
    </row>
    <row r="40" spans="1:16">
      <c r="A40" s="26">
        <f t="shared" si="9"/>
        <v>23</v>
      </c>
      <c r="B40" s="88" t="s">
        <v>26</v>
      </c>
      <c r="C40" s="27" t="s">
        <v>524</v>
      </c>
      <c r="D40" s="28" t="s">
        <v>375</v>
      </c>
      <c r="E40" s="33">
        <v>1</v>
      </c>
      <c r="F40" s="29"/>
      <c r="G40" s="29"/>
      <c r="H40" s="29"/>
      <c r="I40" s="29"/>
      <c r="J40" s="29">
        <v>0</v>
      </c>
      <c r="K40" s="30">
        <f t="shared" si="2"/>
        <v>0</v>
      </c>
      <c r="L40" s="29">
        <f t="shared" si="3"/>
        <v>0</v>
      </c>
      <c r="M40" s="29">
        <f t="shared" si="4"/>
        <v>0</v>
      </c>
      <c r="N40" s="29">
        <f t="shared" si="5"/>
        <v>0</v>
      </c>
      <c r="O40" s="29">
        <f t="shared" si="6"/>
        <v>0</v>
      </c>
      <c r="P40" s="30">
        <f t="shared" si="7"/>
        <v>0</v>
      </c>
    </row>
    <row r="41" spans="1:16">
      <c r="A41" s="26">
        <f t="shared" si="9"/>
        <v>24</v>
      </c>
      <c r="B41" s="88" t="s">
        <v>26</v>
      </c>
      <c r="C41" s="27" t="s">
        <v>525</v>
      </c>
      <c r="D41" s="28" t="s">
        <v>375</v>
      </c>
      <c r="E41" s="33">
        <v>1</v>
      </c>
      <c r="F41" s="29"/>
      <c r="G41" s="29"/>
      <c r="H41" s="29"/>
      <c r="I41" s="29"/>
      <c r="J41" s="29">
        <v>0</v>
      </c>
      <c r="K41" s="30">
        <f t="shared" si="2"/>
        <v>0</v>
      </c>
      <c r="L41" s="29">
        <f t="shared" si="3"/>
        <v>0</v>
      </c>
      <c r="M41" s="29">
        <f t="shared" si="4"/>
        <v>0</v>
      </c>
      <c r="N41" s="29">
        <f t="shared" si="5"/>
        <v>0</v>
      </c>
      <c r="O41" s="29">
        <f t="shared" si="6"/>
        <v>0</v>
      </c>
      <c r="P41" s="30">
        <f t="shared" si="7"/>
        <v>0</v>
      </c>
    </row>
    <row r="42" spans="1:16">
      <c r="A42" s="26">
        <f t="shared" si="9"/>
        <v>25</v>
      </c>
      <c r="B42" s="88" t="s">
        <v>26</v>
      </c>
      <c r="C42" s="27" t="s">
        <v>526</v>
      </c>
      <c r="D42" s="28" t="s">
        <v>375</v>
      </c>
      <c r="E42" s="33">
        <v>1</v>
      </c>
      <c r="F42" s="29"/>
      <c r="G42" s="29"/>
      <c r="H42" s="29"/>
      <c r="I42" s="29"/>
      <c r="J42" s="29">
        <v>0</v>
      </c>
      <c r="K42" s="30">
        <f t="shared" si="2"/>
        <v>0</v>
      </c>
      <c r="L42" s="29">
        <f t="shared" si="3"/>
        <v>0</v>
      </c>
      <c r="M42" s="29">
        <f t="shared" si="4"/>
        <v>0</v>
      </c>
      <c r="N42" s="29">
        <f t="shared" si="5"/>
        <v>0</v>
      </c>
      <c r="O42" s="29">
        <f t="shared" si="6"/>
        <v>0</v>
      </c>
      <c r="P42" s="30">
        <f t="shared" si="7"/>
        <v>0</v>
      </c>
    </row>
    <row r="43" spans="1:16" ht="15.75" customHeight="1">
      <c r="A43" s="22"/>
      <c r="B43" s="238" t="s">
        <v>552</v>
      </c>
      <c r="C43" s="239"/>
      <c r="D43" s="239"/>
      <c r="E43" s="239"/>
      <c r="F43" s="239"/>
      <c r="G43" s="239"/>
      <c r="H43" s="239"/>
      <c r="I43" s="239"/>
      <c r="J43" s="239"/>
      <c r="K43" s="240"/>
      <c r="L43" s="86">
        <f>SUM(L15:L42)</f>
        <v>0</v>
      </c>
      <c r="M43" s="86">
        <f>SUM(M15:M42)</f>
        <v>0</v>
      </c>
      <c r="N43" s="86">
        <f>SUM(N15:N42)</f>
        <v>0</v>
      </c>
      <c r="O43" s="86">
        <f>SUM(O15:O42)</f>
        <v>0</v>
      </c>
      <c r="P43" s="86">
        <f>SUM(P15:P42)</f>
        <v>0</v>
      </c>
    </row>
    <row r="44" spans="1:16">
      <c r="A44" s="9"/>
      <c r="B44" s="10"/>
      <c r="C44" s="60"/>
      <c r="D44" s="10"/>
      <c r="E44" s="10"/>
      <c r="F44" s="10"/>
      <c r="G44" s="10"/>
      <c r="H44" s="10"/>
      <c r="I44" s="10"/>
      <c r="J44" s="10"/>
      <c r="K44" s="10"/>
      <c r="L44" s="9"/>
      <c r="M44" s="9"/>
      <c r="N44" s="9"/>
      <c r="O44" s="9"/>
      <c r="P44" s="9"/>
    </row>
    <row r="47" spans="1:16" ht="17.25" customHeight="1">
      <c r="A47" s="6" t="s">
        <v>8</v>
      </c>
      <c r="B47" s="9"/>
    </row>
    <row r="48" spans="1:16">
      <c r="B48" s="11"/>
      <c r="C48" s="224" t="s">
        <v>9</v>
      </c>
      <c r="D48" s="224"/>
      <c r="E48" s="224"/>
      <c r="F48" s="224"/>
      <c r="G48" s="224"/>
      <c r="H48" s="224"/>
      <c r="I48" s="224"/>
      <c r="J48" s="224"/>
      <c r="K48" s="224"/>
      <c r="L48" s="224"/>
      <c r="M48" s="224"/>
      <c r="N48" s="224"/>
      <c r="O48" s="224"/>
      <c r="P48" s="224"/>
    </row>
    <row r="49" spans="1:16">
      <c r="B49" s="11"/>
      <c r="C49" s="8"/>
      <c r="D49" s="8"/>
      <c r="E49" s="8"/>
      <c r="F49" s="8"/>
      <c r="G49" s="8"/>
      <c r="H49" s="8"/>
      <c r="I49" s="8"/>
      <c r="J49" s="8"/>
      <c r="K49" s="8"/>
      <c r="L49" s="8"/>
      <c r="M49" s="8"/>
      <c r="N49" s="8"/>
      <c r="O49" s="8"/>
      <c r="P49" s="8"/>
    </row>
    <row r="50" spans="1:16">
      <c r="A50" s="6" t="s">
        <v>549</v>
      </c>
      <c r="B50" s="4"/>
      <c r="H50" s="7"/>
    </row>
    <row r="51" spans="1:16">
      <c r="A51" s="6"/>
      <c r="B51" s="4"/>
      <c r="H51" s="7"/>
    </row>
    <row r="52" spans="1:16">
      <c r="A52" s="6" t="s">
        <v>10</v>
      </c>
      <c r="B52" s="9"/>
    </row>
    <row r="53" spans="1:16">
      <c r="B53" s="11"/>
      <c r="C53" s="224" t="s">
        <v>9</v>
      </c>
      <c r="D53" s="224"/>
      <c r="E53" s="224"/>
      <c r="F53" s="224"/>
      <c r="G53" s="224"/>
      <c r="H53" s="224"/>
      <c r="I53" s="224"/>
      <c r="J53" s="224"/>
      <c r="K53" s="224"/>
      <c r="L53" s="224"/>
      <c r="M53" s="224"/>
      <c r="N53" s="224"/>
      <c r="O53" s="224"/>
      <c r="P53" s="224"/>
    </row>
    <row r="54" spans="1:16">
      <c r="B54" s="11"/>
      <c r="C54" s="8"/>
      <c r="D54" s="8"/>
      <c r="E54" s="8"/>
      <c r="F54" s="8"/>
      <c r="G54" s="8"/>
      <c r="H54" s="8"/>
      <c r="I54" s="8"/>
      <c r="J54" s="8"/>
      <c r="K54" s="8"/>
      <c r="L54" s="8"/>
      <c r="M54" s="8"/>
      <c r="N54" s="8"/>
      <c r="O54" s="8"/>
      <c r="P54" s="8"/>
    </row>
    <row r="55" spans="1:16">
      <c r="B55" s="11"/>
      <c r="C55" s="11"/>
      <c r="D55" s="11"/>
      <c r="E55" s="11"/>
      <c r="F55" s="11"/>
      <c r="G55" s="11"/>
      <c r="H55" s="11"/>
      <c r="I55" s="11"/>
      <c r="J55" s="11"/>
      <c r="K55" s="11"/>
      <c r="L55" s="11"/>
      <c r="M55" s="11"/>
      <c r="N55" s="11"/>
      <c r="O55" s="11"/>
      <c r="P55" s="11"/>
    </row>
  </sheetData>
  <mergeCells count="15">
    <mergeCell ref="A13:A14"/>
    <mergeCell ref="B13:B14"/>
    <mergeCell ref="C13:C14"/>
    <mergeCell ref="D13:D14"/>
    <mergeCell ref="E13:E14"/>
    <mergeCell ref="A2:P2"/>
    <mergeCell ref="A3:P3"/>
    <mergeCell ref="A4:P4"/>
    <mergeCell ref="A6:P6"/>
    <mergeCell ref="I11:J11"/>
    <mergeCell ref="F13:K13"/>
    <mergeCell ref="L13:P13"/>
    <mergeCell ref="B43:K43"/>
    <mergeCell ref="C48:P48"/>
    <mergeCell ref="C53:P53"/>
  </mergeCells>
  <pageMargins left="0.23622047244094491" right="0.23622047244094491" top="0.74803149606299213" bottom="0.74803149606299213" header="0.31496062992125984" footer="0.31496062992125984"/>
  <pageSetup paperSize="9" scale="89" orientation="landscape" r:id="rId1"/>
  <headerFooter>
    <oddHeader>&amp;C1.KĀRTA SLIEŽU CEĻU PĀRBŪVE POSMĀ NO JŪRMALAS GATVES LĪDZ BALDONES IELAI</oddHeader>
    <oddFooter>&amp;C&amp;"Times New Roman,Regular"&amp;12Lokālā tāme Nr.8
Sadalošais gāzes vads&amp;R&amp;P</oddFooter>
  </headerFooter>
  <rowBreaks count="1" manualBreakCount="1">
    <brk id="3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58B02F2B4EA6E74D9E0F0E8683CC6557" ma:contentTypeVersion="13" ma:contentTypeDescription="Izveidot jaunu dokumentu." ma:contentTypeScope="" ma:versionID="0b6d0d107c3cf57cfede952225cc7427">
  <xsd:schema xmlns:xsd="http://www.w3.org/2001/XMLSchema" xmlns:xs="http://www.w3.org/2001/XMLSchema" xmlns:p="http://schemas.microsoft.com/office/2006/metadata/properties" xmlns:ns3="6e8af54f-37a3-4179-b2ce-85d568299097" xmlns:ns4="407fae41-c47b-43cc-966a-01b838070d44" targetNamespace="http://schemas.microsoft.com/office/2006/metadata/properties" ma:root="true" ma:fieldsID="1d7167a27e317e2d8d92977588d1adf7" ns3:_="" ns4:_="">
    <xsd:import namespace="6e8af54f-37a3-4179-b2ce-85d568299097"/>
    <xsd:import namespace="407fae41-c47b-43cc-966a-01b838070d44"/>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f54f-37a3-4179-b2ce-85d5682990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7fae41-c47b-43cc-966a-01b838070d44" elementFormDefault="qualified">
    <xsd:import namespace="http://schemas.microsoft.com/office/2006/documentManagement/types"/>
    <xsd:import namespace="http://schemas.microsoft.com/office/infopath/2007/PartnerControls"/>
    <xsd:element name="SharedWithUsers" ma:index="17"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Koplietots ar: detalizēti" ma:internalName="SharedWithDetails" ma:readOnly="true">
      <xsd:simpleType>
        <xsd:restriction base="dms:Note">
          <xsd:maxLength value="255"/>
        </xsd:restriction>
      </xsd:simpleType>
    </xsd:element>
    <xsd:element name="SharingHintHash" ma:index="19" nillable="true" ma:displayName="Koplietošanas norādes jaucējkods"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386CD9A-E684-413A-B636-CEA103F0CC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f54f-37a3-4179-b2ce-85d568299097"/>
    <ds:schemaRef ds:uri="407fae41-c47b-43cc-966a-01b838070d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E0DC59-3FA9-425B-B523-57580C6D099D}">
  <ds:schemaRefs>
    <ds:schemaRef ds:uri="http://schemas.microsoft.com/sharepoint/v3/contenttype/forms"/>
  </ds:schemaRefs>
</ds:datastoreItem>
</file>

<file path=customXml/itemProps3.xml><?xml version="1.0" encoding="utf-8"?>
<ds:datastoreItem xmlns:ds="http://schemas.openxmlformats.org/officeDocument/2006/customXml" ds:itemID="{36756DBF-1F1F-419D-8E6F-65184AD7D82E}">
  <ds:schemaRefs>
    <ds:schemaRef ds:uri="http://schemas.openxmlformats.org/package/2006/metadata/core-properties"/>
    <ds:schemaRef ds:uri="http://schemas.microsoft.com/office/2006/documentManagement/types"/>
    <ds:schemaRef ds:uri="http://schemas.microsoft.com/office/2006/metadata/properties"/>
    <ds:schemaRef ds:uri="http://purl.org/dc/dcmitype/"/>
    <ds:schemaRef ds:uri="407fae41-c47b-43cc-966a-01b838070d44"/>
    <ds:schemaRef ds:uri="http://schemas.microsoft.com/office/infopath/2007/PartnerControls"/>
    <ds:schemaRef ds:uri="6e8af54f-37a3-4179-b2ce-85d568299097"/>
    <ds:schemaRef ds:uri="http://www.w3.org/XML/1998/namespac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Koptāme</vt:lpstr>
      <vt:lpstr>Kopsavilkums</vt:lpstr>
      <vt:lpstr>1.SC</vt:lpstr>
      <vt:lpstr>2.LKT</vt:lpstr>
      <vt:lpstr>3.UKT</vt:lpstr>
      <vt:lpstr>4.ELT-1</vt:lpstr>
      <vt:lpstr>5.ELT-2</vt:lpstr>
      <vt:lpstr>6.ELT-3</vt:lpstr>
      <vt:lpstr>7.GAT-1</vt:lpstr>
      <vt:lpstr>8.GAT-2</vt:lpstr>
      <vt:lpstr>'1.SC'!Print_Titles</vt:lpstr>
      <vt:lpstr>'2.LKT'!Print_Titles</vt:lpstr>
      <vt:lpstr>'3.UKT'!Print_Titles</vt:lpstr>
      <vt:lpstr>'7.GAT-1'!Print_Titles</vt:lpstr>
      <vt:lpstr>'8.GAT-2'!Print_Titles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Gundars</dc:creator>
  <cp:lastModifiedBy>Inta Novika</cp:lastModifiedBy>
  <cp:lastPrinted>2020-09-15T13:50:29Z</cp:lastPrinted>
  <dcterms:created xsi:type="dcterms:W3CDTF">2020-07-24T06:42:27Z</dcterms:created>
  <dcterms:modified xsi:type="dcterms:W3CDTF">2021-11-15T15:10:17Z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0x01010058B02F2B4EA6E74D9E0F0E8683CC6557</vt:lpwstr>
  </property>
</Properties>
</file>