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rigassatiksme-my.sharepoint.com/personal/linda_kuple_rigassatiksme_lv/Documents/Desktop/11._13.AST/Iepirkums_13.AST/2_Būvdarbu_iepirkums/Grozījumi_2/"/>
    </mc:Choice>
  </mc:AlternateContent>
  <xr:revisionPtr revIDLastSave="723" documentId="8_{618221C7-A78C-42CC-956C-4664C816858A}" xr6:coauthVersionLast="47" xr6:coauthVersionMax="47" xr10:uidLastSave="{B0FE6C23-B702-4498-9A16-0DB0CB3FEC05}"/>
  <bookViews>
    <workbookView xWindow="-108" yWindow="-108" windowWidth="23256" windowHeight="12576" tabRatio="724" activeTab="12" xr2:uid="{00000000-000D-0000-FFFF-FFFF00000000}"/>
  </bookViews>
  <sheets>
    <sheet name="Koptame" sheetId="2" r:id="rId1"/>
    <sheet name="kops1" sheetId="22" r:id="rId2"/>
    <sheet name="1,1" sheetId="9" r:id="rId3"/>
    <sheet name="kops2" sheetId="33" r:id="rId4"/>
    <sheet name="2,1" sheetId="34" r:id="rId5"/>
    <sheet name="2,2" sheetId="35" r:id="rId6"/>
    <sheet name="2,3" sheetId="36" r:id="rId7"/>
    <sheet name="2,4" sheetId="37" r:id="rId8"/>
    <sheet name="2,5" sheetId="38" r:id="rId9"/>
    <sheet name="2,6" sheetId="39" r:id="rId10"/>
    <sheet name="2,7" sheetId="40" r:id="rId11"/>
    <sheet name="kops3" sheetId="54" r:id="rId12"/>
    <sheet name="3,1" sheetId="55" r:id="rId13"/>
    <sheet name="3,2" sheetId="67" r:id="rId14"/>
    <sheet name="3,3" sheetId="68" r:id="rId15"/>
    <sheet name="3,4" sheetId="69" r:id="rId16"/>
    <sheet name="kops4" sheetId="65" r:id="rId17"/>
    <sheet name="4,1" sheetId="66" r:id="rId18"/>
  </sheets>
  <externalReferences>
    <externalReference r:id="rId19"/>
  </externalReferences>
  <definedNames>
    <definedName name="_xlnm._FilterDatabase" localSheetId="2" hidden="1">'1,1'!$G$1:$G$152</definedName>
    <definedName name="_xlnm._FilterDatabase" localSheetId="6" hidden="1">'2,3'!$F$1:$F$130</definedName>
    <definedName name="_xlnm._FilterDatabase" localSheetId="12" hidden="1">'3,1'!$H$1:$H$161</definedName>
    <definedName name="_xlnm._FilterDatabase" localSheetId="13" hidden="1">'3,2'!$G$1:$G$42</definedName>
    <definedName name="_xlnm._FilterDatabase" localSheetId="14" hidden="1">'3,3'!$G$1:$G$54</definedName>
    <definedName name="_xlnm._FilterDatabase" localSheetId="15" hidden="1">'3,4'!$G$1:$G$38</definedName>
    <definedName name="A">'[1]2'!$A$1</definedName>
    <definedName name="P" localSheetId="2">#REF!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2">#REF!</definedName>
    <definedName name="P" localSheetId="13">#REF!</definedName>
    <definedName name="P" localSheetId="14">#REF!</definedName>
    <definedName name="P" localSheetId="15">#REF!</definedName>
    <definedName name="P" localSheetId="17">#REF!</definedName>
    <definedName name="P" localSheetId="1">#REF!</definedName>
    <definedName name="P" localSheetId="3">#REF!</definedName>
    <definedName name="P" localSheetId="11">#REF!</definedName>
    <definedName name="P" localSheetId="16">#REF!</definedName>
    <definedName name="P">#REF!</definedName>
    <definedName name="_xlnm.Print_Area" localSheetId="6">'2,3'!$A$1:$Q$127</definedName>
    <definedName name="_xlnm.Print_Area" localSheetId="0">Koptame!$A$1:$D$40</definedName>
    <definedName name="_xlnm.Print_Titles" localSheetId="2">'1,1'!$12:$13</definedName>
    <definedName name="_xlnm.Print_Titles" localSheetId="4">'2,1'!$12:$13</definedName>
    <definedName name="_xlnm.Print_Titles" localSheetId="5">'2,2'!$12:$13</definedName>
    <definedName name="_xlnm.Print_Titles" localSheetId="6">'2,3'!$12:$13</definedName>
    <definedName name="_xlnm.Print_Titles" localSheetId="7">'2,4'!$12:$13</definedName>
    <definedName name="_xlnm.Print_Titles" localSheetId="8">'2,5'!$12:$13</definedName>
    <definedName name="_xlnm.Print_Titles" localSheetId="9">'2,6'!$12:$13</definedName>
    <definedName name="_xlnm.Print_Titles" localSheetId="10">'2,7'!$12:$13</definedName>
    <definedName name="_xlnm.Print_Titles" localSheetId="12">'3,1'!$12:$13</definedName>
    <definedName name="_xlnm.Print_Titles" localSheetId="13">'3,2'!$12:$13</definedName>
    <definedName name="_xlnm.Print_Titles" localSheetId="14">'3,3'!$12:$13</definedName>
    <definedName name="_xlnm.Print_Titles" localSheetId="15">'3,4'!$12:$13</definedName>
    <definedName name="_xlnm.Print_Titles" localSheetId="17">'4,1'!$12:$13</definedName>
    <definedName name="_xlnm.Print_Titles" localSheetId="1">kops1!$16:$17</definedName>
    <definedName name="_xlnm.Print_Titles" localSheetId="3">kops2!$16:$17</definedName>
    <definedName name="_xlnm.Print_Titles" localSheetId="11">kops3!$16:$17</definedName>
    <definedName name="_xlnm.Print_Titles" localSheetId="16">kops4!$16:$17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36" l="1"/>
  <c r="L38" i="36" s="1"/>
  <c r="M38" i="36"/>
  <c r="O38" i="36"/>
  <c r="P38" i="36"/>
  <c r="I39" i="36"/>
  <c r="N39" i="36" s="1"/>
  <c r="Q39" i="36" s="1"/>
  <c r="L39" i="36"/>
  <c r="M39" i="36"/>
  <c r="O39" i="36"/>
  <c r="P39" i="36"/>
  <c r="I40" i="36"/>
  <c r="L40" i="36"/>
  <c r="M40" i="36"/>
  <c r="N40" i="36"/>
  <c r="Q40" i="36" s="1"/>
  <c r="O40" i="36"/>
  <c r="P40" i="36"/>
  <c r="I22" i="54"/>
  <c r="I23" i="54"/>
  <c r="H22" i="54"/>
  <c r="G22" i="54"/>
  <c r="F22" i="54"/>
  <c r="E22" i="54"/>
  <c r="H25" i="69"/>
  <c r="K25" i="69" s="1"/>
  <c r="L25" i="69"/>
  <c r="N25" i="69"/>
  <c r="O25" i="69"/>
  <c r="K24" i="69"/>
  <c r="A3" i="69"/>
  <c r="C14" i="69" s="1"/>
  <c r="M37" i="69"/>
  <c r="C37" i="69"/>
  <c r="M36" i="69"/>
  <c r="C36" i="69"/>
  <c r="L35" i="69"/>
  <c r="A32" i="69"/>
  <c r="A31" i="69"/>
  <c r="P27" i="69"/>
  <c r="L27" i="69"/>
  <c r="H27" i="69"/>
  <c r="K27" i="69" s="1"/>
  <c r="O26" i="69"/>
  <c r="N26" i="69"/>
  <c r="L26" i="69"/>
  <c r="K26" i="69"/>
  <c r="H26" i="69"/>
  <c r="M26" i="69" s="1"/>
  <c r="O24" i="69"/>
  <c r="N24" i="69"/>
  <c r="L24" i="69"/>
  <c r="H24" i="69"/>
  <c r="O23" i="69"/>
  <c r="N23" i="69"/>
  <c r="L23" i="69"/>
  <c r="H23" i="69"/>
  <c r="M23" i="69" s="1"/>
  <c r="O22" i="69"/>
  <c r="N22" i="69"/>
  <c r="L22" i="69"/>
  <c r="H22" i="69"/>
  <c r="M22" i="69" s="1"/>
  <c r="O21" i="69"/>
  <c r="N21" i="69"/>
  <c r="L21" i="69"/>
  <c r="H21" i="69"/>
  <c r="M21" i="69" s="1"/>
  <c r="O20" i="69"/>
  <c r="N20" i="69"/>
  <c r="L20" i="69"/>
  <c r="H20" i="69"/>
  <c r="M20" i="69" s="1"/>
  <c r="O19" i="69"/>
  <c r="N19" i="69"/>
  <c r="L19" i="69"/>
  <c r="H19" i="69"/>
  <c r="M19" i="69" s="1"/>
  <c r="O18" i="69"/>
  <c r="N18" i="69"/>
  <c r="L18" i="69"/>
  <c r="H18" i="69"/>
  <c r="M18" i="69" s="1"/>
  <c r="O17" i="69"/>
  <c r="N17" i="69"/>
  <c r="L17" i="69"/>
  <c r="H17" i="69"/>
  <c r="M17" i="69" s="1"/>
  <c r="O16" i="69"/>
  <c r="N16" i="69"/>
  <c r="L16" i="69"/>
  <c r="H16" i="69"/>
  <c r="K16" i="69" s="1"/>
  <c r="O15" i="69"/>
  <c r="N15" i="69"/>
  <c r="L15" i="69"/>
  <c r="H15" i="69"/>
  <c r="M15" i="69" s="1"/>
  <c r="O14" i="69"/>
  <c r="N14" i="69"/>
  <c r="M14" i="69"/>
  <c r="L14" i="69"/>
  <c r="K14" i="69"/>
  <c r="L10" i="69"/>
  <c r="A8" i="69"/>
  <c r="H17" i="68"/>
  <c r="K17" i="68" s="1"/>
  <c r="L17" i="68"/>
  <c r="N17" i="68"/>
  <c r="O17" i="68"/>
  <c r="H18" i="68"/>
  <c r="K18" i="68" s="1"/>
  <c r="L18" i="68"/>
  <c r="N18" i="68"/>
  <c r="O18" i="68"/>
  <c r="H19" i="68"/>
  <c r="K19" i="68" s="1"/>
  <c r="L19" i="68"/>
  <c r="N19" i="68"/>
  <c r="O19" i="68"/>
  <c r="H20" i="68"/>
  <c r="K20" i="68" s="1"/>
  <c r="L20" i="68"/>
  <c r="N20" i="68"/>
  <c r="O20" i="68"/>
  <c r="H21" i="68"/>
  <c r="K21" i="68" s="1"/>
  <c r="L21" i="68"/>
  <c r="N21" i="68"/>
  <c r="O21" i="68"/>
  <c r="H22" i="68"/>
  <c r="M22" i="68" s="1"/>
  <c r="L22" i="68"/>
  <c r="N22" i="68"/>
  <c r="O22" i="68"/>
  <c r="H23" i="68"/>
  <c r="K23" i="68" s="1"/>
  <c r="L23" i="68"/>
  <c r="N23" i="68"/>
  <c r="O23" i="68"/>
  <c r="H24" i="68"/>
  <c r="K24" i="68" s="1"/>
  <c r="L24" i="68"/>
  <c r="N24" i="68"/>
  <c r="O24" i="68"/>
  <c r="H25" i="68"/>
  <c r="K25" i="68" s="1"/>
  <c r="L25" i="68"/>
  <c r="N25" i="68"/>
  <c r="O25" i="68"/>
  <c r="H26" i="68"/>
  <c r="K26" i="68" s="1"/>
  <c r="L26" i="68"/>
  <c r="N26" i="68"/>
  <c r="O26" i="68"/>
  <c r="H27" i="68"/>
  <c r="K27" i="68" s="1"/>
  <c r="L27" i="68"/>
  <c r="N27" i="68"/>
  <c r="O27" i="68"/>
  <c r="H28" i="68"/>
  <c r="K28" i="68" s="1"/>
  <c r="L28" i="68"/>
  <c r="N28" i="68"/>
  <c r="O28" i="68"/>
  <c r="H29" i="68"/>
  <c r="K29" i="68" s="1"/>
  <c r="L29" i="68"/>
  <c r="N29" i="68"/>
  <c r="O29" i="68"/>
  <c r="H30" i="68"/>
  <c r="M30" i="68" s="1"/>
  <c r="K30" i="68"/>
  <c r="L30" i="68"/>
  <c r="N30" i="68"/>
  <c r="O30" i="68"/>
  <c r="H31" i="68"/>
  <c r="K31" i="68" s="1"/>
  <c r="L31" i="68"/>
  <c r="N31" i="68"/>
  <c r="O31" i="68"/>
  <c r="H32" i="68"/>
  <c r="K32" i="68"/>
  <c r="L32" i="68"/>
  <c r="M32" i="68"/>
  <c r="N32" i="68"/>
  <c r="O32" i="68"/>
  <c r="H33" i="68"/>
  <c r="K33" i="68" s="1"/>
  <c r="L33" i="68"/>
  <c r="N33" i="68"/>
  <c r="O33" i="68"/>
  <c r="H34" i="68"/>
  <c r="K34" i="68" s="1"/>
  <c r="L34" i="68"/>
  <c r="N34" i="68"/>
  <c r="O34" i="68"/>
  <c r="H35" i="68"/>
  <c r="K35" i="68" s="1"/>
  <c r="L35" i="68"/>
  <c r="N35" i="68"/>
  <c r="O35" i="68"/>
  <c r="H36" i="68"/>
  <c r="K36" i="68" s="1"/>
  <c r="L36" i="68"/>
  <c r="N36" i="68"/>
  <c r="O36" i="68"/>
  <c r="H37" i="68"/>
  <c r="K37" i="68" s="1"/>
  <c r="L37" i="68"/>
  <c r="N37" i="68"/>
  <c r="O37" i="68"/>
  <c r="H38" i="68"/>
  <c r="M38" i="68" s="1"/>
  <c r="L38" i="68"/>
  <c r="N38" i="68"/>
  <c r="O38" i="68"/>
  <c r="H39" i="68"/>
  <c r="K39" i="68" s="1"/>
  <c r="L39" i="68"/>
  <c r="N39" i="68"/>
  <c r="O39" i="68"/>
  <c r="H40" i="68"/>
  <c r="K40" i="68" s="1"/>
  <c r="L40" i="68"/>
  <c r="N40" i="68"/>
  <c r="O40" i="68"/>
  <c r="H41" i="68"/>
  <c r="K41" i="68" s="1"/>
  <c r="L41" i="68"/>
  <c r="N41" i="68"/>
  <c r="O41" i="68"/>
  <c r="H42" i="68"/>
  <c r="K42" i="68" s="1"/>
  <c r="L42" i="68"/>
  <c r="N42" i="68"/>
  <c r="O42" i="68"/>
  <c r="N16" i="68"/>
  <c r="O16" i="68"/>
  <c r="L16" i="68"/>
  <c r="L43" i="68"/>
  <c r="P43" i="68"/>
  <c r="H16" i="68"/>
  <c r="M16" i="68" s="1"/>
  <c r="H43" i="68"/>
  <c r="K43" i="68" s="1"/>
  <c r="A3" i="68"/>
  <c r="C14" i="68" s="1"/>
  <c r="M53" i="68"/>
  <c r="C53" i="68"/>
  <c r="M52" i="68"/>
  <c r="C52" i="68"/>
  <c r="L51" i="68"/>
  <c r="O15" i="68"/>
  <c r="N15" i="68"/>
  <c r="L15" i="68"/>
  <c r="H15" i="68"/>
  <c r="M15" i="68" s="1"/>
  <c r="O14" i="68"/>
  <c r="N14" i="68"/>
  <c r="M14" i="68"/>
  <c r="L14" i="68"/>
  <c r="K14" i="68"/>
  <c r="L10" i="68"/>
  <c r="A8" i="68"/>
  <c r="A36" i="67"/>
  <c r="H106" i="9"/>
  <c r="H107" i="9"/>
  <c r="H97" i="9"/>
  <c r="H98" i="9"/>
  <c r="H30" i="67"/>
  <c r="H29" i="67"/>
  <c r="M29" i="67" s="1"/>
  <c r="H28" i="67"/>
  <c r="H27" i="67"/>
  <c r="H26" i="67"/>
  <c r="M26" i="67" s="1"/>
  <c r="H23" i="67"/>
  <c r="M23" i="67" s="1"/>
  <c r="H17" i="67"/>
  <c r="M17" i="67" s="1"/>
  <c r="H16" i="67"/>
  <c r="M16" i="67" s="1"/>
  <c r="H15" i="67"/>
  <c r="K15" i="67" s="1"/>
  <c r="H18" i="67"/>
  <c r="M18" i="67" s="1"/>
  <c r="H19" i="67"/>
  <c r="K19" i="67" s="1"/>
  <c r="H20" i="67"/>
  <c r="M20" i="67" s="1"/>
  <c r="H21" i="67"/>
  <c r="H22" i="67"/>
  <c r="K22" i="67" s="1"/>
  <c r="E28" i="67"/>
  <c r="L28" i="67" s="1"/>
  <c r="C14" i="67"/>
  <c r="A3" i="67" s="1"/>
  <c r="M41" i="67"/>
  <c r="C41" i="67"/>
  <c r="M40" i="67"/>
  <c r="C40" i="67"/>
  <c r="L39" i="67"/>
  <c r="O25" i="67"/>
  <c r="N25" i="67"/>
  <c r="L25" i="67"/>
  <c r="M25" i="67"/>
  <c r="O24" i="67"/>
  <c r="N24" i="67"/>
  <c r="M24" i="67"/>
  <c r="L24" i="67"/>
  <c r="K24" i="67"/>
  <c r="O23" i="67"/>
  <c r="N23" i="67"/>
  <c r="L23" i="67"/>
  <c r="O22" i="67"/>
  <c r="N22" i="67"/>
  <c r="L22" i="67"/>
  <c r="N21" i="67"/>
  <c r="L21" i="67"/>
  <c r="N20" i="67"/>
  <c r="L20" i="67"/>
  <c r="O19" i="67"/>
  <c r="N19" i="67"/>
  <c r="L19" i="67"/>
  <c r="N18" i="67"/>
  <c r="L18" i="67"/>
  <c r="N17" i="67"/>
  <c r="L17" i="67"/>
  <c r="N16" i="67"/>
  <c r="L16" i="67"/>
  <c r="O15" i="67"/>
  <c r="N15" i="67"/>
  <c r="L15" i="67"/>
  <c r="N30" i="67"/>
  <c r="L30" i="67"/>
  <c r="O29" i="67"/>
  <c r="N29" i="67"/>
  <c r="N27" i="67"/>
  <c r="L27" i="67"/>
  <c r="N26" i="67"/>
  <c r="L26" i="67"/>
  <c r="O14" i="67"/>
  <c r="N14" i="67"/>
  <c r="M14" i="67"/>
  <c r="L14" i="67"/>
  <c r="K14" i="67"/>
  <c r="L10" i="67"/>
  <c r="A8" i="67"/>
  <c r="K38" i="68" l="1"/>
  <c r="M35" i="68"/>
  <c r="M24" i="68"/>
  <c r="M39" i="68"/>
  <c r="P39" i="68" s="1"/>
  <c r="M23" i="68"/>
  <c r="P24" i="68"/>
  <c r="P35" i="68"/>
  <c r="P32" i="68"/>
  <c r="P16" i="68"/>
  <c r="M21" i="68"/>
  <c r="P21" i="68" s="1"/>
  <c r="P38" i="68"/>
  <c r="M36" i="68"/>
  <c r="P36" i="68" s="1"/>
  <c r="M27" i="68"/>
  <c r="P27" i="68" s="1"/>
  <c r="P30" i="68"/>
  <c r="M28" i="68"/>
  <c r="P28" i="68" s="1"/>
  <c r="M19" i="68"/>
  <c r="P19" i="68" s="1"/>
  <c r="M37" i="68"/>
  <c r="P37" i="68" s="1"/>
  <c r="M31" i="68"/>
  <c r="P31" i="68" s="1"/>
  <c r="P23" i="68"/>
  <c r="K22" i="68"/>
  <c r="M40" i="68"/>
  <c r="P40" i="68" s="1"/>
  <c r="M20" i="68"/>
  <c r="P20" i="68" s="1"/>
  <c r="M29" i="68"/>
  <c r="P29" i="68" s="1"/>
  <c r="N38" i="36"/>
  <c r="Q38" i="36" s="1"/>
  <c r="M25" i="69"/>
  <c r="P25" i="69" s="1"/>
  <c r="K22" i="69"/>
  <c r="K17" i="69"/>
  <c r="P19" i="69"/>
  <c r="K21" i="69"/>
  <c r="P22" i="69"/>
  <c r="P17" i="69"/>
  <c r="P26" i="69"/>
  <c r="M16" i="69"/>
  <c r="P16" i="69" s="1"/>
  <c r="K15" i="69"/>
  <c r="M24" i="69"/>
  <c r="P24" i="69" s="1"/>
  <c r="K23" i="69"/>
  <c r="N28" i="69"/>
  <c r="O28" i="69"/>
  <c r="P21" i="69"/>
  <c r="P18" i="69"/>
  <c r="P20" i="69"/>
  <c r="P15" i="69"/>
  <c r="L28" i="69"/>
  <c r="P23" i="69"/>
  <c r="K20" i="69"/>
  <c r="K19" i="69"/>
  <c r="K18" i="69"/>
  <c r="P14" i="69"/>
  <c r="P22" i="68"/>
  <c r="M41" i="68"/>
  <c r="P41" i="68" s="1"/>
  <c r="M33" i="68"/>
  <c r="P33" i="68" s="1"/>
  <c r="M25" i="68"/>
  <c r="P25" i="68" s="1"/>
  <c r="M17" i="68"/>
  <c r="P17" i="68" s="1"/>
  <c r="M42" i="68"/>
  <c r="P42" i="68" s="1"/>
  <c r="M34" i="68"/>
  <c r="P34" i="68" s="1"/>
  <c r="M26" i="68"/>
  <c r="P26" i="68" s="1"/>
  <c r="M18" i="68"/>
  <c r="P18" i="68" s="1"/>
  <c r="K16" i="68"/>
  <c r="P15" i="68"/>
  <c r="N44" i="68"/>
  <c r="G21" i="54" s="1"/>
  <c r="O44" i="68"/>
  <c r="H21" i="54" s="1"/>
  <c r="P14" i="68"/>
  <c r="M15" i="67"/>
  <c r="K15" i="68"/>
  <c r="L44" i="68"/>
  <c r="I21" i="54" s="1"/>
  <c r="M28" i="67"/>
  <c r="M22" i="67"/>
  <c r="P22" i="67" s="1"/>
  <c r="M19" i="67"/>
  <c r="P19" i="67" s="1"/>
  <c r="O26" i="67"/>
  <c r="P26" i="67" s="1"/>
  <c r="O27" i="67"/>
  <c r="O30" i="67"/>
  <c r="M30" i="67"/>
  <c r="K26" i="67"/>
  <c r="K23" i="67"/>
  <c r="O21" i="67"/>
  <c r="M21" i="67"/>
  <c r="O16" i="67"/>
  <c r="P16" i="67" s="1"/>
  <c r="K16" i="67"/>
  <c r="O18" i="67"/>
  <c r="P18" i="67" s="1"/>
  <c r="K18" i="67"/>
  <c r="P24" i="67"/>
  <c r="P14" i="67"/>
  <c r="P25" i="67"/>
  <c r="P15" i="67"/>
  <c r="P23" i="67"/>
  <c r="P29" i="67"/>
  <c r="N28" i="67"/>
  <c r="K29" i="67"/>
  <c r="O28" i="67"/>
  <c r="K25" i="67"/>
  <c r="L29" i="67"/>
  <c r="M27" i="67"/>
  <c r="O17" i="67"/>
  <c r="P17" i="67" s="1"/>
  <c r="O20" i="67"/>
  <c r="P20" i="67" s="1"/>
  <c r="K28" i="67"/>
  <c r="K17" i="67"/>
  <c r="K20" i="67"/>
  <c r="I64" i="55"/>
  <c r="P64" i="55" s="1"/>
  <c r="I55" i="55"/>
  <c r="I54" i="55"/>
  <c r="L54" i="55" s="1"/>
  <c r="I66" i="55"/>
  <c r="I65" i="55"/>
  <c r="I84" i="55"/>
  <c r="I83" i="55"/>
  <c r="I82" i="55"/>
  <c r="L82" i="55" s="1"/>
  <c r="I81" i="55"/>
  <c r="N81" i="55" s="1"/>
  <c r="I91" i="55"/>
  <c r="I90" i="55"/>
  <c r="I89" i="55"/>
  <c r="P89" i="55" s="1"/>
  <c r="I88" i="55"/>
  <c r="L88" i="55" s="1"/>
  <c r="I87" i="55"/>
  <c r="N87" i="55" s="1"/>
  <c r="I86" i="55"/>
  <c r="P86" i="55" s="1"/>
  <c r="I85" i="55"/>
  <c r="P85" i="55" s="1"/>
  <c r="I106" i="55"/>
  <c r="P106" i="55" s="1"/>
  <c r="I105" i="55"/>
  <c r="N105" i="55" s="1"/>
  <c r="I104" i="55"/>
  <c r="I53" i="55"/>
  <c r="I33" i="55"/>
  <c r="I32" i="55"/>
  <c r="N32" i="55" s="1"/>
  <c r="I30" i="55"/>
  <c r="L30" i="55" s="1"/>
  <c r="I19" i="55"/>
  <c r="I31" i="55"/>
  <c r="I20" i="55"/>
  <c r="I21" i="55"/>
  <c r="N21" i="55" s="1"/>
  <c r="O106" i="55"/>
  <c r="M106" i="55"/>
  <c r="O105" i="55"/>
  <c r="M105" i="55"/>
  <c r="O104" i="55"/>
  <c r="M104" i="55"/>
  <c r="O91" i="55"/>
  <c r="M91" i="55"/>
  <c r="O90" i="55"/>
  <c r="M90" i="55"/>
  <c r="O89" i="55"/>
  <c r="N89" i="55"/>
  <c r="M89" i="55"/>
  <c r="O88" i="55"/>
  <c r="M88" i="55"/>
  <c r="O87" i="55"/>
  <c r="M87" i="55"/>
  <c r="O86" i="55"/>
  <c r="M86" i="55"/>
  <c r="O85" i="55"/>
  <c r="M85" i="55"/>
  <c r="O84" i="55"/>
  <c r="M84" i="55"/>
  <c r="O83" i="55"/>
  <c r="M83" i="55"/>
  <c r="F82" i="55"/>
  <c r="O81" i="55"/>
  <c r="M81" i="55"/>
  <c r="O66" i="55"/>
  <c r="N66" i="55"/>
  <c r="M66" i="55"/>
  <c r="O65" i="55"/>
  <c r="M65" i="55"/>
  <c r="O64" i="55"/>
  <c r="M64" i="55"/>
  <c r="O55" i="55"/>
  <c r="N55" i="55"/>
  <c r="M55" i="55"/>
  <c r="F54" i="55"/>
  <c r="O54" i="55" s="1"/>
  <c r="O53" i="55"/>
  <c r="M53" i="55"/>
  <c r="O33" i="55"/>
  <c r="M33" i="55"/>
  <c r="O32" i="55"/>
  <c r="M32" i="55"/>
  <c r="F31" i="55"/>
  <c r="F30" i="55"/>
  <c r="M30" i="55" s="1"/>
  <c r="O21" i="55"/>
  <c r="O20" i="55"/>
  <c r="O19" i="55"/>
  <c r="M19" i="55"/>
  <c r="I57" i="55"/>
  <c r="M44" i="36"/>
  <c r="O44" i="36"/>
  <c r="M45" i="36"/>
  <c r="O45" i="36"/>
  <c r="I44" i="36"/>
  <c r="P44" i="36" s="1"/>
  <c r="M36" i="36"/>
  <c r="O36" i="36"/>
  <c r="I36" i="36"/>
  <c r="P36" i="36" s="1"/>
  <c r="I1" i="9"/>
  <c r="N64" i="55" l="1"/>
  <c r="P28" i="69"/>
  <c r="P8" i="69" s="1"/>
  <c r="M28" i="69"/>
  <c r="P44" i="68"/>
  <c r="E21" i="54" s="1"/>
  <c r="P30" i="67"/>
  <c r="M44" i="68"/>
  <c r="F21" i="54" s="1"/>
  <c r="P27" i="67"/>
  <c r="K27" i="67"/>
  <c r="P21" i="67"/>
  <c r="P55" i="55"/>
  <c r="L55" i="55"/>
  <c r="N83" i="55"/>
  <c r="P53" i="55"/>
  <c r="K30" i="67"/>
  <c r="K21" i="67"/>
  <c r="L32" i="67"/>
  <c r="I20" i="54" s="1"/>
  <c r="N32" i="67"/>
  <c r="G20" i="54" s="1"/>
  <c r="P28" i="67"/>
  <c r="O32" i="67"/>
  <c r="H20" i="54" s="1"/>
  <c r="L64" i="55"/>
  <c r="L66" i="55"/>
  <c r="P66" i="55"/>
  <c r="Q66" i="55" s="1"/>
  <c r="N65" i="55"/>
  <c r="N88" i="55"/>
  <c r="L65" i="55"/>
  <c r="P65" i="55"/>
  <c r="P83" i="55"/>
  <c r="L83" i="55"/>
  <c r="L84" i="55"/>
  <c r="P84" i="55"/>
  <c r="N84" i="55"/>
  <c r="P82" i="55"/>
  <c r="P81" i="55"/>
  <c r="Q81" i="55" s="1"/>
  <c r="N90" i="55"/>
  <c r="L91" i="55"/>
  <c r="P91" i="55"/>
  <c r="P90" i="55"/>
  <c r="L90" i="55"/>
  <c r="P88" i="55"/>
  <c r="N91" i="55"/>
  <c r="L89" i="55"/>
  <c r="L86" i="55"/>
  <c r="N86" i="55"/>
  <c r="Q86" i="55" s="1"/>
  <c r="P87" i="55"/>
  <c r="Q87" i="55" s="1"/>
  <c r="L85" i="55"/>
  <c r="N85" i="55"/>
  <c r="Q85" i="55" s="1"/>
  <c r="L106" i="55"/>
  <c r="P104" i="55"/>
  <c r="P105" i="55"/>
  <c r="Q105" i="55" s="1"/>
  <c r="N104" i="55"/>
  <c r="N106" i="55"/>
  <c r="Q106" i="55" s="1"/>
  <c r="N53" i="55"/>
  <c r="N33" i="55"/>
  <c r="P33" i="55"/>
  <c r="L33" i="55"/>
  <c r="P32" i="55"/>
  <c r="Q32" i="55" s="1"/>
  <c r="M20" i="55"/>
  <c r="M21" i="55"/>
  <c r="P19" i="55"/>
  <c r="N19" i="55"/>
  <c r="N20" i="55"/>
  <c r="P20" i="55"/>
  <c r="P21" i="55"/>
  <c r="Q21" i="55" s="1"/>
  <c r="L31" i="55"/>
  <c r="P31" i="55"/>
  <c r="M82" i="55"/>
  <c r="N82" i="55"/>
  <c r="O82" i="55"/>
  <c r="Q64" i="55"/>
  <c r="Q89" i="55"/>
  <c r="Q55" i="55"/>
  <c r="N54" i="55"/>
  <c r="P54" i="55"/>
  <c r="M54" i="55"/>
  <c r="P30" i="55"/>
  <c r="M31" i="55"/>
  <c r="N31" i="55"/>
  <c r="O31" i="55"/>
  <c r="N30" i="55"/>
  <c r="O30" i="55"/>
  <c r="N44" i="36"/>
  <c r="Q44" i="36" s="1"/>
  <c r="L44" i="36"/>
  <c r="N36" i="36"/>
  <c r="Q36" i="36" s="1"/>
  <c r="L36" i="36"/>
  <c r="P8" i="68" l="1"/>
  <c r="Q53" i="55"/>
  <c r="Q65" i="55"/>
  <c r="L105" i="55"/>
  <c r="Q83" i="55"/>
  <c r="L53" i="55"/>
  <c r="L81" i="55"/>
  <c r="P32" i="67"/>
  <c r="M32" i="67"/>
  <c r="F20" i="54" s="1"/>
  <c r="Q84" i="55"/>
  <c r="Q88" i="55"/>
  <c r="L87" i="55"/>
  <c r="Q91" i="55"/>
  <c r="Q90" i="55"/>
  <c r="L104" i="55"/>
  <c r="Q104" i="55"/>
  <c r="Q33" i="55"/>
  <c r="L20" i="55"/>
  <c r="L32" i="55"/>
  <c r="L21" i="55"/>
  <c r="Q20" i="55"/>
  <c r="Q19" i="55"/>
  <c r="L19" i="55"/>
  <c r="Q82" i="55"/>
  <c r="Q54" i="55"/>
  <c r="Q30" i="55"/>
  <c r="Q31" i="55"/>
  <c r="L81" i="9"/>
  <c r="H80" i="9"/>
  <c r="H79" i="9"/>
  <c r="O79" i="9" s="1"/>
  <c r="L78" i="9"/>
  <c r="N81" i="9"/>
  <c r="N80" i="9"/>
  <c r="N79" i="9"/>
  <c r="N78" i="9"/>
  <c r="P8" i="67" l="1"/>
  <c r="E20" i="54"/>
  <c r="H81" i="9"/>
  <c r="O81" i="9" s="1"/>
  <c r="M80" i="9"/>
  <c r="O80" i="9"/>
  <c r="K79" i="9"/>
  <c r="M79" i="9"/>
  <c r="P79" i="9" s="1"/>
  <c r="L79" i="9"/>
  <c r="L80" i="9"/>
  <c r="H78" i="9"/>
  <c r="K80" i="9"/>
  <c r="P80" i="9" l="1"/>
  <c r="M78" i="9"/>
  <c r="O78" i="9"/>
  <c r="M81" i="9"/>
  <c r="P81" i="9" s="1"/>
  <c r="K81" i="9"/>
  <c r="K78" i="9" l="1"/>
  <c r="P78" i="9"/>
  <c r="P115" i="36" l="1"/>
  <c r="O115" i="36"/>
  <c r="N115" i="36"/>
  <c r="M115" i="36"/>
  <c r="L115" i="36"/>
  <c r="P114" i="36"/>
  <c r="O114" i="36"/>
  <c r="M114" i="36"/>
  <c r="P113" i="36"/>
  <c r="O113" i="36"/>
  <c r="M113" i="36"/>
  <c r="P112" i="36"/>
  <c r="O112" i="36"/>
  <c r="M112" i="36"/>
  <c r="P111" i="36"/>
  <c r="O111" i="36"/>
  <c r="M111" i="36"/>
  <c r="P110" i="36"/>
  <c r="O110" i="36"/>
  <c r="M110" i="36"/>
  <c r="P109" i="36"/>
  <c r="O109" i="36"/>
  <c r="M109" i="36"/>
  <c r="P108" i="36"/>
  <c r="O108" i="36"/>
  <c r="M108" i="36"/>
  <c r="P107" i="36"/>
  <c r="O107" i="36"/>
  <c r="M107" i="36"/>
  <c r="P106" i="36"/>
  <c r="O106" i="36"/>
  <c r="M106" i="36"/>
  <c r="P105" i="36"/>
  <c r="O105" i="36"/>
  <c r="N105" i="36"/>
  <c r="M105" i="36"/>
  <c r="L105" i="36"/>
  <c r="P104" i="36"/>
  <c r="O104" i="36"/>
  <c r="M104" i="36"/>
  <c r="P103" i="36"/>
  <c r="O103" i="36"/>
  <c r="M103" i="36"/>
  <c r="P102" i="36"/>
  <c r="O102" i="36"/>
  <c r="M102" i="36"/>
  <c r="P101" i="36"/>
  <c r="O101" i="36"/>
  <c r="M101" i="36"/>
  <c r="P100" i="36"/>
  <c r="O100" i="36"/>
  <c r="M100" i="36"/>
  <c r="O99" i="36"/>
  <c r="M99" i="36"/>
  <c r="O98" i="36"/>
  <c r="M98" i="36"/>
  <c r="O97" i="36"/>
  <c r="M97" i="36"/>
  <c r="P96" i="36"/>
  <c r="O96" i="36"/>
  <c r="M96" i="36"/>
  <c r="P94" i="36"/>
  <c r="O94" i="36"/>
  <c r="N94" i="36"/>
  <c r="M94" i="36"/>
  <c r="L94" i="36"/>
  <c r="P93" i="36"/>
  <c r="O93" i="36"/>
  <c r="M93" i="36"/>
  <c r="P92" i="36"/>
  <c r="O92" i="36"/>
  <c r="M92" i="36"/>
  <c r="P91" i="36"/>
  <c r="O91" i="36"/>
  <c r="M91" i="36"/>
  <c r="P90" i="36"/>
  <c r="O90" i="36"/>
  <c r="N90" i="36"/>
  <c r="M90" i="36"/>
  <c r="L90" i="36"/>
  <c r="P89" i="36"/>
  <c r="O89" i="36"/>
  <c r="M89" i="36"/>
  <c r="P88" i="36"/>
  <c r="O88" i="36"/>
  <c r="N88" i="36"/>
  <c r="M88" i="36"/>
  <c r="L88" i="36"/>
  <c r="P87" i="36"/>
  <c r="O87" i="36"/>
  <c r="M87" i="36"/>
  <c r="P86" i="36"/>
  <c r="O86" i="36"/>
  <c r="M86" i="36"/>
  <c r="P85" i="36"/>
  <c r="O85" i="36"/>
  <c r="M85" i="36"/>
  <c r="P84" i="36"/>
  <c r="O84" i="36"/>
  <c r="M84" i="36"/>
  <c r="P83" i="36"/>
  <c r="O83" i="36"/>
  <c r="M83" i="36"/>
  <c r="P82" i="36"/>
  <c r="O82" i="36"/>
  <c r="M82" i="36"/>
  <c r="P81" i="36"/>
  <c r="O81" i="36"/>
  <c r="N81" i="36"/>
  <c r="M81" i="36"/>
  <c r="L81" i="36"/>
  <c r="P80" i="36"/>
  <c r="O80" i="36"/>
  <c r="N80" i="36"/>
  <c r="M80" i="36"/>
  <c r="L80" i="36"/>
  <c r="O79" i="36"/>
  <c r="M79" i="36"/>
  <c r="O78" i="36"/>
  <c r="M78" i="36"/>
  <c r="O77" i="36"/>
  <c r="M77" i="36"/>
  <c r="O76" i="36"/>
  <c r="M76" i="36"/>
  <c r="O75" i="36"/>
  <c r="M75" i="36"/>
  <c r="O74" i="36"/>
  <c r="M74" i="36"/>
  <c r="O73" i="36"/>
  <c r="M73" i="36"/>
  <c r="O72" i="36"/>
  <c r="M72" i="36"/>
  <c r="O71" i="36"/>
  <c r="M71" i="36"/>
  <c r="O70" i="36"/>
  <c r="M70" i="36"/>
  <c r="O69" i="36"/>
  <c r="M69" i="36"/>
  <c r="O68" i="36"/>
  <c r="M68" i="36"/>
  <c r="O67" i="36"/>
  <c r="M67" i="36"/>
  <c r="O66" i="36"/>
  <c r="M66" i="36"/>
  <c r="O65" i="36"/>
  <c r="M65" i="36"/>
  <c r="O64" i="36"/>
  <c r="M64" i="36"/>
  <c r="O63" i="36"/>
  <c r="M63" i="36"/>
  <c r="P62" i="36"/>
  <c r="O62" i="36"/>
  <c r="N62" i="36"/>
  <c r="M62" i="36"/>
  <c r="L62" i="36"/>
  <c r="P61" i="36"/>
  <c r="O61" i="36"/>
  <c r="M61" i="36"/>
  <c r="P60" i="36"/>
  <c r="O60" i="36"/>
  <c r="M60" i="36"/>
  <c r="P59" i="36"/>
  <c r="O59" i="36"/>
  <c r="M59" i="36"/>
  <c r="P58" i="36"/>
  <c r="O58" i="36"/>
  <c r="M58" i="36"/>
  <c r="P57" i="36"/>
  <c r="O57" i="36"/>
  <c r="M57" i="36"/>
  <c r="P56" i="36"/>
  <c r="O56" i="36"/>
  <c r="M56" i="36"/>
  <c r="P55" i="36"/>
  <c r="O55" i="36"/>
  <c r="N55" i="36"/>
  <c r="M55" i="36"/>
  <c r="L55" i="36"/>
  <c r="P53" i="36"/>
  <c r="O53" i="36"/>
  <c r="M53" i="36"/>
  <c r="P51" i="36"/>
  <c r="O51" i="36"/>
  <c r="M51" i="36"/>
  <c r="P50" i="36"/>
  <c r="O50" i="36"/>
  <c r="M50" i="36"/>
  <c r="O49" i="36"/>
  <c r="M49" i="36"/>
  <c r="O48" i="36"/>
  <c r="M48" i="36"/>
  <c r="P41" i="36"/>
  <c r="O41" i="36"/>
  <c r="N41" i="36"/>
  <c r="M41" i="36"/>
  <c r="L41" i="36"/>
  <c r="O37" i="36"/>
  <c r="M37" i="36"/>
  <c r="O35" i="36"/>
  <c r="M35" i="36"/>
  <c r="O34" i="36"/>
  <c r="M34" i="36"/>
  <c r="O33" i="36"/>
  <c r="M33" i="36"/>
  <c r="O32" i="36"/>
  <c r="M32" i="36"/>
  <c r="O31" i="36"/>
  <c r="M31" i="36"/>
  <c r="O30" i="36"/>
  <c r="M30" i="36"/>
  <c r="O29" i="36"/>
  <c r="M29" i="36"/>
  <c r="O28" i="36"/>
  <c r="M28" i="36"/>
  <c r="O27" i="36"/>
  <c r="M27" i="36"/>
  <c r="O26" i="36"/>
  <c r="M26" i="36"/>
  <c r="O25" i="36"/>
  <c r="M25" i="36"/>
  <c r="O24" i="36"/>
  <c r="M24" i="36"/>
  <c r="O23" i="36"/>
  <c r="M23" i="36"/>
  <c r="O22" i="36"/>
  <c r="M22" i="36"/>
  <c r="O21" i="36"/>
  <c r="M21" i="36"/>
  <c r="O20" i="36"/>
  <c r="M20" i="36"/>
  <c r="P19" i="36"/>
  <c r="O19" i="36"/>
  <c r="N19" i="36"/>
  <c r="M19" i="36"/>
  <c r="L19" i="36"/>
  <c r="O18" i="36"/>
  <c r="M18" i="36"/>
  <c r="O17" i="36"/>
  <c r="M17" i="36"/>
  <c r="L104" i="36"/>
  <c r="I103" i="36"/>
  <c r="N103" i="36" s="1"/>
  <c r="I102" i="36"/>
  <c r="L102" i="36" s="1"/>
  <c r="I101" i="36"/>
  <c r="N101" i="36" s="1"/>
  <c r="I114" i="36"/>
  <c r="N114" i="36" s="1"/>
  <c r="I113" i="36"/>
  <c r="N113" i="36" s="1"/>
  <c r="I112" i="36"/>
  <c r="N112" i="36" s="1"/>
  <c r="I111" i="36"/>
  <c r="N111" i="36" s="1"/>
  <c r="I110" i="36"/>
  <c r="L110" i="36" s="1"/>
  <c r="I109" i="36"/>
  <c r="N109" i="36" s="1"/>
  <c r="I108" i="36"/>
  <c r="L108" i="36" s="1"/>
  <c r="I107" i="36"/>
  <c r="N107" i="36" s="1"/>
  <c r="I106" i="36"/>
  <c r="N106" i="36" s="1"/>
  <c r="I100" i="36"/>
  <c r="N100" i="36" s="1"/>
  <c r="I99" i="36"/>
  <c r="P99" i="36" s="1"/>
  <c r="I98" i="36"/>
  <c r="I97" i="36"/>
  <c r="P97" i="36" s="1"/>
  <c r="I96" i="36"/>
  <c r="N96" i="36" s="1"/>
  <c r="I95" i="36"/>
  <c r="I93" i="36"/>
  <c r="N93" i="36" s="1"/>
  <c r="I92" i="36"/>
  <c r="N92" i="36" s="1"/>
  <c r="I91" i="36"/>
  <c r="L91" i="36" s="1"/>
  <c r="I89" i="36"/>
  <c r="N89" i="36" s="1"/>
  <c r="I87" i="36"/>
  <c r="N87" i="36" s="1"/>
  <c r="I86" i="36"/>
  <c r="N86" i="36" s="1"/>
  <c r="I85" i="36"/>
  <c r="L85" i="36" s="1"/>
  <c r="I84" i="36"/>
  <c r="N84" i="36" s="1"/>
  <c r="I83" i="36"/>
  <c r="N83" i="36" s="1"/>
  <c r="I82" i="36"/>
  <c r="N82" i="36" s="1"/>
  <c r="I69" i="36"/>
  <c r="P69" i="36" s="1"/>
  <c r="P79" i="36"/>
  <c r="P78" i="36"/>
  <c r="I77" i="36"/>
  <c r="P77" i="36" s="1"/>
  <c r="I76" i="36"/>
  <c r="P76" i="36" s="1"/>
  <c r="I75" i="36"/>
  <c r="P75" i="36" s="1"/>
  <c r="I74" i="36"/>
  <c r="P74" i="36" s="1"/>
  <c r="I73" i="36"/>
  <c r="P73" i="36" s="1"/>
  <c r="I72" i="36"/>
  <c r="P72" i="36" s="1"/>
  <c r="I71" i="36"/>
  <c r="P71" i="36" s="1"/>
  <c r="I70" i="36"/>
  <c r="P70" i="36" s="1"/>
  <c r="I68" i="36"/>
  <c r="P68" i="36" s="1"/>
  <c r="I67" i="36"/>
  <c r="P67" i="36" s="1"/>
  <c r="I66" i="36"/>
  <c r="P66" i="36" s="1"/>
  <c r="I65" i="36"/>
  <c r="P65" i="36" s="1"/>
  <c r="I64" i="36"/>
  <c r="P64" i="36" s="1"/>
  <c r="I63" i="36"/>
  <c r="P63" i="36" s="1"/>
  <c r="I61" i="36"/>
  <c r="N61" i="36" s="1"/>
  <c r="I60" i="36"/>
  <c r="L60" i="36" s="1"/>
  <c r="I59" i="36"/>
  <c r="N59" i="36" s="1"/>
  <c r="I58" i="36"/>
  <c r="L58" i="36" s="1"/>
  <c r="I57" i="36"/>
  <c r="N57" i="36" s="1"/>
  <c r="I56" i="36"/>
  <c r="L56" i="36" s="1"/>
  <c r="I50" i="36"/>
  <c r="L50" i="36" s="1"/>
  <c r="I51" i="36"/>
  <c r="N51" i="36" s="1"/>
  <c r="I54" i="36"/>
  <c r="I53" i="36"/>
  <c r="N53" i="36" s="1"/>
  <c r="I52" i="36"/>
  <c r="I49" i="36"/>
  <c r="P49" i="36" s="1"/>
  <c r="I48" i="36"/>
  <c r="P48" i="36" s="1"/>
  <c r="I47" i="36"/>
  <c r="I46" i="36"/>
  <c r="I45" i="36"/>
  <c r="I43" i="36"/>
  <c r="I42" i="36"/>
  <c r="I37" i="36"/>
  <c r="P37" i="36" s="1"/>
  <c r="I35" i="36"/>
  <c r="I34" i="36"/>
  <c r="N34" i="36" s="1"/>
  <c r="I33" i="36"/>
  <c r="I32" i="36"/>
  <c r="I31" i="36"/>
  <c r="P31" i="36" s="1"/>
  <c r="I30" i="36"/>
  <c r="I29" i="36"/>
  <c r="I28" i="36"/>
  <c r="N28" i="36" s="1"/>
  <c r="I27" i="36"/>
  <c r="N27" i="36" s="1"/>
  <c r="I26" i="36"/>
  <c r="N26" i="36" s="1"/>
  <c r="I25" i="36"/>
  <c r="N25" i="36" s="1"/>
  <c r="N24" i="36"/>
  <c r="I23" i="36"/>
  <c r="P23" i="36" s="1"/>
  <c r="I22" i="36"/>
  <c r="N22" i="36" s="1"/>
  <c r="I21" i="36"/>
  <c r="N21" i="36" s="1"/>
  <c r="I20" i="36"/>
  <c r="N20" i="36" s="1"/>
  <c r="I18" i="36"/>
  <c r="N18" i="36" s="1"/>
  <c r="I17" i="36"/>
  <c r="Q86" i="36" l="1"/>
  <c r="P45" i="36"/>
  <c r="L45" i="36"/>
  <c r="N45" i="36"/>
  <c r="Q106" i="36"/>
  <c r="Q82" i="36"/>
  <c r="Q114" i="36"/>
  <c r="Q51" i="36"/>
  <c r="Q92" i="36"/>
  <c r="Q96" i="36"/>
  <c r="Q101" i="36"/>
  <c r="Q93" i="36"/>
  <c r="Q100" i="36"/>
  <c r="Q103" i="36"/>
  <c r="Q62" i="36"/>
  <c r="Q115" i="36"/>
  <c r="Q112" i="36"/>
  <c r="P20" i="36"/>
  <c r="Q20" i="36" s="1"/>
  <c r="Q80" i="36"/>
  <c r="Q83" i="36"/>
  <c r="N110" i="36"/>
  <c r="Q110" i="36" s="1"/>
  <c r="Q84" i="36"/>
  <c r="N85" i="36"/>
  <c r="Q85" i="36" s="1"/>
  <c r="N104" i="36"/>
  <c r="Q104" i="36" s="1"/>
  <c r="Q87" i="36"/>
  <c r="Q89" i="36"/>
  <c r="Q109" i="36"/>
  <c r="L79" i="36"/>
  <c r="Q88" i="36"/>
  <c r="L87" i="36"/>
  <c r="Q90" i="36"/>
  <c r="N56" i="36"/>
  <c r="Q56" i="36" s="1"/>
  <c r="N67" i="36"/>
  <c r="Q67" i="36" s="1"/>
  <c r="N79" i="36"/>
  <c r="Q79" i="36" s="1"/>
  <c r="L114" i="36"/>
  <c r="L83" i="36"/>
  <c r="N50" i="36"/>
  <c r="Q50" i="36" s="1"/>
  <c r="N60" i="36"/>
  <c r="Q60" i="36" s="1"/>
  <c r="N98" i="36"/>
  <c r="N102" i="36"/>
  <c r="Q102" i="36" s="1"/>
  <c r="Q107" i="36"/>
  <c r="Q81" i="36"/>
  <c r="L93" i="36"/>
  <c r="Q94" i="36"/>
  <c r="Q105" i="36"/>
  <c r="N108" i="36"/>
  <c r="Q108" i="36" s="1"/>
  <c r="L51" i="36"/>
  <c r="L112" i="36"/>
  <c r="N72" i="36"/>
  <c r="Q72" i="36" s="1"/>
  <c r="L96" i="36"/>
  <c r="L106" i="36"/>
  <c r="Q53" i="36"/>
  <c r="Q111" i="36"/>
  <c r="L65" i="36"/>
  <c r="N77" i="36"/>
  <c r="Q77" i="36" s="1"/>
  <c r="P29" i="36"/>
  <c r="N29" i="36"/>
  <c r="P27" i="36"/>
  <c r="Q27" i="36" s="1"/>
  <c r="Q113" i="36"/>
  <c r="L53" i="36"/>
  <c r="N91" i="36"/>
  <c r="Q91" i="36" s="1"/>
  <c r="P98" i="36"/>
  <c r="L98" i="36"/>
  <c r="L35" i="36"/>
  <c r="P35" i="36"/>
  <c r="P32" i="36"/>
  <c r="L32" i="36"/>
  <c r="L17" i="36"/>
  <c r="P17" i="36"/>
  <c r="L30" i="36"/>
  <c r="P30" i="36"/>
  <c r="L46" i="36"/>
  <c r="L100" i="36"/>
  <c r="P28" i="36"/>
  <c r="Q28" i="36" s="1"/>
  <c r="L43" i="36"/>
  <c r="N48" i="36"/>
  <c r="Q48" i="36" s="1"/>
  <c r="N58" i="36"/>
  <c r="Q58" i="36" s="1"/>
  <c r="L67" i="36"/>
  <c r="N70" i="36"/>
  <c r="Q70" i="36" s="1"/>
  <c r="L77" i="36"/>
  <c r="L73" i="36"/>
  <c r="P25" i="36"/>
  <c r="Q25" i="36" s="1"/>
  <c r="N17" i="36"/>
  <c r="Q19" i="36"/>
  <c r="N32" i="36"/>
  <c r="N35" i="36"/>
  <c r="L49" i="36"/>
  <c r="L61" i="36"/>
  <c r="N65" i="36"/>
  <c r="Q65" i="36" s="1"/>
  <c r="L71" i="36"/>
  <c r="N75" i="36"/>
  <c r="Q75" i="36" s="1"/>
  <c r="L75" i="36"/>
  <c r="P26" i="36"/>
  <c r="Q26" i="36" s="1"/>
  <c r="P22" i="36"/>
  <c r="Q22" i="36" s="1"/>
  <c r="L47" i="36"/>
  <c r="L59" i="36"/>
  <c r="N63" i="36"/>
  <c r="Q63" i="36" s="1"/>
  <c r="L69" i="36"/>
  <c r="N73" i="36"/>
  <c r="Q73" i="36" s="1"/>
  <c r="P21" i="36"/>
  <c r="Q21" i="36" s="1"/>
  <c r="Q41" i="36"/>
  <c r="N49" i="36"/>
  <c r="Q49" i="36" s="1"/>
  <c r="L57" i="36"/>
  <c r="L68" i="36"/>
  <c r="N71" i="36"/>
  <c r="Q71" i="36" s="1"/>
  <c r="L82" i="36"/>
  <c r="L84" i="36"/>
  <c r="L86" i="36"/>
  <c r="L89" i="36"/>
  <c r="L92" i="36"/>
  <c r="L95" i="36"/>
  <c r="L97" i="36"/>
  <c r="L99" i="36"/>
  <c r="L101" i="36"/>
  <c r="L103" i="36"/>
  <c r="L107" i="36"/>
  <c r="L109" i="36"/>
  <c r="L111" i="36"/>
  <c r="L113" i="36"/>
  <c r="N30" i="36"/>
  <c r="L37" i="36"/>
  <c r="L42" i="36"/>
  <c r="L66" i="36"/>
  <c r="N69" i="36"/>
  <c r="Q69" i="36" s="1"/>
  <c r="L78" i="36"/>
  <c r="P18" i="36"/>
  <c r="Q18" i="36" s="1"/>
  <c r="L54" i="36"/>
  <c r="Q61" i="36"/>
  <c r="L64" i="36"/>
  <c r="N68" i="36"/>
  <c r="Q68" i="36" s="1"/>
  <c r="L76" i="36"/>
  <c r="N97" i="36"/>
  <c r="Q97" i="36" s="1"/>
  <c r="N99" i="36"/>
  <c r="Q99" i="36" s="1"/>
  <c r="P34" i="36"/>
  <c r="Q34" i="36" s="1"/>
  <c r="N37" i="36"/>
  <c r="Q37" i="36" s="1"/>
  <c r="L52" i="36"/>
  <c r="Q59" i="36"/>
  <c r="N66" i="36"/>
  <c r="Q66" i="36" s="1"/>
  <c r="L74" i="36"/>
  <c r="N78" i="36"/>
  <c r="Q78" i="36" s="1"/>
  <c r="L63" i="36"/>
  <c r="Q57" i="36"/>
  <c r="N64" i="36"/>
  <c r="Q64" i="36" s="1"/>
  <c r="L72" i="36"/>
  <c r="N76" i="36"/>
  <c r="Q76" i="36" s="1"/>
  <c r="L48" i="36"/>
  <c r="Q55" i="36"/>
  <c r="L70" i="36"/>
  <c r="N74" i="36"/>
  <c r="Q74" i="36" s="1"/>
  <c r="P33" i="36"/>
  <c r="L33" i="36"/>
  <c r="N33" i="36"/>
  <c r="L31" i="36"/>
  <c r="N31" i="36"/>
  <c r="Q31" i="36" s="1"/>
  <c r="L23" i="36"/>
  <c r="P24" i="36"/>
  <c r="Q24" i="36" s="1"/>
  <c r="N23" i="36"/>
  <c r="Q23" i="36" s="1"/>
  <c r="Q45" i="36" l="1"/>
  <c r="L20" i="36"/>
  <c r="L18" i="36"/>
  <c r="L27" i="36"/>
  <c r="L28" i="36"/>
  <c r="L25" i="36"/>
  <c r="Q30" i="36"/>
  <c r="L34" i="36"/>
  <c r="Q29" i="36"/>
  <c r="Q98" i="36"/>
  <c r="L29" i="36"/>
  <c r="Q17" i="36"/>
  <c r="L22" i="36"/>
  <c r="Q32" i="36"/>
  <c r="Q35" i="36"/>
  <c r="L26" i="36"/>
  <c r="L21" i="36"/>
  <c r="Q33" i="36"/>
  <c r="F95" i="36" l="1"/>
  <c r="F54" i="36"/>
  <c r="F52" i="36"/>
  <c r="F47" i="36"/>
  <c r="F46" i="36"/>
  <c r="F43" i="36"/>
  <c r="F42" i="36"/>
  <c r="O42" i="36" l="1"/>
  <c r="M42" i="36"/>
  <c r="N42" i="36"/>
  <c r="P42" i="36"/>
  <c r="O47" i="36"/>
  <c r="M47" i="36"/>
  <c r="N47" i="36"/>
  <c r="P47" i="36"/>
  <c r="N43" i="36"/>
  <c r="M43" i="36"/>
  <c r="O43" i="36"/>
  <c r="P43" i="36"/>
  <c r="O54" i="36"/>
  <c r="M54" i="36"/>
  <c r="P54" i="36"/>
  <c r="N54" i="36"/>
  <c r="O46" i="36"/>
  <c r="M46" i="36"/>
  <c r="N46" i="36"/>
  <c r="P46" i="36"/>
  <c r="M52" i="36"/>
  <c r="P52" i="36"/>
  <c r="O52" i="36"/>
  <c r="N52" i="36"/>
  <c r="P95" i="36"/>
  <c r="O95" i="36"/>
  <c r="M95" i="36"/>
  <c r="N95" i="36"/>
  <c r="M139" i="55"/>
  <c r="M126" i="55"/>
  <c r="O126" i="55"/>
  <c r="P126" i="55"/>
  <c r="M127" i="55"/>
  <c r="O127" i="55"/>
  <c r="P127" i="55"/>
  <c r="M128" i="55"/>
  <c r="O128" i="55"/>
  <c r="P128" i="55"/>
  <c r="M129" i="55"/>
  <c r="O129" i="55"/>
  <c r="P129" i="55"/>
  <c r="M130" i="55"/>
  <c r="O130" i="55"/>
  <c r="P130" i="55"/>
  <c r="M131" i="55"/>
  <c r="O131" i="55"/>
  <c r="P131" i="55"/>
  <c r="M132" i="55"/>
  <c r="O132" i="55"/>
  <c r="P132" i="55"/>
  <c r="M133" i="55"/>
  <c r="O133" i="55"/>
  <c r="P133" i="55"/>
  <c r="M134" i="55"/>
  <c r="O134" i="55"/>
  <c r="P134" i="55"/>
  <c r="M135" i="55"/>
  <c r="O135" i="55"/>
  <c r="P135" i="55"/>
  <c r="M136" i="55"/>
  <c r="O136" i="55"/>
  <c r="P136" i="55"/>
  <c r="M137" i="55"/>
  <c r="O137" i="55"/>
  <c r="P137" i="55"/>
  <c r="M138" i="55"/>
  <c r="O138" i="55"/>
  <c r="P138" i="55"/>
  <c r="O139" i="55"/>
  <c r="P139" i="55"/>
  <c r="M140" i="55"/>
  <c r="O140" i="55"/>
  <c r="P140" i="55"/>
  <c r="M141" i="55"/>
  <c r="O141" i="55"/>
  <c r="P141" i="55"/>
  <c r="M142" i="55"/>
  <c r="O142" i="55"/>
  <c r="P142" i="55"/>
  <c r="I132" i="55"/>
  <c r="L132" i="55" s="1"/>
  <c r="I126" i="55"/>
  <c r="L126" i="55" s="1"/>
  <c r="I130" i="55"/>
  <c r="L130" i="55" s="1"/>
  <c r="I131" i="55"/>
  <c r="L131" i="55" s="1"/>
  <c r="I127" i="55"/>
  <c r="L127" i="55" s="1"/>
  <c r="I129" i="55"/>
  <c r="L129" i="55" s="1"/>
  <c r="I128" i="55"/>
  <c r="N128" i="55" s="1"/>
  <c r="I133" i="55"/>
  <c r="L133" i="55" s="1"/>
  <c r="I134" i="55"/>
  <c r="L134" i="55" s="1"/>
  <c r="I135" i="55"/>
  <c r="N135" i="55" s="1"/>
  <c r="I136" i="55"/>
  <c r="N136" i="55" s="1"/>
  <c r="I137" i="55"/>
  <c r="L137" i="55" s="1"/>
  <c r="I138" i="55"/>
  <c r="L138" i="55" s="1"/>
  <c r="I139" i="55"/>
  <c r="L139" i="55" s="1"/>
  <c r="I140" i="55"/>
  <c r="L140" i="55" s="1"/>
  <c r="I141" i="55"/>
  <c r="L141" i="55" s="1"/>
  <c r="I142" i="55"/>
  <c r="N142" i="55" s="1"/>
  <c r="O138" i="9"/>
  <c r="N138" i="9"/>
  <c r="L138" i="9"/>
  <c r="H138" i="9"/>
  <c r="M138" i="9" s="1"/>
  <c r="O137" i="9"/>
  <c r="N137" i="9"/>
  <c r="L137" i="9"/>
  <c r="H137" i="9"/>
  <c r="M137" i="9" s="1"/>
  <c r="O20" i="9"/>
  <c r="N20" i="9"/>
  <c r="L20" i="9"/>
  <c r="H20" i="9"/>
  <c r="M20" i="9" s="1"/>
  <c r="H44" i="66"/>
  <c r="Q95" i="36" l="1"/>
  <c r="Q43" i="36"/>
  <c r="P138" i="9"/>
  <c r="L128" i="55"/>
  <c r="N140" i="55"/>
  <c r="Q140" i="55" s="1"/>
  <c r="L136" i="55"/>
  <c r="N130" i="55"/>
  <c r="Q130" i="55" s="1"/>
  <c r="Q46" i="36"/>
  <c r="N137" i="55"/>
  <c r="Q137" i="55" s="1"/>
  <c r="L135" i="55"/>
  <c r="N132" i="55"/>
  <c r="Q132" i="55" s="1"/>
  <c r="N127" i="55"/>
  <c r="Q127" i="55" s="1"/>
  <c r="L142" i="55"/>
  <c r="N134" i="55"/>
  <c r="Q134" i="55" s="1"/>
  <c r="N129" i="55"/>
  <c r="Q129" i="55" s="1"/>
  <c r="N141" i="55"/>
  <c r="Q141" i="55" s="1"/>
  <c r="N131" i="55"/>
  <c r="Q131" i="55" s="1"/>
  <c r="N138" i="55"/>
  <c r="Q138" i="55" s="1"/>
  <c r="N126" i="55"/>
  <c r="Q126" i="55" s="1"/>
  <c r="N133" i="55"/>
  <c r="Q133" i="55" s="1"/>
  <c r="Q52" i="36"/>
  <c r="Q47" i="36"/>
  <c r="Q54" i="36"/>
  <c r="Q42" i="36"/>
  <c r="K137" i="9"/>
  <c r="P20" i="9"/>
  <c r="Q135" i="55"/>
  <c r="N139" i="55"/>
  <c r="Q139" i="55" s="1"/>
  <c r="Q142" i="55"/>
  <c r="Q128" i="55"/>
  <c r="Q136" i="55"/>
  <c r="P137" i="9"/>
  <c r="K138" i="9"/>
  <c r="K20" i="9"/>
  <c r="C7" i="22" l="1"/>
  <c r="N140" i="9" l="1"/>
  <c r="L140" i="9"/>
  <c r="H140" i="9"/>
  <c r="M140" i="9" s="1"/>
  <c r="O49" i="9"/>
  <c r="N47" i="9"/>
  <c r="O53" i="9"/>
  <c r="N53" i="9"/>
  <c r="L53" i="9"/>
  <c r="H53" i="9"/>
  <c r="M53" i="9" s="1"/>
  <c r="O52" i="9"/>
  <c r="N52" i="9"/>
  <c r="L52" i="9"/>
  <c r="H52" i="9"/>
  <c r="M52" i="9" s="1"/>
  <c r="O51" i="9"/>
  <c r="N51" i="9"/>
  <c r="L51" i="9"/>
  <c r="H51" i="9"/>
  <c r="M51" i="9" s="1"/>
  <c r="O50" i="9"/>
  <c r="N50" i="9"/>
  <c r="L50" i="9"/>
  <c r="H50" i="9"/>
  <c r="M50" i="9" s="1"/>
  <c r="O48" i="9"/>
  <c r="N48" i="9"/>
  <c r="L48" i="9"/>
  <c r="H48" i="9"/>
  <c r="K48" i="9" s="1"/>
  <c r="O46" i="9"/>
  <c r="N46" i="9"/>
  <c r="L46" i="9"/>
  <c r="H46" i="9"/>
  <c r="M46" i="9" s="1"/>
  <c r="O45" i="9"/>
  <c r="N45" i="9"/>
  <c r="L45" i="9"/>
  <c r="H45" i="9"/>
  <c r="M45" i="9" s="1"/>
  <c r="O136" i="9"/>
  <c r="N136" i="9"/>
  <c r="L136" i="9"/>
  <c r="H136" i="9"/>
  <c r="M136" i="9" s="1"/>
  <c r="O135" i="9"/>
  <c r="N135" i="9"/>
  <c r="L135" i="9"/>
  <c r="H135" i="9"/>
  <c r="K135" i="9" s="1"/>
  <c r="O134" i="9"/>
  <c r="N134" i="9"/>
  <c r="L134" i="9"/>
  <c r="H134" i="9"/>
  <c r="M134" i="9" s="1"/>
  <c r="O133" i="9"/>
  <c r="N133" i="9"/>
  <c r="L133" i="9"/>
  <c r="H133" i="9"/>
  <c r="M133" i="9" s="1"/>
  <c r="O132" i="9"/>
  <c r="N132" i="9"/>
  <c r="L132" i="9"/>
  <c r="H132" i="9"/>
  <c r="M132" i="9" s="1"/>
  <c r="O131" i="9"/>
  <c r="N131" i="9"/>
  <c r="L131" i="9"/>
  <c r="H131" i="9"/>
  <c r="M131" i="9" s="1"/>
  <c r="O130" i="9"/>
  <c r="N130" i="9"/>
  <c r="L130" i="9"/>
  <c r="H130" i="9"/>
  <c r="K130" i="9" s="1"/>
  <c r="N129" i="9"/>
  <c r="L129" i="9"/>
  <c r="H129" i="9"/>
  <c r="M129" i="9" s="1"/>
  <c r="N128" i="9"/>
  <c r="L128" i="9"/>
  <c r="H128" i="9"/>
  <c r="M128" i="9" s="1"/>
  <c r="O127" i="9"/>
  <c r="N127" i="9"/>
  <c r="L127" i="9"/>
  <c r="H127" i="9"/>
  <c r="M127" i="9" s="1"/>
  <c r="O126" i="9"/>
  <c r="N126" i="9"/>
  <c r="L126" i="9"/>
  <c r="H126" i="9"/>
  <c r="M126" i="9" s="1"/>
  <c r="N125" i="9"/>
  <c r="L125" i="9"/>
  <c r="H125" i="9"/>
  <c r="M125" i="9" s="1"/>
  <c r="N124" i="9"/>
  <c r="L124" i="9"/>
  <c r="H124" i="9"/>
  <c r="O123" i="9"/>
  <c r="N123" i="9"/>
  <c r="L123" i="9"/>
  <c r="H123" i="9"/>
  <c r="M123" i="9" s="1"/>
  <c r="O121" i="9"/>
  <c r="N121" i="9"/>
  <c r="L121" i="9"/>
  <c r="H121" i="9"/>
  <c r="M121" i="9" s="1"/>
  <c r="O122" i="9"/>
  <c r="N122" i="9"/>
  <c r="L122" i="9"/>
  <c r="H122" i="9"/>
  <c r="M122" i="9" s="1"/>
  <c r="O120" i="9"/>
  <c r="N120" i="9"/>
  <c r="L120" i="9"/>
  <c r="H120" i="9"/>
  <c r="M120" i="9" s="1"/>
  <c r="O119" i="9"/>
  <c r="N119" i="9"/>
  <c r="L119" i="9"/>
  <c r="H119" i="9"/>
  <c r="K119" i="9" s="1"/>
  <c r="O118" i="9"/>
  <c r="N118" i="9"/>
  <c r="L118" i="9"/>
  <c r="H118" i="9"/>
  <c r="M118" i="9" s="1"/>
  <c r="O117" i="9"/>
  <c r="N117" i="9"/>
  <c r="L117" i="9"/>
  <c r="H117" i="9"/>
  <c r="M117" i="9" s="1"/>
  <c r="O116" i="9"/>
  <c r="N116" i="9"/>
  <c r="M116" i="9"/>
  <c r="L116" i="9"/>
  <c r="K116" i="9"/>
  <c r="O47" i="9" l="1"/>
  <c r="O140" i="9"/>
  <c r="P140" i="9" s="1"/>
  <c r="P52" i="9"/>
  <c r="M49" i="9"/>
  <c r="L49" i="9"/>
  <c r="N49" i="9"/>
  <c r="M47" i="9"/>
  <c r="L47" i="9"/>
  <c r="P53" i="9"/>
  <c r="K51" i="9"/>
  <c r="P50" i="9"/>
  <c r="P51" i="9"/>
  <c r="K50" i="9"/>
  <c r="K52" i="9"/>
  <c r="M48" i="9"/>
  <c r="P48" i="9" s="1"/>
  <c r="K53" i="9"/>
  <c r="K49" i="9"/>
  <c r="K47" i="9"/>
  <c r="P46" i="9"/>
  <c r="K131" i="9"/>
  <c r="P126" i="9"/>
  <c r="P132" i="9"/>
  <c r="P134" i="9"/>
  <c r="P45" i="9"/>
  <c r="K132" i="9"/>
  <c r="K46" i="9"/>
  <c r="P136" i="9"/>
  <c r="P131" i="9"/>
  <c r="K127" i="9"/>
  <c r="M130" i="9"/>
  <c r="P130" i="9" s="1"/>
  <c r="K45" i="9"/>
  <c r="P133" i="9"/>
  <c r="K133" i="9"/>
  <c r="K134" i="9"/>
  <c r="M135" i="9"/>
  <c r="P135" i="9" s="1"/>
  <c r="K136" i="9"/>
  <c r="P120" i="9"/>
  <c r="K126" i="9"/>
  <c r="P127" i="9"/>
  <c r="K121" i="9"/>
  <c r="O129" i="9"/>
  <c r="P129" i="9" s="1"/>
  <c r="K117" i="9"/>
  <c r="O128" i="9"/>
  <c r="P128" i="9" s="1"/>
  <c r="O125" i="9"/>
  <c r="P125" i="9" s="1"/>
  <c r="K118" i="9"/>
  <c r="P121" i="9"/>
  <c r="P117" i="9"/>
  <c r="O124" i="9"/>
  <c r="P118" i="9"/>
  <c r="P122" i="9"/>
  <c r="M124" i="9"/>
  <c r="P123" i="9"/>
  <c r="K123" i="9"/>
  <c r="P116" i="9"/>
  <c r="K122" i="9"/>
  <c r="M119" i="9"/>
  <c r="P119" i="9" s="1"/>
  <c r="K120" i="9"/>
  <c r="P47" i="9" l="1"/>
  <c r="K140" i="9"/>
  <c r="P49" i="9"/>
  <c r="P124" i="9"/>
  <c r="K125" i="9"/>
  <c r="K129" i="9"/>
  <c r="K128" i="9"/>
  <c r="K124" i="9"/>
  <c r="O76" i="9" l="1"/>
  <c r="N76" i="9"/>
  <c r="L76" i="9"/>
  <c r="H76" i="9"/>
  <c r="M76" i="9" s="1"/>
  <c r="O75" i="9"/>
  <c r="N75" i="9"/>
  <c r="L75" i="9"/>
  <c r="H75" i="9"/>
  <c r="M75" i="9" s="1"/>
  <c r="H74" i="9"/>
  <c r="K74" i="9" s="1"/>
  <c r="O74" i="9"/>
  <c r="O73" i="9"/>
  <c r="N73" i="9"/>
  <c r="L73" i="9"/>
  <c r="H73" i="9"/>
  <c r="M73" i="9" s="1"/>
  <c r="O72" i="9"/>
  <c r="N72" i="9"/>
  <c r="L72" i="9"/>
  <c r="H72" i="9"/>
  <c r="M72" i="9" s="1"/>
  <c r="O71" i="9"/>
  <c r="N71" i="9"/>
  <c r="L71" i="9"/>
  <c r="H71" i="9"/>
  <c r="K71" i="9" s="1"/>
  <c r="O70" i="9"/>
  <c r="N70" i="9"/>
  <c r="L70" i="9"/>
  <c r="H70" i="9"/>
  <c r="M70" i="9" s="1"/>
  <c r="O69" i="9"/>
  <c r="N69" i="9"/>
  <c r="L69" i="9"/>
  <c r="H69" i="9"/>
  <c r="K69" i="9" s="1"/>
  <c r="O68" i="9"/>
  <c r="N68" i="9"/>
  <c r="L68" i="9"/>
  <c r="H68" i="9"/>
  <c r="K68" i="9" s="1"/>
  <c r="O67" i="9"/>
  <c r="N67" i="9"/>
  <c r="L67" i="9"/>
  <c r="H67" i="9"/>
  <c r="M67" i="9" s="1"/>
  <c r="O66" i="9"/>
  <c r="N66" i="9"/>
  <c r="L66" i="9"/>
  <c r="H66" i="9"/>
  <c r="M66" i="9" s="1"/>
  <c r="O65" i="9"/>
  <c r="N65" i="9"/>
  <c r="M65" i="9"/>
  <c r="L65" i="9"/>
  <c r="K65" i="9"/>
  <c r="P66" i="9" l="1"/>
  <c r="P75" i="9"/>
  <c r="K67" i="9"/>
  <c r="P76" i="9"/>
  <c r="K76" i="9"/>
  <c r="P65" i="9"/>
  <c r="L74" i="9"/>
  <c r="M74" i="9"/>
  <c r="P72" i="9"/>
  <c r="N74" i="9"/>
  <c r="M69" i="9"/>
  <c r="P69" i="9" s="1"/>
  <c r="P67" i="9"/>
  <c r="P70" i="9"/>
  <c r="P73" i="9"/>
  <c r="K73" i="9"/>
  <c r="M71" i="9"/>
  <c r="P71" i="9" s="1"/>
  <c r="M68" i="9"/>
  <c r="P68" i="9" s="1"/>
  <c r="K70" i="9"/>
  <c r="K75" i="9"/>
  <c r="K72" i="9"/>
  <c r="K66" i="9"/>
  <c r="O85" i="9"/>
  <c r="N85" i="9"/>
  <c r="L85" i="9"/>
  <c r="H85" i="9"/>
  <c r="M85" i="9" s="1"/>
  <c r="O84" i="9"/>
  <c r="N84" i="9"/>
  <c r="L84" i="9"/>
  <c r="H84" i="9"/>
  <c r="M84" i="9" s="1"/>
  <c r="N86" i="9"/>
  <c r="L86" i="9"/>
  <c r="H86" i="9"/>
  <c r="P74" i="9" l="1"/>
  <c r="P85" i="9"/>
  <c r="M86" i="9"/>
  <c r="O86" i="9"/>
  <c r="P86" i="9" s="1"/>
  <c r="K84" i="9"/>
  <c r="K85" i="9"/>
  <c r="P84" i="9"/>
  <c r="K86" i="9" l="1"/>
  <c r="O115" i="9"/>
  <c r="N115" i="9"/>
  <c r="L115" i="9"/>
  <c r="H115" i="9"/>
  <c r="M115" i="9" s="1"/>
  <c r="O114" i="9"/>
  <c r="N114" i="9"/>
  <c r="L114" i="9"/>
  <c r="H114" i="9"/>
  <c r="K114" i="9" s="1"/>
  <c r="O113" i="9"/>
  <c r="N113" i="9"/>
  <c r="L113" i="9"/>
  <c r="H113" i="9"/>
  <c r="K113" i="9" s="1"/>
  <c r="O112" i="9"/>
  <c r="N112" i="9"/>
  <c r="L112" i="9"/>
  <c r="H112" i="9"/>
  <c r="M112" i="9" s="1"/>
  <c r="O111" i="9"/>
  <c r="N111" i="9"/>
  <c r="L111" i="9"/>
  <c r="H111" i="9"/>
  <c r="M111" i="9" s="1"/>
  <c r="O110" i="9"/>
  <c r="N110" i="9"/>
  <c r="L110" i="9"/>
  <c r="H110" i="9"/>
  <c r="K110" i="9" s="1"/>
  <c r="O109" i="9"/>
  <c r="N109" i="9"/>
  <c r="L109" i="9"/>
  <c r="H109" i="9"/>
  <c r="M109" i="9" s="1"/>
  <c r="P109" i="9" l="1"/>
  <c r="P111" i="9"/>
  <c r="M113" i="9"/>
  <c r="P113" i="9" s="1"/>
  <c r="P115" i="9"/>
  <c r="P112" i="9"/>
  <c r="K112" i="9"/>
  <c r="K115" i="9"/>
  <c r="M114" i="9"/>
  <c r="P114" i="9" s="1"/>
  <c r="K111" i="9"/>
  <c r="M110" i="9"/>
  <c r="P110" i="9" s="1"/>
  <c r="K109" i="9"/>
  <c r="P124" i="55" l="1"/>
  <c r="O124" i="55"/>
  <c r="M124" i="55"/>
  <c r="I124" i="55"/>
  <c r="N124" i="55" s="1"/>
  <c r="P123" i="55"/>
  <c r="O123" i="55"/>
  <c r="M123" i="55"/>
  <c r="I123" i="55"/>
  <c r="L123" i="55" s="1"/>
  <c r="P122" i="55"/>
  <c r="O122" i="55"/>
  <c r="M122" i="55"/>
  <c r="I122" i="55"/>
  <c r="N122" i="55" s="1"/>
  <c r="P121" i="55"/>
  <c r="O121" i="55"/>
  <c r="M121" i="55"/>
  <c r="I121" i="55"/>
  <c r="N121" i="55" s="1"/>
  <c r="P120" i="55"/>
  <c r="O120" i="55"/>
  <c r="N120" i="55"/>
  <c r="M120" i="55"/>
  <c r="L120" i="55"/>
  <c r="M112" i="55"/>
  <c r="O112" i="55"/>
  <c r="P112" i="55"/>
  <c r="L113" i="55"/>
  <c r="M113" i="55"/>
  <c r="N113" i="55"/>
  <c r="O113" i="55"/>
  <c r="P113" i="55"/>
  <c r="M114" i="55"/>
  <c r="O114" i="55"/>
  <c r="P114" i="55"/>
  <c r="I114" i="55"/>
  <c r="N114" i="55" s="1"/>
  <c r="I112" i="55"/>
  <c r="N112" i="55" s="1"/>
  <c r="I97" i="55"/>
  <c r="F97" i="55"/>
  <c r="Q121" i="55" l="1"/>
  <c r="Q124" i="55"/>
  <c r="Q112" i="55"/>
  <c r="L114" i="55"/>
  <c r="L112" i="55"/>
  <c r="Q120" i="55"/>
  <c r="N123" i="55"/>
  <c r="Q123" i="55" s="1"/>
  <c r="Q113" i="55"/>
  <c r="Q122" i="55"/>
  <c r="L122" i="55"/>
  <c r="L124" i="55"/>
  <c r="Q114" i="55"/>
  <c r="L121" i="55"/>
  <c r="O139" i="9" l="1"/>
  <c r="N139" i="9"/>
  <c r="M139" i="9"/>
  <c r="L139" i="9"/>
  <c r="K139" i="9"/>
  <c r="O82" i="9"/>
  <c r="N82" i="9"/>
  <c r="L82" i="9"/>
  <c r="H82" i="9"/>
  <c r="M82" i="9" s="1"/>
  <c r="K77" i="9"/>
  <c r="L77" i="9"/>
  <c r="M77" i="9"/>
  <c r="N77" i="9"/>
  <c r="O77" i="9"/>
  <c r="O19" i="9"/>
  <c r="N19" i="9"/>
  <c r="L19" i="9"/>
  <c r="H19" i="9"/>
  <c r="M19" i="9" s="1"/>
  <c r="O18" i="9"/>
  <c r="N18" i="9"/>
  <c r="L18" i="9"/>
  <c r="H18" i="9"/>
  <c r="K18" i="9" s="1"/>
  <c r="O17" i="9"/>
  <c r="N17" i="9"/>
  <c r="L17" i="9"/>
  <c r="H17" i="9"/>
  <c r="M17" i="9" s="1"/>
  <c r="O16" i="9"/>
  <c r="N16" i="9"/>
  <c r="L16" i="9"/>
  <c r="H16" i="9"/>
  <c r="M16" i="9" s="1"/>
  <c r="E20" i="66"/>
  <c r="O42" i="66"/>
  <c r="N42" i="66"/>
  <c r="L42" i="66"/>
  <c r="H42" i="66"/>
  <c r="M42" i="66" s="1"/>
  <c r="O41" i="66"/>
  <c r="N41" i="66"/>
  <c r="L41" i="66"/>
  <c r="H41" i="66"/>
  <c r="M41" i="66" s="1"/>
  <c r="O40" i="66"/>
  <c r="N40" i="66"/>
  <c r="L40" i="66"/>
  <c r="H40" i="66"/>
  <c r="M40" i="66" s="1"/>
  <c r="O39" i="66"/>
  <c r="N39" i="66"/>
  <c r="L39" i="66"/>
  <c r="H39" i="66"/>
  <c r="M39" i="66" s="1"/>
  <c r="O38" i="66"/>
  <c r="N38" i="66"/>
  <c r="L38" i="66"/>
  <c r="H38" i="66"/>
  <c r="M38" i="66" s="1"/>
  <c r="O37" i="66"/>
  <c r="N37" i="66"/>
  <c r="M37" i="66"/>
  <c r="L37" i="66"/>
  <c r="K37" i="66"/>
  <c r="H36" i="66"/>
  <c r="O36" i="66"/>
  <c r="O35" i="66"/>
  <c r="N35" i="66"/>
  <c r="M35" i="66"/>
  <c r="K35" i="66"/>
  <c r="L35" i="66"/>
  <c r="O33" i="66"/>
  <c r="N33" i="66"/>
  <c r="L33" i="66"/>
  <c r="O34" i="66"/>
  <c r="N34" i="66"/>
  <c r="L34" i="66"/>
  <c r="H34" i="66"/>
  <c r="M34" i="66" s="1"/>
  <c r="O32" i="66"/>
  <c r="N32" i="66"/>
  <c r="L32" i="66"/>
  <c r="O31" i="66"/>
  <c r="N31" i="66"/>
  <c r="L31" i="66"/>
  <c r="O30" i="66"/>
  <c r="N30" i="66"/>
  <c r="L30" i="66"/>
  <c r="H30" i="66"/>
  <c r="M30" i="66" s="1"/>
  <c r="O29" i="66"/>
  <c r="N29" i="66"/>
  <c r="L29" i="66"/>
  <c r="H29" i="66"/>
  <c r="M29" i="66" s="1"/>
  <c r="O28" i="66"/>
  <c r="N28" i="66"/>
  <c r="L28" i="66"/>
  <c r="H28" i="66"/>
  <c r="M28" i="66" s="1"/>
  <c r="O27" i="66"/>
  <c r="N27" i="66"/>
  <c r="L27" i="66"/>
  <c r="O26" i="66"/>
  <c r="N26" i="66"/>
  <c r="L26" i="66"/>
  <c r="H26" i="66"/>
  <c r="M26" i="66" s="1"/>
  <c r="O25" i="66"/>
  <c r="N25" i="66"/>
  <c r="L25" i="66"/>
  <c r="H25" i="66"/>
  <c r="M25" i="66" s="1"/>
  <c r="O24" i="66"/>
  <c r="N24" i="66"/>
  <c r="L24" i="66"/>
  <c r="H24" i="66"/>
  <c r="M24" i="66" s="1"/>
  <c r="O23" i="66"/>
  <c r="N23" i="66"/>
  <c r="M23" i="66"/>
  <c r="L23" i="66"/>
  <c r="K23" i="66"/>
  <c r="O45" i="66"/>
  <c r="N45" i="66"/>
  <c r="L45" i="66"/>
  <c r="H45" i="66"/>
  <c r="M45" i="66" s="1"/>
  <c r="O44" i="66"/>
  <c r="N44" i="66"/>
  <c r="L44" i="66"/>
  <c r="M44" i="66"/>
  <c r="O43" i="66"/>
  <c r="N43" i="66"/>
  <c r="M43" i="66"/>
  <c r="L43" i="66"/>
  <c r="K43" i="66"/>
  <c r="O22" i="66"/>
  <c r="N22" i="66"/>
  <c r="L22" i="66"/>
  <c r="H22" i="66"/>
  <c r="M22" i="66" s="1"/>
  <c r="H21" i="66"/>
  <c r="K21" i="66" s="1"/>
  <c r="H20" i="66"/>
  <c r="O19" i="66"/>
  <c r="N19" i="66"/>
  <c r="L19" i="66"/>
  <c r="H19" i="66"/>
  <c r="K19" i="66" s="1"/>
  <c r="O18" i="66"/>
  <c r="N18" i="66"/>
  <c r="L18" i="66"/>
  <c r="H18" i="66"/>
  <c r="M18" i="66" s="1"/>
  <c r="O17" i="66"/>
  <c r="N17" i="66"/>
  <c r="L17" i="66"/>
  <c r="H17" i="66"/>
  <c r="M17" i="66" s="1"/>
  <c r="O16" i="66"/>
  <c r="N16" i="66"/>
  <c r="L16" i="66"/>
  <c r="H16" i="66"/>
  <c r="M16" i="66" s="1"/>
  <c r="O15" i="66"/>
  <c r="N15" i="66"/>
  <c r="M15" i="66"/>
  <c r="L15" i="66"/>
  <c r="K15" i="66"/>
  <c r="I147" i="55"/>
  <c r="I146" i="55"/>
  <c r="I144" i="55"/>
  <c r="I119" i="55"/>
  <c r="I118" i="55"/>
  <c r="I117" i="55"/>
  <c r="I116" i="55"/>
  <c r="I111" i="55"/>
  <c r="I110" i="55"/>
  <c r="I109" i="55"/>
  <c r="I108" i="55"/>
  <c r="I103" i="55"/>
  <c r="I102" i="55"/>
  <c r="I101" i="55"/>
  <c r="I100" i="55"/>
  <c r="I99" i="55"/>
  <c r="I80" i="55"/>
  <c r="I79" i="55"/>
  <c r="I78" i="55"/>
  <c r="I77" i="55"/>
  <c r="I76" i="55"/>
  <c r="I75" i="55"/>
  <c r="I74" i="55"/>
  <c r="I73" i="55"/>
  <c r="I72" i="55"/>
  <c r="I71" i="55"/>
  <c r="I70" i="55"/>
  <c r="I69" i="55"/>
  <c r="I68" i="55"/>
  <c r="I63" i="55"/>
  <c r="I62" i="55"/>
  <c r="I61" i="55"/>
  <c r="I60" i="55"/>
  <c r="I59" i="55"/>
  <c r="I52" i="55"/>
  <c r="I51" i="55"/>
  <c r="I50" i="55"/>
  <c r="I49" i="55"/>
  <c r="I48" i="55"/>
  <c r="I47" i="55"/>
  <c r="I46" i="55"/>
  <c r="I45" i="55"/>
  <c r="I44" i="55"/>
  <c r="I43" i="55"/>
  <c r="I42" i="55"/>
  <c r="I40" i="55"/>
  <c r="I39" i="55"/>
  <c r="I38" i="55"/>
  <c r="I37" i="55"/>
  <c r="I36" i="55"/>
  <c r="I35" i="55"/>
  <c r="I29" i="55"/>
  <c r="I28" i="55"/>
  <c r="I27" i="55"/>
  <c r="I26" i="55"/>
  <c r="I25" i="55"/>
  <c r="I24" i="55"/>
  <c r="I23" i="55"/>
  <c r="I18" i="55"/>
  <c r="I17" i="55"/>
  <c r="I16" i="55"/>
  <c r="I96" i="55"/>
  <c r="I95" i="55"/>
  <c r="I94" i="55"/>
  <c r="I93" i="55"/>
  <c r="P38" i="66" l="1"/>
  <c r="P139" i="9"/>
  <c r="P16" i="9"/>
  <c r="P19" i="9"/>
  <c r="P77" i="9"/>
  <c r="K82" i="9"/>
  <c r="P82" i="9"/>
  <c r="M18" i="9"/>
  <c r="P18" i="9" s="1"/>
  <c r="P17" i="9"/>
  <c r="K17" i="9"/>
  <c r="K19" i="9"/>
  <c r="K16" i="9"/>
  <c r="P41" i="66"/>
  <c r="P39" i="66"/>
  <c r="P42" i="66"/>
  <c r="P37" i="66"/>
  <c r="P35" i="66"/>
  <c r="P34" i="66"/>
  <c r="K41" i="66"/>
  <c r="K39" i="66"/>
  <c r="P30" i="66"/>
  <c r="P45" i="66"/>
  <c r="P24" i="66"/>
  <c r="P40" i="66"/>
  <c r="H32" i="66"/>
  <c r="M32" i="66" s="1"/>
  <c r="P32" i="66" s="1"/>
  <c r="K38" i="66"/>
  <c r="K40" i="66"/>
  <c r="M36" i="66"/>
  <c r="K42" i="66"/>
  <c r="P16" i="66"/>
  <c r="K36" i="66"/>
  <c r="P43" i="66"/>
  <c r="L36" i="66"/>
  <c r="P22" i="66"/>
  <c r="P29" i="66"/>
  <c r="N36" i="66"/>
  <c r="P23" i="66"/>
  <c r="H33" i="66"/>
  <c r="K29" i="66"/>
  <c r="H31" i="66"/>
  <c r="K24" i="66"/>
  <c r="K34" i="66"/>
  <c r="K30" i="66"/>
  <c r="P15" i="66"/>
  <c r="P44" i="66"/>
  <c r="H27" i="66"/>
  <c r="M19" i="66"/>
  <c r="P19" i="66" s="1"/>
  <c r="P25" i="66"/>
  <c r="L20" i="66"/>
  <c r="P28" i="66"/>
  <c r="P26" i="66"/>
  <c r="K44" i="66"/>
  <c r="K26" i="66"/>
  <c r="K18" i="66"/>
  <c r="K16" i="66"/>
  <c r="K20" i="66"/>
  <c r="K28" i="66"/>
  <c r="P18" i="66"/>
  <c r="K25" i="66"/>
  <c r="K22" i="66"/>
  <c r="K45" i="66"/>
  <c r="P17" i="66"/>
  <c r="K17" i="66"/>
  <c r="H33" i="9"/>
  <c r="E31" i="9"/>
  <c r="N31" i="9" s="1"/>
  <c r="O32" i="9"/>
  <c r="N32" i="9"/>
  <c r="L32" i="9"/>
  <c r="H32" i="9"/>
  <c r="M32" i="9" s="1"/>
  <c r="H31" i="9"/>
  <c r="K31" i="9" s="1"/>
  <c r="O30" i="9"/>
  <c r="N30" i="9"/>
  <c r="L30" i="9"/>
  <c r="H30" i="9"/>
  <c r="M30" i="9" s="1"/>
  <c r="H29" i="9"/>
  <c r="E29" i="9"/>
  <c r="L29" i="9" s="1"/>
  <c r="O28" i="9"/>
  <c r="N28" i="9"/>
  <c r="L28" i="9"/>
  <c r="H28" i="9"/>
  <c r="M28" i="9" s="1"/>
  <c r="E24" i="9"/>
  <c r="E22" i="9"/>
  <c r="E37" i="9"/>
  <c r="E44" i="9"/>
  <c r="O44" i="9" s="1"/>
  <c r="H44" i="9"/>
  <c r="O40" i="9"/>
  <c r="N40" i="9"/>
  <c r="L40" i="9"/>
  <c r="H40" i="9"/>
  <c r="M40" i="9" s="1"/>
  <c r="H43" i="9"/>
  <c r="M43" i="9" s="1"/>
  <c r="O43" i="9"/>
  <c r="O42" i="9"/>
  <c r="N42" i="9"/>
  <c r="L42" i="9"/>
  <c r="H42" i="9"/>
  <c r="M42" i="9" s="1"/>
  <c r="H41" i="9"/>
  <c r="M41" i="9" s="1"/>
  <c r="O41" i="9"/>
  <c r="P36" i="66" l="1"/>
  <c r="M20" i="66"/>
  <c r="K32" i="66"/>
  <c r="N20" i="66"/>
  <c r="M33" i="66"/>
  <c r="P33" i="66" s="1"/>
  <c r="K33" i="66"/>
  <c r="M31" i="66"/>
  <c r="P31" i="66" s="1"/>
  <c r="K31" i="66"/>
  <c r="K27" i="66"/>
  <c r="M27" i="66"/>
  <c r="P27" i="66" s="1"/>
  <c r="O20" i="66"/>
  <c r="E21" i="66"/>
  <c r="M29" i="9"/>
  <c r="K29" i="9"/>
  <c r="K33" i="9"/>
  <c r="P28" i="9"/>
  <c r="L31" i="9"/>
  <c r="O31" i="9"/>
  <c r="M31" i="9"/>
  <c r="P30" i="9"/>
  <c r="N29" i="9"/>
  <c r="O29" i="9"/>
  <c r="P32" i="9"/>
  <c r="K28" i="9"/>
  <c r="P40" i="9"/>
  <c r="K30" i="9"/>
  <c r="K32" i="9"/>
  <c r="M44" i="9"/>
  <c r="K44" i="9"/>
  <c r="L44" i="9"/>
  <c r="N44" i="9"/>
  <c r="K43" i="9"/>
  <c r="K40" i="9"/>
  <c r="L43" i="9"/>
  <c r="N43" i="9"/>
  <c r="P43" i="9" s="1"/>
  <c r="P42" i="9"/>
  <c r="K42" i="9"/>
  <c r="K41" i="9"/>
  <c r="L41" i="9"/>
  <c r="N41" i="9"/>
  <c r="P41" i="9" s="1"/>
  <c r="P20" i="66" l="1"/>
  <c r="O21" i="66"/>
  <c r="L21" i="66"/>
  <c r="M21" i="66"/>
  <c r="N21" i="66"/>
  <c r="P29" i="9"/>
  <c r="O33" i="9"/>
  <c r="N33" i="9"/>
  <c r="L33" i="9"/>
  <c r="M33" i="9"/>
  <c r="P31" i="9"/>
  <c r="P44" i="9"/>
  <c r="P21" i="66" l="1"/>
  <c r="P33" i="9"/>
  <c r="N88" i="9" l="1"/>
  <c r="L88" i="9"/>
  <c r="H88" i="9"/>
  <c r="O87" i="9"/>
  <c r="N87" i="9"/>
  <c r="L87" i="9"/>
  <c r="H87" i="9"/>
  <c r="M87" i="9" s="1"/>
  <c r="E60" i="9"/>
  <c r="L60" i="9" s="1"/>
  <c r="O61" i="9"/>
  <c r="N61" i="9"/>
  <c r="L61" i="9"/>
  <c r="H61" i="9"/>
  <c r="M61" i="9" s="1"/>
  <c r="O62" i="9"/>
  <c r="N62" i="9"/>
  <c r="L62" i="9"/>
  <c r="H62" i="9"/>
  <c r="M62" i="9" s="1"/>
  <c r="H60" i="9"/>
  <c r="K60" i="9" s="1"/>
  <c r="H59" i="9"/>
  <c r="M59" i="9" s="1"/>
  <c r="N59" i="9"/>
  <c r="O57" i="9"/>
  <c r="N57" i="9"/>
  <c r="L57" i="9"/>
  <c r="H57" i="9"/>
  <c r="M57" i="9" s="1"/>
  <c r="O58" i="9"/>
  <c r="N58" i="9"/>
  <c r="L58" i="9"/>
  <c r="H58" i="9"/>
  <c r="K58" i="9" s="1"/>
  <c r="P87" i="9" l="1"/>
  <c r="P62" i="9"/>
  <c r="M88" i="9"/>
  <c r="O88" i="9"/>
  <c r="K87" i="9"/>
  <c r="N60" i="9"/>
  <c r="K61" i="9"/>
  <c r="O60" i="9"/>
  <c r="P61" i="9"/>
  <c r="O59" i="9"/>
  <c r="P59" i="9" s="1"/>
  <c r="P57" i="9"/>
  <c r="M60" i="9"/>
  <c r="K62" i="9"/>
  <c r="K59" i="9"/>
  <c r="L59" i="9"/>
  <c r="M58" i="9"/>
  <c r="P58" i="9" s="1"/>
  <c r="K57" i="9"/>
  <c r="P88" i="9" l="1"/>
  <c r="K88" i="9"/>
  <c r="P60" i="9"/>
  <c r="E64" i="9"/>
  <c r="N64" i="9" s="1"/>
  <c r="H64" i="9"/>
  <c r="O63" i="9"/>
  <c r="N63" i="9"/>
  <c r="L63" i="9"/>
  <c r="H63" i="9"/>
  <c r="M63" i="9" s="1"/>
  <c r="E95" i="9"/>
  <c r="O95" i="9" s="1"/>
  <c r="E93" i="9"/>
  <c r="N93" i="9" s="1"/>
  <c r="O98" i="9"/>
  <c r="N98" i="9"/>
  <c r="M98" i="9"/>
  <c r="L98" i="9"/>
  <c r="K98" i="9"/>
  <c r="O97" i="9"/>
  <c r="N97" i="9"/>
  <c r="M97" i="9"/>
  <c r="L97" i="9"/>
  <c r="K97" i="9"/>
  <c r="O96" i="9"/>
  <c r="N96" i="9"/>
  <c r="L96" i="9"/>
  <c r="H96" i="9"/>
  <c r="M96" i="9" s="1"/>
  <c r="H95" i="9"/>
  <c r="K95" i="9" s="1"/>
  <c r="O94" i="9"/>
  <c r="N94" i="9"/>
  <c r="L94" i="9"/>
  <c r="H94" i="9"/>
  <c r="M94" i="9" s="1"/>
  <c r="H93" i="9"/>
  <c r="K93" i="9" s="1"/>
  <c r="O92" i="9"/>
  <c r="N92" i="9"/>
  <c r="L92" i="9"/>
  <c r="H92" i="9"/>
  <c r="M92" i="9" s="1"/>
  <c r="H91" i="9"/>
  <c r="E91" i="9"/>
  <c r="O91" i="9" s="1"/>
  <c r="O90" i="9"/>
  <c r="N90" i="9"/>
  <c r="L90" i="9"/>
  <c r="H90" i="9"/>
  <c r="M90" i="9" s="1"/>
  <c r="E102" i="9"/>
  <c r="N102" i="9" s="1"/>
  <c r="E104" i="9"/>
  <c r="O104" i="9" s="1"/>
  <c r="O107" i="9"/>
  <c r="N107" i="9"/>
  <c r="M107" i="9"/>
  <c r="L107" i="9"/>
  <c r="K107" i="9"/>
  <c r="O106" i="9"/>
  <c r="N106" i="9"/>
  <c r="M106" i="9"/>
  <c r="L106" i="9"/>
  <c r="K106" i="9"/>
  <c r="O105" i="9"/>
  <c r="N105" i="9"/>
  <c r="L105" i="9"/>
  <c r="H105" i="9"/>
  <c r="M105" i="9" s="1"/>
  <c r="H104" i="9"/>
  <c r="K104" i="9" s="1"/>
  <c r="O103" i="9"/>
  <c r="N103" i="9"/>
  <c r="L103" i="9"/>
  <c r="H103" i="9"/>
  <c r="M103" i="9" s="1"/>
  <c r="H102" i="9"/>
  <c r="K102" i="9" s="1"/>
  <c r="O101" i="9"/>
  <c r="N101" i="9"/>
  <c r="L101" i="9"/>
  <c r="H101" i="9"/>
  <c r="K101" i="9" s="1"/>
  <c r="H100" i="9"/>
  <c r="E100" i="9"/>
  <c r="O100" i="9" s="1"/>
  <c r="O99" i="9"/>
  <c r="N99" i="9"/>
  <c r="L99" i="9"/>
  <c r="H99" i="9"/>
  <c r="K99" i="9" s="1"/>
  <c r="N38" i="9"/>
  <c r="H38" i="9"/>
  <c r="M38" i="9" s="1"/>
  <c r="O38" i="9"/>
  <c r="O37" i="9"/>
  <c r="N37" i="9"/>
  <c r="L37" i="9"/>
  <c r="H37" i="9"/>
  <c r="K37" i="9" s="1"/>
  <c r="O36" i="9"/>
  <c r="N36" i="9"/>
  <c r="L36" i="9"/>
  <c r="H36" i="9"/>
  <c r="M36" i="9" s="1"/>
  <c r="H35" i="9"/>
  <c r="E35" i="9"/>
  <c r="O35" i="9" s="1"/>
  <c r="O34" i="9"/>
  <c r="N34" i="9"/>
  <c r="L34" i="9"/>
  <c r="H34" i="9"/>
  <c r="M34" i="9" s="1"/>
  <c r="O27" i="9"/>
  <c r="N27" i="9"/>
  <c r="M27" i="9"/>
  <c r="L27" i="9"/>
  <c r="K27" i="9"/>
  <c r="H26" i="9"/>
  <c r="E26" i="9"/>
  <c r="L26" i="9" s="1"/>
  <c r="O25" i="9"/>
  <c r="L25" i="9"/>
  <c r="N25" i="9"/>
  <c r="H25" i="9"/>
  <c r="H24" i="9"/>
  <c r="O24" i="9"/>
  <c r="O23" i="9"/>
  <c r="N23" i="9"/>
  <c r="L23" i="9"/>
  <c r="H23" i="9"/>
  <c r="M23" i="9" s="1"/>
  <c r="O22" i="9"/>
  <c r="N22" i="9"/>
  <c r="L22" i="9"/>
  <c r="H22" i="9"/>
  <c r="M22" i="9" s="1"/>
  <c r="O21" i="9"/>
  <c r="N21" i="9"/>
  <c r="M21" i="9"/>
  <c r="L21" i="9"/>
  <c r="K21" i="9"/>
  <c r="O15" i="9"/>
  <c r="N15" i="9"/>
  <c r="M15" i="9"/>
  <c r="K15" i="9"/>
  <c r="G15" i="9"/>
  <c r="F15" i="9" s="1"/>
  <c r="L15" i="9" s="1"/>
  <c r="P92" i="9" l="1"/>
  <c r="P22" i="9"/>
  <c r="P34" i="9"/>
  <c r="P63" i="9"/>
  <c r="L38" i="9"/>
  <c r="P98" i="9"/>
  <c r="N24" i="9"/>
  <c r="P103" i="9"/>
  <c r="P96" i="9"/>
  <c r="P94" i="9"/>
  <c r="O64" i="9"/>
  <c r="M64" i="9"/>
  <c r="K64" i="9"/>
  <c r="L64" i="9"/>
  <c r="K25" i="9"/>
  <c r="K63" i="9"/>
  <c r="P36" i="9"/>
  <c r="M101" i="9"/>
  <c r="P101" i="9" s="1"/>
  <c r="P97" i="9"/>
  <c r="P90" i="9"/>
  <c r="O102" i="9"/>
  <c r="M25" i="9"/>
  <c r="P25" i="9" s="1"/>
  <c r="N100" i="9"/>
  <c r="L102" i="9"/>
  <c r="K92" i="9"/>
  <c r="P105" i="9"/>
  <c r="P27" i="9"/>
  <c r="P21" i="9"/>
  <c r="K24" i="9"/>
  <c r="M102" i="9"/>
  <c r="L95" i="9"/>
  <c r="M95" i="9"/>
  <c r="N95" i="9"/>
  <c r="O93" i="9"/>
  <c r="M93" i="9"/>
  <c r="M91" i="9"/>
  <c r="P15" i="9"/>
  <c r="M37" i="9"/>
  <c r="P37" i="9" s="1"/>
  <c r="K94" i="9"/>
  <c r="N26" i="9"/>
  <c r="M35" i="9"/>
  <c r="K91" i="9"/>
  <c r="O26" i="9"/>
  <c r="L91" i="9"/>
  <c r="K96" i="9"/>
  <c r="L24" i="9"/>
  <c r="K36" i="9"/>
  <c r="M26" i="9"/>
  <c r="N91" i="9"/>
  <c r="M24" i="9"/>
  <c r="K103" i="9"/>
  <c r="K90" i="9"/>
  <c r="L93" i="9"/>
  <c r="P23" i="9"/>
  <c r="K23" i="9"/>
  <c r="M100" i="9"/>
  <c r="P106" i="9"/>
  <c r="P107" i="9"/>
  <c r="M104" i="9"/>
  <c r="M99" i="9"/>
  <c r="P99" i="9" s="1"/>
  <c r="L104" i="9"/>
  <c r="N104" i="9"/>
  <c r="K100" i="9"/>
  <c r="K105" i="9"/>
  <c r="L100" i="9"/>
  <c r="P38" i="9"/>
  <c r="K35" i="9"/>
  <c r="L35" i="9"/>
  <c r="K26" i="9"/>
  <c r="N35" i="9"/>
  <c r="K34" i="9"/>
  <c r="K38" i="9"/>
  <c r="K22" i="9"/>
  <c r="P24" i="9" l="1"/>
  <c r="P93" i="9"/>
  <c r="P64" i="9"/>
  <c r="P95" i="9"/>
  <c r="P102" i="9"/>
  <c r="P100" i="9"/>
  <c r="P91" i="9"/>
  <c r="P35" i="9"/>
  <c r="P26" i="9"/>
  <c r="P104" i="9"/>
  <c r="F93" i="55" l="1"/>
  <c r="I20" i="40"/>
  <c r="I19" i="40"/>
  <c r="I18" i="40"/>
  <c r="I17" i="40"/>
  <c r="I16" i="40"/>
  <c r="I15" i="40"/>
  <c r="H15" i="35"/>
  <c r="I54" i="34"/>
  <c r="I53" i="34"/>
  <c r="I52" i="34"/>
  <c r="I51" i="34"/>
  <c r="I50" i="34"/>
  <c r="I49" i="34"/>
  <c r="I48" i="34"/>
  <c r="I46" i="34"/>
  <c r="I47" i="34"/>
  <c r="I45" i="34"/>
  <c r="I36" i="34"/>
  <c r="I35" i="34"/>
  <c r="I34" i="34"/>
  <c r="I33" i="34"/>
  <c r="I32" i="34"/>
  <c r="I31" i="34"/>
  <c r="I56" i="34"/>
  <c r="I38" i="34"/>
  <c r="I24" i="34"/>
  <c r="I22" i="34"/>
  <c r="I21" i="34"/>
  <c r="I19" i="34"/>
  <c r="I18" i="34"/>
  <c r="I17" i="34"/>
  <c r="I16" i="34"/>
  <c r="I32" i="39"/>
  <c r="I31" i="39"/>
  <c r="I30" i="39"/>
  <c r="I29" i="39"/>
  <c r="I28" i="39"/>
  <c r="I27" i="39"/>
  <c r="I26" i="39"/>
  <c r="I25" i="39"/>
  <c r="I24" i="39"/>
  <c r="I23" i="39"/>
  <c r="I22" i="39"/>
  <c r="I21" i="39"/>
  <c r="I20" i="39"/>
  <c r="I19" i="39"/>
  <c r="I18" i="39"/>
  <c r="I17" i="39"/>
  <c r="I16" i="39"/>
  <c r="I15" i="39"/>
  <c r="I25" i="38"/>
  <c r="I24" i="38"/>
  <c r="I23" i="38"/>
  <c r="I22" i="38"/>
  <c r="I21" i="38"/>
  <c r="I20" i="38"/>
  <c r="I19" i="38"/>
  <c r="I18" i="38"/>
  <c r="I17" i="38"/>
  <c r="I16" i="38"/>
  <c r="I15" i="38"/>
  <c r="I30" i="37"/>
  <c r="I31" i="37"/>
  <c r="I29" i="37"/>
  <c r="I28" i="37"/>
  <c r="I27" i="37"/>
  <c r="I26" i="37"/>
  <c r="I25" i="37"/>
  <c r="I24" i="37"/>
  <c r="I23" i="37"/>
  <c r="I22" i="37"/>
  <c r="I21" i="37"/>
  <c r="I20" i="37"/>
  <c r="I19" i="37"/>
  <c r="I18" i="37"/>
  <c r="I17" i="37"/>
  <c r="I16" i="37"/>
  <c r="I15" i="37"/>
  <c r="M14" i="9" l="1"/>
  <c r="N14" i="9"/>
  <c r="O14" i="9"/>
  <c r="M39" i="9"/>
  <c r="N39" i="9"/>
  <c r="O39" i="9"/>
  <c r="M56" i="9"/>
  <c r="N56" i="9"/>
  <c r="O56" i="9"/>
  <c r="M83" i="9"/>
  <c r="N83" i="9"/>
  <c r="O83" i="9"/>
  <c r="M108" i="9"/>
  <c r="N108" i="9"/>
  <c r="O108" i="9"/>
  <c r="M89" i="9"/>
  <c r="N89" i="9"/>
  <c r="O89" i="9"/>
  <c r="N14" i="34"/>
  <c r="O14" i="34"/>
  <c r="P14" i="34"/>
  <c r="N15" i="34"/>
  <c r="O15" i="34"/>
  <c r="P15" i="34"/>
  <c r="N16" i="34"/>
  <c r="O16" i="34"/>
  <c r="P16" i="34"/>
  <c r="N17" i="34"/>
  <c r="O17" i="34"/>
  <c r="P17" i="34"/>
  <c r="N18" i="34"/>
  <c r="O18" i="34"/>
  <c r="P18" i="34"/>
  <c r="N19" i="34"/>
  <c r="O19" i="34"/>
  <c r="P19" i="34"/>
  <c r="O20" i="34"/>
  <c r="O21" i="34"/>
  <c r="O22" i="34"/>
  <c r="O23" i="34"/>
  <c r="O24" i="34"/>
  <c r="O25" i="34"/>
  <c r="O26" i="34"/>
  <c r="O27" i="34"/>
  <c r="N28" i="34"/>
  <c r="O28" i="34"/>
  <c r="P28" i="34"/>
  <c r="N29" i="34"/>
  <c r="O29" i="34"/>
  <c r="P29" i="34"/>
  <c r="N30" i="34"/>
  <c r="O30" i="34"/>
  <c r="P30" i="34"/>
  <c r="N31" i="34"/>
  <c r="O31" i="34"/>
  <c r="P31" i="34"/>
  <c r="N32" i="34"/>
  <c r="O32" i="34"/>
  <c r="P32" i="34"/>
  <c r="N33" i="34"/>
  <c r="O33" i="34"/>
  <c r="P33" i="34"/>
  <c r="N34" i="34"/>
  <c r="O34" i="34"/>
  <c r="P34" i="34"/>
  <c r="N35" i="34"/>
  <c r="O35" i="34"/>
  <c r="P35" i="34"/>
  <c r="N36" i="34"/>
  <c r="O36" i="34"/>
  <c r="P36" i="34"/>
  <c r="N37" i="34"/>
  <c r="O37" i="34"/>
  <c r="P37" i="34"/>
  <c r="N38" i="34"/>
  <c r="O38" i="34"/>
  <c r="P38" i="34"/>
  <c r="N39" i="34"/>
  <c r="O39" i="34"/>
  <c r="P39" i="34"/>
  <c r="N40" i="34"/>
  <c r="O40" i="34"/>
  <c r="P40" i="34"/>
  <c r="N41" i="34"/>
  <c r="O41" i="34"/>
  <c r="P41" i="34"/>
  <c r="N42" i="34"/>
  <c r="O42" i="34"/>
  <c r="P42" i="34"/>
  <c r="N43" i="34"/>
  <c r="O43" i="34"/>
  <c r="P43" i="34"/>
  <c r="N44" i="34"/>
  <c r="O44" i="34"/>
  <c r="P44" i="34"/>
  <c r="N45" i="34"/>
  <c r="O45" i="34"/>
  <c r="P45" i="34"/>
  <c r="N46" i="34"/>
  <c r="O46" i="34"/>
  <c r="P46" i="34"/>
  <c r="N47" i="34"/>
  <c r="O47" i="34"/>
  <c r="P47" i="34"/>
  <c r="N48" i="34"/>
  <c r="O48" i="34"/>
  <c r="P48" i="34"/>
  <c r="N49" i="34"/>
  <c r="O49" i="34"/>
  <c r="P49" i="34"/>
  <c r="N50" i="34"/>
  <c r="O50" i="34"/>
  <c r="P50" i="34"/>
  <c r="N51" i="34"/>
  <c r="O51" i="34"/>
  <c r="P51" i="34"/>
  <c r="N52" i="34"/>
  <c r="O52" i="34"/>
  <c r="P52" i="34"/>
  <c r="N53" i="34"/>
  <c r="O53" i="34"/>
  <c r="P53" i="34"/>
  <c r="N54" i="34"/>
  <c r="O54" i="34"/>
  <c r="P54" i="34"/>
  <c r="N55" i="34"/>
  <c r="O55" i="34"/>
  <c r="P55" i="34"/>
  <c r="N56" i="34"/>
  <c r="O56" i="34"/>
  <c r="P56" i="34"/>
  <c r="N57" i="34"/>
  <c r="O57" i="34"/>
  <c r="P57" i="34"/>
  <c r="N58" i="34"/>
  <c r="O58" i="34"/>
  <c r="P58" i="34"/>
  <c r="N59" i="34"/>
  <c r="O59" i="34"/>
  <c r="P59" i="34"/>
  <c r="N60" i="34"/>
  <c r="O60" i="34"/>
  <c r="P60" i="34"/>
  <c r="M14" i="35"/>
  <c r="M17" i="35" s="1"/>
  <c r="F20" i="33" s="1"/>
  <c r="N14" i="35"/>
  <c r="O14" i="35"/>
  <c r="M15" i="35"/>
  <c r="N15" i="35"/>
  <c r="O15" i="35"/>
  <c r="N14" i="36"/>
  <c r="N117" i="36" s="1"/>
  <c r="F21" i="33" s="1"/>
  <c r="O14" i="36"/>
  <c r="P14" i="36"/>
  <c r="N14" i="37"/>
  <c r="O14" i="37"/>
  <c r="P14" i="37"/>
  <c r="N15" i="37"/>
  <c r="O15" i="37"/>
  <c r="P15" i="37"/>
  <c r="N16" i="37"/>
  <c r="O16" i="37"/>
  <c r="P16" i="37"/>
  <c r="N17" i="37"/>
  <c r="O17" i="37"/>
  <c r="P17" i="37"/>
  <c r="N18" i="37"/>
  <c r="O18" i="37"/>
  <c r="P18" i="37"/>
  <c r="N19" i="37"/>
  <c r="O19" i="37"/>
  <c r="P19" i="37"/>
  <c r="N20" i="37"/>
  <c r="O20" i="37"/>
  <c r="P20" i="37"/>
  <c r="N21" i="37"/>
  <c r="O21" i="37"/>
  <c r="P21" i="37"/>
  <c r="N22" i="37"/>
  <c r="O22" i="37"/>
  <c r="P22" i="37"/>
  <c r="N23" i="37"/>
  <c r="O23" i="37"/>
  <c r="P23" i="37"/>
  <c r="N24" i="37"/>
  <c r="O24" i="37"/>
  <c r="P24" i="37"/>
  <c r="N25" i="37"/>
  <c r="O25" i="37"/>
  <c r="P25" i="37"/>
  <c r="N26" i="37"/>
  <c r="O26" i="37"/>
  <c r="P26" i="37"/>
  <c r="N27" i="37"/>
  <c r="O27" i="37"/>
  <c r="P27" i="37"/>
  <c r="N28" i="37"/>
  <c r="O28" i="37"/>
  <c r="P28" i="37"/>
  <c r="N29" i="37"/>
  <c r="O29" i="37"/>
  <c r="P29" i="37"/>
  <c r="N30" i="37"/>
  <c r="O30" i="37"/>
  <c r="P30" i="37"/>
  <c r="N31" i="37"/>
  <c r="O31" i="37"/>
  <c r="P31" i="37"/>
  <c r="N14" i="38"/>
  <c r="O14" i="38"/>
  <c r="P14" i="38"/>
  <c r="N15" i="38"/>
  <c r="O15" i="38"/>
  <c r="P15" i="38"/>
  <c r="N16" i="38"/>
  <c r="O16" i="38"/>
  <c r="P16" i="38"/>
  <c r="N17" i="38"/>
  <c r="O17" i="38"/>
  <c r="P17" i="38"/>
  <c r="N18" i="38"/>
  <c r="O18" i="38"/>
  <c r="P18" i="38"/>
  <c r="N19" i="38"/>
  <c r="O19" i="38"/>
  <c r="P19" i="38"/>
  <c r="N20" i="38"/>
  <c r="O20" i="38"/>
  <c r="P20" i="38"/>
  <c r="N21" i="38"/>
  <c r="O21" i="38"/>
  <c r="P21" i="38"/>
  <c r="N22" i="38"/>
  <c r="O22" i="38"/>
  <c r="P22" i="38"/>
  <c r="N23" i="38"/>
  <c r="O23" i="38"/>
  <c r="P23" i="38"/>
  <c r="N24" i="38"/>
  <c r="O24" i="38"/>
  <c r="P24" i="38"/>
  <c r="N25" i="38"/>
  <c r="O25" i="38"/>
  <c r="P25" i="38"/>
  <c r="N14" i="39"/>
  <c r="O14" i="39"/>
  <c r="P14" i="39"/>
  <c r="N15" i="39"/>
  <c r="O15" i="39"/>
  <c r="P15" i="39"/>
  <c r="N16" i="39"/>
  <c r="O16" i="39"/>
  <c r="P16" i="39"/>
  <c r="N17" i="39"/>
  <c r="O17" i="39"/>
  <c r="P17" i="39"/>
  <c r="N18" i="39"/>
  <c r="O18" i="39"/>
  <c r="P18" i="39"/>
  <c r="N19" i="39"/>
  <c r="O19" i="39"/>
  <c r="P19" i="39"/>
  <c r="N20" i="39"/>
  <c r="O20" i="39"/>
  <c r="P20" i="39"/>
  <c r="N21" i="39"/>
  <c r="O21" i="39"/>
  <c r="P21" i="39"/>
  <c r="N22" i="39"/>
  <c r="O22" i="39"/>
  <c r="P22" i="39"/>
  <c r="N23" i="39"/>
  <c r="O23" i="39"/>
  <c r="P23" i="39"/>
  <c r="Q23" i="39" s="1"/>
  <c r="N24" i="39"/>
  <c r="O24" i="39"/>
  <c r="P24" i="39"/>
  <c r="N25" i="39"/>
  <c r="O25" i="39"/>
  <c r="P25" i="39"/>
  <c r="N26" i="39"/>
  <c r="O26" i="39"/>
  <c r="P26" i="39"/>
  <c r="N27" i="39"/>
  <c r="O27" i="39"/>
  <c r="P27" i="39"/>
  <c r="N28" i="39"/>
  <c r="O28" i="39"/>
  <c r="P28" i="39"/>
  <c r="N29" i="39"/>
  <c r="O29" i="39"/>
  <c r="P29" i="39"/>
  <c r="N30" i="39"/>
  <c r="O30" i="39"/>
  <c r="P30" i="39"/>
  <c r="N31" i="39"/>
  <c r="O31" i="39"/>
  <c r="P31" i="39"/>
  <c r="N32" i="39"/>
  <c r="O32" i="39"/>
  <c r="P32" i="39"/>
  <c r="I14" i="40"/>
  <c r="L14" i="40" s="1"/>
  <c r="O14" i="40"/>
  <c r="P14" i="40"/>
  <c r="N15" i="40"/>
  <c r="O15" i="40"/>
  <c r="P15" i="40"/>
  <c r="N16" i="40"/>
  <c r="O16" i="40"/>
  <c r="P16" i="40"/>
  <c r="N17" i="40"/>
  <c r="O17" i="40"/>
  <c r="P17" i="40"/>
  <c r="N18" i="40"/>
  <c r="O18" i="40"/>
  <c r="P18" i="40"/>
  <c r="N19" i="40"/>
  <c r="O19" i="40"/>
  <c r="P19" i="40"/>
  <c r="N20" i="40"/>
  <c r="O20" i="40"/>
  <c r="P20" i="40"/>
  <c r="D30" i="33"/>
  <c r="D28" i="33"/>
  <c r="N14" i="55"/>
  <c r="O14" i="55"/>
  <c r="P14" i="55"/>
  <c r="N92" i="55"/>
  <c r="O92" i="55"/>
  <c r="P92" i="55"/>
  <c r="N93" i="55"/>
  <c r="O93" i="55"/>
  <c r="P93" i="55"/>
  <c r="N94" i="55"/>
  <c r="O94" i="55"/>
  <c r="P94" i="55"/>
  <c r="N95" i="55"/>
  <c r="O95" i="55"/>
  <c r="P95" i="55"/>
  <c r="N96" i="55"/>
  <c r="O96" i="55"/>
  <c r="P96" i="55"/>
  <c r="N97" i="55"/>
  <c r="O97" i="55"/>
  <c r="P97" i="55"/>
  <c r="N15" i="55"/>
  <c r="O15" i="55"/>
  <c r="P15" i="55"/>
  <c r="N16" i="55"/>
  <c r="O16" i="55"/>
  <c r="P16" i="55"/>
  <c r="N17" i="55"/>
  <c r="O17" i="55"/>
  <c r="P17" i="55"/>
  <c r="N18" i="55"/>
  <c r="O18" i="55"/>
  <c r="P18" i="55"/>
  <c r="N22" i="55"/>
  <c r="O22" i="55"/>
  <c r="P22" i="55"/>
  <c r="N23" i="55"/>
  <c r="O23" i="55"/>
  <c r="P23" i="55"/>
  <c r="N24" i="55"/>
  <c r="O24" i="55"/>
  <c r="P24" i="55"/>
  <c r="N25" i="55"/>
  <c r="O25" i="55"/>
  <c r="P25" i="55"/>
  <c r="N26" i="55"/>
  <c r="O26" i="55"/>
  <c r="P26" i="55"/>
  <c r="N27" i="55"/>
  <c r="O27" i="55"/>
  <c r="P27" i="55"/>
  <c r="N28" i="55"/>
  <c r="O28" i="55"/>
  <c r="P28" i="55"/>
  <c r="N29" i="55"/>
  <c r="O29" i="55"/>
  <c r="P29" i="55"/>
  <c r="N34" i="55"/>
  <c r="O34" i="55"/>
  <c r="P34" i="55"/>
  <c r="N35" i="55"/>
  <c r="O35" i="55"/>
  <c r="P35" i="55"/>
  <c r="N36" i="55"/>
  <c r="O36" i="55"/>
  <c r="P36" i="55"/>
  <c r="N37" i="55"/>
  <c r="O37" i="55"/>
  <c r="P37" i="55"/>
  <c r="N38" i="55"/>
  <c r="O38" i="55"/>
  <c r="P38" i="55"/>
  <c r="N39" i="55"/>
  <c r="O39" i="55"/>
  <c r="P39" i="55"/>
  <c r="N40" i="55"/>
  <c r="O40" i="55"/>
  <c r="P40" i="55"/>
  <c r="N41" i="55"/>
  <c r="O41" i="55"/>
  <c r="P41" i="55"/>
  <c r="N42" i="55"/>
  <c r="O42" i="55"/>
  <c r="P42" i="55"/>
  <c r="N43" i="55"/>
  <c r="O43" i="55"/>
  <c r="P43" i="55"/>
  <c r="N44" i="55"/>
  <c r="O44" i="55"/>
  <c r="P44" i="55"/>
  <c r="N45" i="55"/>
  <c r="O45" i="55"/>
  <c r="P45" i="55"/>
  <c r="N46" i="55"/>
  <c r="O46" i="55"/>
  <c r="P46" i="55"/>
  <c r="N47" i="55"/>
  <c r="O47" i="55"/>
  <c r="P47" i="55"/>
  <c r="N48" i="55"/>
  <c r="O48" i="55"/>
  <c r="P48" i="55"/>
  <c r="N49" i="55"/>
  <c r="O49" i="55"/>
  <c r="P49" i="55"/>
  <c r="N50" i="55"/>
  <c r="O50" i="55"/>
  <c r="P50" i="55"/>
  <c r="N51" i="55"/>
  <c r="O51" i="55"/>
  <c r="P51" i="55"/>
  <c r="N52" i="55"/>
  <c r="O52" i="55"/>
  <c r="P52" i="55"/>
  <c r="N56" i="55"/>
  <c r="O56" i="55"/>
  <c r="P56" i="55"/>
  <c r="N57" i="55"/>
  <c r="O57" i="55"/>
  <c r="P57" i="55"/>
  <c r="N58" i="55"/>
  <c r="O58" i="55"/>
  <c r="P58" i="55"/>
  <c r="N59" i="55"/>
  <c r="O59" i="55"/>
  <c r="P59" i="55"/>
  <c r="N60" i="55"/>
  <c r="O60" i="55"/>
  <c r="P60" i="55"/>
  <c r="N61" i="55"/>
  <c r="O61" i="55"/>
  <c r="P61" i="55"/>
  <c r="N62" i="55"/>
  <c r="O62" i="55"/>
  <c r="P62" i="55"/>
  <c r="N63" i="55"/>
  <c r="O63" i="55"/>
  <c r="P63" i="55"/>
  <c r="N67" i="55"/>
  <c r="O67" i="55"/>
  <c r="P67" i="55"/>
  <c r="N68" i="55"/>
  <c r="O68" i="55"/>
  <c r="P68" i="55"/>
  <c r="N69" i="55"/>
  <c r="O69" i="55"/>
  <c r="P69" i="55"/>
  <c r="N70" i="55"/>
  <c r="O70" i="55"/>
  <c r="P70" i="55"/>
  <c r="N71" i="55"/>
  <c r="O71" i="55"/>
  <c r="P71" i="55"/>
  <c r="N72" i="55"/>
  <c r="O72" i="55"/>
  <c r="P72" i="55"/>
  <c r="N73" i="55"/>
  <c r="O73" i="55"/>
  <c r="P73" i="55"/>
  <c r="N74" i="55"/>
  <c r="O74" i="55"/>
  <c r="P74" i="55"/>
  <c r="N75" i="55"/>
  <c r="O75" i="55"/>
  <c r="P75" i="55"/>
  <c r="N76" i="55"/>
  <c r="O76" i="55"/>
  <c r="P76" i="55"/>
  <c r="N77" i="55"/>
  <c r="O77" i="55"/>
  <c r="P77" i="55"/>
  <c r="N78" i="55"/>
  <c r="O78" i="55"/>
  <c r="P78" i="55"/>
  <c r="N79" i="55"/>
  <c r="O79" i="55"/>
  <c r="P79" i="55"/>
  <c r="N80" i="55"/>
  <c r="O80" i="55"/>
  <c r="P80" i="55"/>
  <c r="N98" i="55"/>
  <c r="O98" i="55"/>
  <c r="P98" i="55"/>
  <c r="N99" i="55"/>
  <c r="O99" i="55"/>
  <c r="P99" i="55"/>
  <c r="N100" i="55"/>
  <c r="O100" i="55"/>
  <c r="P100" i="55"/>
  <c r="N101" i="55"/>
  <c r="O101" i="55"/>
  <c r="P101" i="55"/>
  <c r="N102" i="55"/>
  <c r="O102" i="55"/>
  <c r="P102" i="55"/>
  <c r="N103" i="55"/>
  <c r="O103" i="55"/>
  <c r="P103" i="55"/>
  <c r="N107" i="55"/>
  <c r="O107" i="55"/>
  <c r="P107" i="55"/>
  <c r="N108" i="55"/>
  <c r="O108" i="55"/>
  <c r="P108" i="55"/>
  <c r="N109" i="55"/>
  <c r="O109" i="55"/>
  <c r="P109" i="55"/>
  <c r="N110" i="55"/>
  <c r="O110" i="55"/>
  <c r="P110" i="55"/>
  <c r="N111" i="55"/>
  <c r="O111" i="55"/>
  <c r="P111" i="55"/>
  <c r="N115" i="55"/>
  <c r="O115" i="55"/>
  <c r="P115" i="55"/>
  <c r="N116" i="55"/>
  <c r="O116" i="55"/>
  <c r="P116" i="55"/>
  <c r="N117" i="55"/>
  <c r="O117" i="55"/>
  <c r="P117" i="55"/>
  <c r="N118" i="55"/>
  <c r="O118" i="55"/>
  <c r="P118" i="55"/>
  <c r="N119" i="55"/>
  <c r="O119" i="55"/>
  <c r="P119" i="55"/>
  <c r="N125" i="55"/>
  <c r="O125" i="55"/>
  <c r="P125" i="55"/>
  <c r="N143" i="55"/>
  <c r="O143" i="55"/>
  <c r="P143" i="55"/>
  <c r="N144" i="55"/>
  <c r="O144" i="55"/>
  <c r="P144" i="55"/>
  <c r="N145" i="55"/>
  <c r="O145" i="55"/>
  <c r="P145" i="55"/>
  <c r="N146" i="55"/>
  <c r="O146" i="55"/>
  <c r="P146" i="55"/>
  <c r="N147" i="55"/>
  <c r="O147" i="55"/>
  <c r="P147" i="55"/>
  <c r="D26" i="54"/>
  <c r="D24" i="54"/>
  <c r="M14" i="66"/>
  <c r="N14" i="66"/>
  <c r="O14" i="66"/>
  <c r="D24" i="65"/>
  <c r="D22" i="65"/>
  <c r="L14" i="9"/>
  <c r="L39" i="9"/>
  <c r="L56" i="9"/>
  <c r="L83" i="9"/>
  <c r="L108" i="9"/>
  <c r="L89" i="9"/>
  <c r="L14" i="66"/>
  <c r="M14" i="55"/>
  <c r="M92" i="55"/>
  <c r="M93" i="55"/>
  <c r="M94" i="55"/>
  <c r="M95" i="55"/>
  <c r="M96" i="55"/>
  <c r="M97" i="55"/>
  <c r="M15" i="55"/>
  <c r="M16" i="55"/>
  <c r="M17" i="55"/>
  <c r="M18" i="55"/>
  <c r="M22" i="55"/>
  <c r="M23" i="55"/>
  <c r="M24" i="55"/>
  <c r="M25" i="55"/>
  <c r="M26" i="55"/>
  <c r="M27" i="55"/>
  <c r="M28" i="55"/>
  <c r="M29" i="55"/>
  <c r="M34" i="55"/>
  <c r="M35" i="55"/>
  <c r="M36" i="55"/>
  <c r="M37" i="55"/>
  <c r="M38" i="55"/>
  <c r="M39" i="55"/>
  <c r="M40" i="55"/>
  <c r="M41" i="55"/>
  <c r="M42" i="55"/>
  <c r="M43" i="55"/>
  <c r="M44" i="55"/>
  <c r="M45" i="55"/>
  <c r="M46" i="55"/>
  <c r="M47" i="55"/>
  <c r="M48" i="55"/>
  <c r="M49" i="55"/>
  <c r="M50" i="55"/>
  <c r="M51" i="55"/>
  <c r="M52" i="55"/>
  <c r="M56" i="55"/>
  <c r="M57" i="55"/>
  <c r="M58" i="55"/>
  <c r="M59" i="55"/>
  <c r="M60" i="55"/>
  <c r="M61" i="55"/>
  <c r="M62" i="55"/>
  <c r="M63" i="55"/>
  <c r="M67" i="55"/>
  <c r="M68" i="55"/>
  <c r="M69" i="55"/>
  <c r="M70" i="55"/>
  <c r="M71" i="55"/>
  <c r="M72" i="55"/>
  <c r="M73" i="55"/>
  <c r="M74" i="55"/>
  <c r="M75" i="55"/>
  <c r="M76" i="55"/>
  <c r="M77" i="55"/>
  <c r="M78" i="55"/>
  <c r="M79" i="55"/>
  <c r="M80" i="55"/>
  <c r="M98" i="55"/>
  <c r="M99" i="55"/>
  <c r="M100" i="55"/>
  <c r="M101" i="55"/>
  <c r="M102" i="55"/>
  <c r="M103" i="55"/>
  <c r="M107" i="55"/>
  <c r="M108" i="55"/>
  <c r="M109" i="55"/>
  <c r="M110" i="55"/>
  <c r="M111" i="55"/>
  <c r="M115" i="55"/>
  <c r="M116" i="55"/>
  <c r="M117" i="55"/>
  <c r="M118" i="55"/>
  <c r="M119" i="55"/>
  <c r="M125" i="55"/>
  <c r="M143" i="55"/>
  <c r="M144" i="55"/>
  <c r="M145" i="55"/>
  <c r="M146" i="55"/>
  <c r="M147" i="55"/>
  <c r="M14" i="34"/>
  <c r="H15" i="34"/>
  <c r="G15" i="34" s="1"/>
  <c r="M15" i="34" s="1"/>
  <c r="M16" i="34"/>
  <c r="M17" i="34"/>
  <c r="M18" i="34"/>
  <c r="M19" i="34"/>
  <c r="M28" i="34"/>
  <c r="M29" i="34"/>
  <c r="M30" i="34"/>
  <c r="M31" i="34"/>
  <c r="M32" i="34"/>
  <c r="M33" i="34"/>
  <c r="M34" i="34"/>
  <c r="M35" i="34"/>
  <c r="M36" i="34"/>
  <c r="M37" i="34"/>
  <c r="M38" i="34"/>
  <c r="M39" i="34"/>
  <c r="M40" i="34"/>
  <c r="M41" i="34"/>
  <c r="M42" i="34"/>
  <c r="M43" i="34"/>
  <c r="M44" i="34"/>
  <c r="M45" i="34"/>
  <c r="M46" i="34"/>
  <c r="M47" i="34"/>
  <c r="M48" i="34"/>
  <c r="M49" i="34"/>
  <c r="M50" i="34"/>
  <c r="M51" i="34"/>
  <c r="M52" i="34"/>
  <c r="M53" i="34"/>
  <c r="M54" i="34"/>
  <c r="M55" i="34"/>
  <c r="M56" i="34"/>
  <c r="M57" i="34"/>
  <c r="M58" i="34"/>
  <c r="M59" i="34"/>
  <c r="M60" i="34"/>
  <c r="L14" i="35"/>
  <c r="L15" i="35"/>
  <c r="M14" i="36"/>
  <c r="M117" i="36" s="1"/>
  <c r="M14" i="37"/>
  <c r="M15" i="37"/>
  <c r="M16" i="37"/>
  <c r="M17" i="37"/>
  <c r="M18" i="37"/>
  <c r="M19" i="37"/>
  <c r="M20" i="37"/>
  <c r="M21" i="37"/>
  <c r="M22" i="37"/>
  <c r="M23" i="37"/>
  <c r="M24" i="37"/>
  <c r="M25" i="37"/>
  <c r="M26" i="37"/>
  <c r="M27" i="37"/>
  <c r="M28" i="37"/>
  <c r="M29" i="37"/>
  <c r="M30" i="37"/>
  <c r="M31" i="37"/>
  <c r="M14" i="38"/>
  <c r="M15" i="38"/>
  <c r="M16" i="38"/>
  <c r="M17" i="38"/>
  <c r="M18" i="38"/>
  <c r="M19" i="38"/>
  <c r="M20" i="38"/>
  <c r="M21" i="38"/>
  <c r="M22" i="38"/>
  <c r="M23" i="38"/>
  <c r="M24" i="38"/>
  <c r="M25" i="38"/>
  <c r="M14" i="39"/>
  <c r="M15" i="39"/>
  <c r="M16" i="39"/>
  <c r="M17" i="39"/>
  <c r="M18" i="39"/>
  <c r="M19" i="39"/>
  <c r="M20" i="39"/>
  <c r="M21" i="39"/>
  <c r="M22" i="39"/>
  <c r="M23" i="39"/>
  <c r="M24" i="39"/>
  <c r="M25" i="39"/>
  <c r="M26" i="39"/>
  <c r="M27" i="39"/>
  <c r="M28" i="39"/>
  <c r="M29" i="39"/>
  <c r="M30" i="39"/>
  <c r="M31" i="39"/>
  <c r="M32" i="39"/>
  <c r="M14" i="40"/>
  <c r="M15" i="40"/>
  <c r="M16" i="40"/>
  <c r="M17" i="40"/>
  <c r="M18" i="40"/>
  <c r="M19" i="40"/>
  <c r="M20" i="40"/>
  <c r="N127" i="36"/>
  <c r="C127" i="36"/>
  <c r="N126" i="36"/>
  <c r="C126" i="36"/>
  <c r="M125" i="36"/>
  <c r="A120" i="36"/>
  <c r="M151" i="9"/>
  <c r="C151" i="9"/>
  <c r="M150" i="9"/>
  <c r="C150" i="9"/>
  <c r="L149" i="9"/>
  <c r="N42" i="37"/>
  <c r="C42" i="37"/>
  <c r="N41" i="37"/>
  <c r="C41" i="37"/>
  <c r="M40" i="37"/>
  <c r="A36" i="37"/>
  <c r="N36" i="38"/>
  <c r="C36" i="38"/>
  <c r="N35" i="38"/>
  <c r="C35" i="38"/>
  <c r="M34" i="38"/>
  <c r="A30" i="38"/>
  <c r="N43" i="39"/>
  <c r="C43" i="39"/>
  <c r="N42" i="39"/>
  <c r="C42" i="39"/>
  <c r="M41" i="39"/>
  <c r="A37" i="39"/>
  <c r="N31" i="40"/>
  <c r="C31" i="40"/>
  <c r="N30" i="40"/>
  <c r="C30" i="40"/>
  <c r="M29" i="40"/>
  <c r="A25" i="40"/>
  <c r="M26" i="35"/>
  <c r="C26" i="35"/>
  <c r="M25" i="35"/>
  <c r="C25" i="35"/>
  <c r="L24" i="35"/>
  <c r="A20" i="35"/>
  <c r="K15" i="35"/>
  <c r="L31" i="37"/>
  <c r="L30" i="37"/>
  <c r="L29" i="37"/>
  <c r="L28" i="37"/>
  <c r="L27" i="37"/>
  <c r="L26" i="37"/>
  <c r="L25" i="37"/>
  <c r="L24" i="37"/>
  <c r="L23" i="37"/>
  <c r="L22" i="37"/>
  <c r="L21" i="37"/>
  <c r="L20" i="37"/>
  <c r="L19" i="37"/>
  <c r="L18" i="37"/>
  <c r="L17" i="37"/>
  <c r="L16" i="37"/>
  <c r="L15" i="37"/>
  <c r="L25" i="38"/>
  <c r="L24" i="38"/>
  <c r="L23" i="38"/>
  <c r="L22" i="38"/>
  <c r="L21" i="38"/>
  <c r="L20" i="38"/>
  <c r="L19" i="38"/>
  <c r="L18" i="38"/>
  <c r="L17" i="38"/>
  <c r="L16" i="38"/>
  <c r="L15" i="38"/>
  <c r="L32" i="39"/>
  <c r="L31" i="39"/>
  <c r="L30" i="39"/>
  <c r="L29" i="39"/>
  <c r="L28" i="39"/>
  <c r="L27" i="39"/>
  <c r="L26" i="39"/>
  <c r="L25" i="39"/>
  <c r="L24" i="39"/>
  <c r="L23" i="39"/>
  <c r="L22" i="39"/>
  <c r="L21" i="39"/>
  <c r="L20" i="39"/>
  <c r="L19" i="39"/>
  <c r="L18" i="39"/>
  <c r="L17" i="39"/>
  <c r="L16" i="39"/>
  <c r="L15" i="39"/>
  <c r="L20" i="40"/>
  <c r="L19" i="40"/>
  <c r="L18" i="40"/>
  <c r="L17" i="40"/>
  <c r="L16" i="40"/>
  <c r="L15" i="40"/>
  <c r="L60" i="34"/>
  <c r="L59" i="34"/>
  <c r="L58" i="34"/>
  <c r="L57" i="34"/>
  <c r="L56" i="34"/>
  <c r="L55" i="34"/>
  <c r="L54" i="34"/>
  <c r="L53" i="34"/>
  <c r="L52" i="34"/>
  <c r="L51" i="34"/>
  <c r="L50" i="34"/>
  <c r="L49" i="34"/>
  <c r="L48" i="34"/>
  <c r="L47" i="34"/>
  <c r="L46" i="34"/>
  <c r="L45" i="34"/>
  <c r="L44" i="34"/>
  <c r="L43" i="34"/>
  <c r="L42" i="34"/>
  <c r="L41" i="34"/>
  <c r="L40" i="34"/>
  <c r="L39" i="34"/>
  <c r="L38" i="34"/>
  <c r="L37" i="34"/>
  <c r="L36" i="34"/>
  <c r="L35" i="34"/>
  <c r="L34" i="34"/>
  <c r="L33" i="34"/>
  <c r="L32" i="34"/>
  <c r="L31" i="34"/>
  <c r="L30" i="34"/>
  <c r="L29" i="34"/>
  <c r="L28" i="34"/>
  <c r="L19" i="34"/>
  <c r="L18" i="34"/>
  <c r="L17" i="34"/>
  <c r="L16" i="34"/>
  <c r="L15" i="34"/>
  <c r="K39" i="9"/>
  <c r="K56" i="9"/>
  <c r="K83" i="9"/>
  <c r="K108" i="9"/>
  <c r="K89" i="9"/>
  <c r="A51" i="66"/>
  <c r="A153" i="55"/>
  <c r="A50" i="66"/>
  <c r="A65" i="34"/>
  <c r="A47" i="68" s="1"/>
  <c r="A4" i="54"/>
  <c r="A4" i="33"/>
  <c r="A4" i="65"/>
  <c r="M56" i="66"/>
  <c r="C56" i="66"/>
  <c r="M55" i="66"/>
  <c r="C55" i="66"/>
  <c r="L54" i="66"/>
  <c r="K14" i="66"/>
  <c r="C14" i="66"/>
  <c r="A3" i="66" s="1"/>
  <c r="L10" i="66"/>
  <c r="A8" i="66"/>
  <c r="I1" i="66"/>
  <c r="C36" i="65"/>
  <c r="C35" i="65"/>
  <c r="B34" i="65"/>
  <c r="C30" i="65"/>
  <c r="C29" i="65"/>
  <c r="H14" i="65"/>
  <c r="C9" i="65"/>
  <c r="A9" i="65"/>
  <c r="C8" i="65"/>
  <c r="C7" i="65"/>
  <c r="C6" i="65"/>
  <c r="N159" i="55"/>
  <c r="N160" i="55"/>
  <c r="C160" i="55"/>
  <c r="C159" i="55"/>
  <c r="M158" i="55"/>
  <c r="L147" i="55"/>
  <c r="L146" i="55"/>
  <c r="L145" i="55"/>
  <c r="L144" i="55"/>
  <c r="L143" i="55"/>
  <c r="L125" i="55"/>
  <c r="L119" i="55"/>
  <c r="L118" i="55"/>
  <c r="L117" i="55"/>
  <c r="L116" i="55"/>
  <c r="L115" i="55"/>
  <c r="L111" i="55"/>
  <c r="L110" i="55"/>
  <c r="L109" i="55"/>
  <c r="L108" i="55"/>
  <c r="L107" i="55"/>
  <c r="L103" i="55"/>
  <c r="L102" i="55"/>
  <c r="L101" i="55"/>
  <c r="L100" i="55"/>
  <c r="L99" i="55"/>
  <c r="L98" i="55"/>
  <c r="L80" i="55"/>
  <c r="L79" i="55"/>
  <c r="L78" i="55"/>
  <c r="L77" i="55"/>
  <c r="L76" i="55"/>
  <c r="L75" i="55"/>
  <c r="L74" i="55"/>
  <c r="L73" i="55"/>
  <c r="L72" i="55"/>
  <c r="L71" i="55"/>
  <c r="L70" i="55"/>
  <c r="L69" i="55"/>
  <c r="L68" i="55"/>
  <c r="L67" i="55"/>
  <c r="L63" i="55"/>
  <c r="L62" i="55"/>
  <c r="L61" i="55"/>
  <c r="L60" i="55"/>
  <c r="L59" i="55"/>
  <c r="L58" i="55"/>
  <c r="L57" i="55"/>
  <c r="L56" i="55"/>
  <c r="L52" i="55"/>
  <c r="L51" i="55"/>
  <c r="L50" i="55"/>
  <c r="L49" i="55"/>
  <c r="L48" i="55"/>
  <c r="L47" i="55"/>
  <c r="L46" i="55"/>
  <c r="L45" i="55"/>
  <c r="L44" i="55"/>
  <c r="L43" i="55"/>
  <c r="L42" i="55"/>
  <c r="L41" i="55"/>
  <c r="L40" i="55"/>
  <c r="L39" i="55"/>
  <c r="L38" i="55"/>
  <c r="L37" i="55"/>
  <c r="L36" i="55"/>
  <c r="L35" i="55"/>
  <c r="L34" i="55"/>
  <c r="L29" i="55"/>
  <c r="L28" i="55"/>
  <c r="L27" i="55"/>
  <c r="L26" i="55"/>
  <c r="L25" i="55"/>
  <c r="L24" i="55"/>
  <c r="L23" i="55"/>
  <c r="L22" i="55"/>
  <c r="L18" i="55"/>
  <c r="L17" i="55"/>
  <c r="L16" i="55"/>
  <c r="L15" i="55"/>
  <c r="L97" i="55"/>
  <c r="L96" i="55"/>
  <c r="L95" i="55"/>
  <c r="L94" i="55"/>
  <c r="L93" i="55"/>
  <c r="L92" i="55"/>
  <c r="L14" i="55"/>
  <c r="C14" i="55"/>
  <c r="A3" i="55" s="1"/>
  <c r="M10" i="55"/>
  <c r="A8" i="55"/>
  <c r="I1" i="55"/>
  <c r="C38" i="54"/>
  <c r="C37" i="54"/>
  <c r="B36" i="54"/>
  <c r="C32" i="54"/>
  <c r="C31" i="54"/>
  <c r="H14" i="54"/>
  <c r="C9" i="54"/>
  <c r="A9" i="54"/>
  <c r="C8" i="54"/>
  <c r="C7" i="54"/>
  <c r="C6" i="54"/>
  <c r="C14" i="40"/>
  <c r="A3" i="40" s="1"/>
  <c r="M10" i="40"/>
  <c r="A8" i="40"/>
  <c r="I1" i="40"/>
  <c r="L14" i="39"/>
  <c r="C14" i="39"/>
  <c r="A3" i="39" s="1"/>
  <c r="M10" i="39"/>
  <c r="A8" i="39"/>
  <c r="I1" i="39"/>
  <c r="L14" i="38"/>
  <c r="C14" i="38"/>
  <c r="A3" i="38" s="1"/>
  <c r="M10" i="38"/>
  <c r="A8" i="38"/>
  <c r="I1" i="38"/>
  <c r="L14" i="37"/>
  <c r="C14" i="37"/>
  <c r="A3" i="37" s="1"/>
  <c r="M10" i="37"/>
  <c r="A8" i="37"/>
  <c r="I1" i="37"/>
  <c r="L14" i="36"/>
  <c r="C14" i="36"/>
  <c r="A3" i="36" s="1"/>
  <c r="M10" i="36"/>
  <c r="A8" i="36"/>
  <c r="I1" i="36"/>
  <c r="N71" i="34"/>
  <c r="M69" i="34"/>
  <c r="K14" i="35"/>
  <c r="C14" i="35"/>
  <c r="A3" i="35" s="1"/>
  <c r="L10" i="35"/>
  <c r="A8" i="35"/>
  <c r="I1" i="35"/>
  <c r="C71" i="34"/>
  <c r="N70" i="34"/>
  <c r="C70" i="34"/>
  <c r="L14" i="34"/>
  <c r="C14" i="34"/>
  <c r="A3" i="34" s="1"/>
  <c r="M10" i="34"/>
  <c r="A8" i="34"/>
  <c r="I1" i="34"/>
  <c r="C42" i="33"/>
  <c r="C41" i="33"/>
  <c r="B40" i="33"/>
  <c r="C36" i="33"/>
  <c r="C35" i="33"/>
  <c r="H14" i="33"/>
  <c r="C9" i="33"/>
  <c r="A9" i="33"/>
  <c r="C8" i="33"/>
  <c r="C7" i="33"/>
  <c r="C6" i="33"/>
  <c r="C30" i="22"/>
  <c r="C29" i="22"/>
  <c r="A4" i="22"/>
  <c r="B34" i="22"/>
  <c r="C35" i="22"/>
  <c r="C36" i="22"/>
  <c r="C14" i="9"/>
  <c r="A3" i="9" s="1"/>
  <c r="C9" i="22"/>
  <c r="A9" i="22"/>
  <c r="K14" i="9"/>
  <c r="C6" i="22"/>
  <c r="C8" i="22"/>
  <c r="A8" i="9"/>
  <c r="L10" i="9"/>
  <c r="H14" i="22"/>
  <c r="O17" i="35" l="1"/>
  <c r="H20" i="33" s="1"/>
  <c r="M22" i="40"/>
  <c r="I25" i="33" s="1"/>
  <c r="Q15" i="39"/>
  <c r="M34" i="39"/>
  <c r="M27" i="38"/>
  <c r="Q28" i="37"/>
  <c r="Q20" i="37"/>
  <c r="O62" i="34"/>
  <c r="G19" i="33" s="1"/>
  <c r="L142" i="9"/>
  <c r="I19" i="22" s="1"/>
  <c r="A152" i="55"/>
  <c r="A35" i="67"/>
  <c r="Q27" i="39"/>
  <c r="Q19" i="39"/>
  <c r="Q31" i="37"/>
  <c r="Q23" i="37"/>
  <c r="Q15" i="37"/>
  <c r="Q27" i="37"/>
  <c r="Q24" i="37"/>
  <c r="Q16" i="37"/>
  <c r="Q19" i="37"/>
  <c r="N17" i="35"/>
  <c r="G20" i="33" s="1"/>
  <c r="Q97" i="55"/>
  <c r="Q43" i="55"/>
  <c r="Q93" i="55"/>
  <c r="Q57" i="55"/>
  <c r="Q40" i="55"/>
  <c r="N14" i="40"/>
  <c r="Q14" i="40" s="1"/>
  <c r="Q14" i="55"/>
  <c r="M47" i="66"/>
  <c r="F19" i="65" s="1"/>
  <c r="F21" i="65" s="1"/>
  <c r="O47" i="66"/>
  <c r="H19" i="65" s="1"/>
  <c r="H21" i="65" s="1"/>
  <c r="N47" i="66"/>
  <c r="G19" i="65" s="1"/>
  <c r="G21" i="65" s="1"/>
  <c r="O117" i="36"/>
  <c r="G21" i="33" s="1"/>
  <c r="Q146" i="55"/>
  <c r="Q51" i="55"/>
  <c r="Q47" i="55"/>
  <c r="Q36" i="55"/>
  <c r="Q25" i="55"/>
  <c r="Q110" i="55"/>
  <c r="Q101" i="55"/>
  <c r="Q77" i="55"/>
  <c r="Q70" i="55"/>
  <c r="Q60" i="55"/>
  <c r="P14" i="9"/>
  <c r="P108" i="9"/>
  <c r="O142" i="9"/>
  <c r="H19" i="22" s="1"/>
  <c r="H21" i="22" s="1"/>
  <c r="P39" i="9"/>
  <c r="Q74" i="55"/>
  <c r="Q29" i="55"/>
  <c r="Q18" i="55"/>
  <c r="P117" i="36"/>
  <c r="H21" i="33" s="1"/>
  <c r="O149" i="55"/>
  <c r="G19" i="54" s="1"/>
  <c r="G23" i="54" s="1"/>
  <c r="Q116" i="55"/>
  <c r="Q147" i="55"/>
  <c r="Q143" i="55"/>
  <c r="Q125" i="55"/>
  <c r="Q117" i="55"/>
  <c r="Q111" i="55"/>
  <c r="Q107" i="55"/>
  <c r="Q98" i="55"/>
  <c r="Q78" i="55"/>
  <c r="Q71" i="55"/>
  <c r="Q67" i="55"/>
  <c r="Q61" i="55"/>
  <c r="Q52" i="55"/>
  <c r="Q48" i="55"/>
  <c r="Q44" i="55"/>
  <c r="Q37" i="55"/>
  <c r="Q26" i="55"/>
  <c r="Q22" i="55"/>
  <c r="Q15" i="55"/>
  <c r="P149" i="55"/>
  <c r="H19" i="54" s="1"/>
  <c r="H23" i="54" s="1"/>
  <c r="Q94" i="55"/>
  <c r="P22" i="40"/>
  <c r="H25" i="33" s="1"/>
  <c r="N142" i="9"/>
  <c r="G19" i="22" s="1"/>
  <c r="G21" i="22" s="1"/>
  <c r="M142" i="9"/>
  <c r="F19" i="22" s="1"/>
  <c r="F21" i="22" s="1"/>
  <c r="P56" i="9"/>
  <c r="P83" i="9"/>
  <c r="P89" i="9"/>
  <c r="Q31" i="39"/>
  <c r="N34" i="39"/>
  <c r="F24" i="33" s="1"/>
  <c r="O34" i="39"/>
  <c r="G24" i="33" s="1"/>
  <c r="O27" i="38"/>
  <c r="G23" i="33" s="1"/>
  <c r="P27" i="38"/>
  <c r="H23" i="33" s="1"/>
  <c r="N27" i="38"/>
  <c r="F23" i="33" s="1"/>
  <c r="N33" i="37"/>
  <c r="F22" i="33" s="1"/>
  <c r="O33" i="37"/>
  <c r="G22" i="33" s="1"/>
  <c r="O22" i="40"/>
  <c r="G25" i="33" s="1"/>
  <c r="Q18" i="40"/>
  <c r="Q32" i="39"/>
  <c r="Q28" i="39"/>
  <c r="Q24" i="39"/>
  <c r="Q20" i="39"/>
  <c r="P34" i="39"/>
  <c r="H24" i="33" s="1"/>
  <c r="P33" i="37"/>
  <c r="H22" i="33" s="1"/>
  <c r="Q23" i="38"/>
  <c r="Q19" i="38"/>
  <c r="Q15" i="38"/>
  <c r="Q16" i="39"/>
  <c r="N149" i="55"/>
  <c r="F19" i="54" s="1"/>
  <c r="F23" i="54" s="1"/>
  <c r="Q58" i="34"/>
  <c r="Q54" i="34"/>
  <c r="Q50" i="34"/>
  <c r="Q46" i="34"/>
  <c r="Q42" i="34"/>
  <c r="Q38" i="34"/>
  <c r="Q34" i="34"/>
  <c r="Q30" i="34"/>
  <c r="Q18" i="34"/>
  <c r="Q14" i="34"/>
  <c r="Q59" i="34"/>
  <c r="Q55" i="34"/>
  <c r="Q51" i="34"/>
  <c r="Q47" i="34"/>
  <c r="Q43" i="34"/>
  <c r="Q39" i="34"/>
  <c r="Q35" i="34"/>
  <c r="Q31" i="34"/>
  <c r="Q19" i="34"/>
  <c r="Q15" i="34"/>
  <c r="Q145" i="55"/>
  <c r="Q119" i="55"/>
  <c r="Q115" i="55"/>
  <c r="Q109" i="55"/>
  <c r="Q103" i="55"/>
  <c r="Q100" i="55"/>
  <c r="Q80" i="55"/>
  <c r="Q76" i="55"/>
  <c r="Q73" i="55"/>
  <c r="Q69" i="55"/>
  <c r="Q63" i="55"/>
  <c r="Q59" i="55"/>
  <c r="Q56" i="55"/>
  <c r="Q50" i="55"/>
  <c r="Q46" i="55"/>
  <c r="Q42" i="55"/>
  <c r="Q39" i="55"/>
  <c r="Q35" i="55"/>
  <c r="Q28" i="55"/>
  <c r="Q24" i="55"/>
  <c r="Q17" i="55"/>
  <c r="Q96" i="55"/>
  <c r="Q92" i="55"/>
  <c r="Q144" i="55"/>
  <c r="Q118" i="55"/>
  <c r="Q108" i="55"/>
  <c r="Q102" i="55"/>
  <c r="Q99" i="55"/>
  <c r="Q79" i="55"/>
  <c r="Q75" i="55"/>
  <c r="Q72" i="55"/>
  <c r="Q68" i="55"/>
  <c r="Q62" i="55"/>
  <c r="Q58" i="55"/>
  <c r="Q49" i="55"/>
  <c r="Q45" i="55"/>
  <c r="Q41" i="55"/>
  <c r="Q38" i="55"/>
  <c r="Q34" i="55"/>
  <c r="Q27" i="55"/>
  <c r="Q23" i="55"/>
  <c r="Q16" i="55"/>
  <c r="Q95" i="55"/>
  <c r="Q19" i="40"/>
  <c r="Q15" i="40"/>
  <c r="Q20" i="40"/>
  <c r="Q16" i="40"/>
  <c r="Q29" i="39"/>
  <c r="Q25" i="39"/>
  <c r="Q21" i="39"/>
  <c r="Q17" i="39"/>
  <c r="Q24" i="38"/>
  <c r="Q20" i="38"/>
  <c r="Q16" i="38"/>
  <c r="P14" i="35"/>
  <c r="Q17" i="40"/>
  <c r="Q30" i="39"/>
  <c r="Q26" i="39"/>
  <c r="Q22" i="39"/>
  <c r="Q18" i="39"/>
  <c r="Q14" i="39"/>
  <c r="Q25" i="38"/>
  <c r="Q21" i="38"/>
  <c r="Q17" i="38"/>
  <c r="Q29" i="37"/>
  <c r="Q25" i="37"/>
  <c r="Q21" i="37"/>
  <c r="Q17" i="37"/>
  <c r="P15" i="35"/>
  <c r="Q22" i="38"/>
  <c r="Q18" i="38"/>
  <c r="Q14" i="38"/>
  <c r="Q30" i="37"/>
  <c r="Q26" i="37"/>
  <c r="Q22" i="37"/>
  <c r="Q18" i="37"/>
  <c r="Q14" i="37"/>
  <c r="Q14" i="36"/>
  <c r="Q117" i="36" s="1"/>
  <c r="Q60" i="34"/>
  <c r="Q56" i="34"/>
  <c r="Q52" i="34"/>
  <c r="Q48" i="34"/>
  <c r="Q44" i="34"/>
  <c r="Q40" i="34"/>
  <c r="Q36" i="34"/>
  <c r="Q32" i="34"/>
  <c r="Q28" i="34"/>
  <c r="Q16" i="34"/>
  <c r="Q57" i="34"/>
  <c r="Q53" i="34"/>
  <c r="Q49" i="34"/>
  <c r="Q45" i="34"/>
  <c r="Q41" i="34"/>
  <c r="Q37" i="34"/>
  <c r="Q33" i="34"/>
  <c r="Q29" i="34"/>
  <c r="Q17" i="34"/>
  <c r="I24" i="33"/>
  <c r="I21" i="33"/>
  <c r="I23" i="33"/>
  <c r="M33" i="37"/>
  <c r="I22" i="33" s="1"/>
  <c r="L17" i="35"/>
  <c r="I20" i="33" s="1"/>
  <c r="M149" i="55"/>
  <c r="I19" i="54" s="1"/>
  <c r="L47" i="66"/>
  <c r="I19" i="65" s="1"/>
  <c r="P14" i="66"/>
  <c r="P47" i="66" s="1"/>
  <c r="N22" i="40" l="1"/>
  <c r="F25" i="33" s="1"/>
  <c r="P17" i="35"/>
  <c r="E20" i="33" s="1"/>
  <c r="P142" i="9"/>
  <c r="P8" i="9" s="1"/>
  <c r="E21" i="33"/>
  <c r="G27" i="33"/>
  <c r="Q34" i="39"/>
  <c r="E24" i="33" s="1"/>
  <c r="Q33" i="37"/>
  <c r="E22" i="33" s="1"/>
  <c r="Q22" i="40"/>
  <c r="Q8" i="40" s="1"/>
  <c r="Q149" i="55"/>
  <c r="Q8" i="55" s="1"/>
  <c r="Q27" i="38"/>
  <c r="I21" i="22"/>
  <c r="H12" i="22" s="1"/>
  <c r="I21" i="65"/>
  <c r="H12" i="65" s="1"/>
  <c r="H12" i="54"/>
  <c r="P8" i="35" l="1"/>
  <c r="Q8" i="39"/>
  <c r="Q8" i="37"/>
  <c r="E19" i="22"/>
  <c r="Q8" i="36"/>
  <c r="E25" i="33"/>
  <c r="E19" i="54"/>
  <c r="E23" i="54" s="1"/>
  <c r="E23" i="33"/>
  <c r="Q8" i="38"/>
  <c r="E19" i="65"/>
  <c r="E21" i="65" s="1"/>
  <c r="P8" i="66"/>
  <c r="E24" i="54" l="1"/>
  <c r="E25" i="54" s="1"/>
  <c r="E21" i="22"/>
  <c r="E24" i="22" s="1"/>
  <c r="E22" i="65"/>
  <c r="E23" i="65" s="1"/>
  <c r="E24" i="65"/>
  <c r="E25" i="65" l="1"/>
  <c r="D19" i="2" s="1"/>
  <c r="E22" i="22"/>
  <c r="E23" i="22" s="1"/>
  <c r="E26" i="54"/>
  <c r="E27" i="54" s="1"/>
  <c r="H11" i="65" l="1"/>
  <c r="E25" i="22"/>
  <c r="D18" i="2"/>
  <c r="H11" i="54"/>
  <c r="H11" i="22" l="1"/>
  <c r="D16" i="2"/>
  <c r="M20" i="34"/>
  <c r="I20" i="34"/>
  <c r="N20" i="34" s="1"/>
  <c r="P20" i="34" l="1"/>
  <c r="L20" i="34" l="1"/>
  <c r="Q20" i="34"/>
  <c r="P21" i="34"/>
  <c r="N21" i="34"/>
  <c r="L21" i="34"/>
  <c r="M21" i="34"/>
  <c r="Q21" i="34" l="1"/>
  <c r="P23" i="34"/>
  <c r="M23" i="34"/>
  <c r="M22" i="34"/>
  <c r="L23" i="34"/>
  <c r="N23" i="34"/>
  <c r="L22" i="34"/>
  <c r="P22" i="34"/>
  <c r="N22" i="34"/>
  <c r="Q23" i="34" l="1"/>
  <c r="Q22" i="34"/>
  <c r="N25" i="34"/>
  <c r="P26" i="34"/>
  <c r="P25" i="34"/>
  <c r="N26" i="34"/>
  <c r="P27" i="34"/>
  <c r="M26" i="34"/>
  <c r="L26" i="34"/>
  <c r="L24" i="34"/>
  <c r="M27" i="34"/>
  <c r="L27" i="34"/>
  <c r="P24" i="34"/>
  <c r="M24" i="34"/>
  <c r="N27" i="34"/>
  <c r="M25" i="34"/>
  <c r="L25" i="34"/>
  <c r="N24" i="34"/>
  <c r="P62" i="34" l="1"/>
  <c r="N62" i="34"/>
  <c r="F19" i="33" s="1"/>
  <c r="F27" i="33" s="1"/>
  <c r="M62" i="34"/>
  <c r="Q27" i="34"/>
  <c r="Q25" i="34"/>
  <c r="I19" i="33"/>
  <c r="I27" i="33" s="1"/>
  <c r="H12" i="33" s="1"/>
  <c r="H13" i="22" s="1"/>
  <c r="H19" i="33"/>
  <c r="H27" i="33" s="1"/>
  <c r="Q24" i="34"/>
  <c r="Q26" i="34"/>
  <c r="Q62" i="34" l="1"/>
  <c r="Q8" i="34" s="1"/>
  <c r="E19" i="33" l="1"/>
  <c r="E27" i="33" l="1"/>
  <c r="E28" i="33" s="1"/>
  <c r="E29" i="33" s="1"/>
  <c r="E30" i="33" l="1"/>
  <c r="E31" i="33" s="1"/>
  <c r="H11" i="33" l="1"/>
  <c r="D17" i="2"/>
  <c r="D20" i="2" s="1"/>
  <c r="D23" i="2" s="1"/>
</calcChain>
</file>

<file path=xl/sharedStrings.xml><?xml version="1.0" encoding="utf-8"?>
<sst xmlns="http://schemas.openxmlformats.org/spreadsheetml/2006/main" count="1714" uniqueCount="704">
  <si>
    <t>Būvniecības koptāme</t>
  </si>
  <si>
    <t>Objekta nosaukums</t>
  </si>
  <si>
    <t>Sastādīja:</t>
  </si>
  <si>
    <t xml:space="preserve">Būves nosaukums: </t>
  </si>
  <si>
    <t xml:space="preserve">Objekta adrese: </t>
  </si>
  <si>
    <t>Kopējā darbietilpība, c/h</t>
  </si>
  <si>
    <t>Nr.p.k.</t>
  </si>
  <si>
    <t>Kods, tāmes Nr.</t>
  </si>
  <si>
    <t>Tai skaitā</t>
  </si>
  <si>
    <t>Darbietilpība (c/h)</t>
  </si>
  <si>
    <t>Kopā</t>
  </si>
  <si>
    <t>Kopā bez PVN</t>
  </si>
  <si>
    <t>Kods</t>
  </si>
  <si>
    <t>Mērvienība</t>
  </si>
  <si>
    <t>Daudzums</t>
  </si>
  <si>
    <t>Vienības izmaksas</t>
  </si>
  <si>
    <t>Kopā uz visu apjomu</t>
  </si>
  <si>
    <t>Laika norma (c/h)</t>
  </si>
  <si>
    <t xml:space="preserve">Objekta nosaukums: </t>
  </si>
  <si>
    <t>Peļņa</t>
  </si>
  <si>
    <t>m2</t>
  </si>
  <si>
    <t>Pasūtījuma Nr.</t>
  </si>
  <si>
    <t>Vispārējie būvdarbi</t>
  </si>
  <si>
    <t>Virsizdevumi</t>
  </si>
  <si>
    <t xml:space="preserve">Vispārīgie būvdarbi </t>
  </si>
  <si>
    <t xml:space="preserve">Ventilācija </t>
  </si>
  <si>
    <t>Pārbaudīja:</t>
  </si>
  <si>
    <t>Kopsav.tāmes Nr</t>
  </si>
  <si>
    <t>Teritorijas labiekārtošana</t>
  </si>
  <si>
    <t>PVN 21 %</t>
  </si>
  <si>
    <t>tai skaitā darba aizsardzība</t>
  </si>
  <si>
    <t>Piezīmes:</t>
  </si>
  <si>
    <t>Darba samaksas likme (euro/h)</t>
  </si>
  <si>
    <t>Darba alga (euro)</t>
  </si>
  <si>
    <t>Kopā (euro)</t>
  </si>
  <si>
    <t>Summa (euro)</t>
  </si>
  <si>
    <t>Par kopējo summu, euro</t>
  </si>
  <si>
    <t>Tāmes izmaksas (euro)</t>
  </si>
  <si>
    <t>darba alga (euro)</t>
  </si>
  <si>
    <t>materiāli (euro)</t>
  </si>
  <si>
    <t>mehānismi (euro)</t>
  </si>
  <si>
    <t>Objekta izmaksas            (euro)</t>
  </si>
  <si>
    <t>Tāmes izmaksas euro:</t>
  </si>
  <si>
    <t>Lokālā tāme Nr.</t>
  </si>
  <si>
    <t>būvizstrādājumi (euro)</t>
  </si>
  <si>
    <t>Būvizstrādājumi (euro)</t>
  </si>
  <si>
    <t>Būvdarbu veids vai konstruktīvā elementa nosaukums</t>
  </si>
  <si>
    <t>Būvdarbu nosaukums</t>
  </si>
  <si>
    <t>Kopsavilkuma aprēķins Nr. 1</t>
  </si>
  <si>
    <t>Kopsavilkuma aprēķins Nr. 2</t>
  </si>
  <si>
    <t>Kopsavilkuma aprēķins Nr. 3</t>
  </si>
  <si>
    <t>Kopsavilkuma aprēķins Nr. 4</t>
  </si>
  <si>
    <t>Tiešās izmaksas kopā t.sk. darba devēja sociālais nodoklis(23,59%)</t>
  </si>
  <si>
    <t>Tiešās izmaksas kopā, t.sk. darba devēja sociālais nodoklis(23,59%)</t>
  </si>
  <si>
    <t>Rīga, Fridriķa iela 2</t>
  </si>
  <si>
    <t xml:space="preserve">Apkure  </t>
  </si>
  <si>
    <t>Iekšējie elektromontāžas darbi</t>
  </si>
  <si>
    <t>ND-1; ND-2; PD-3.1.; PD-3.2; PD-4.1.; PD-4.2; ND-5.1; ND-5.2; ND-5.3; ND-5.4</t>
  </si>
  <si>
    <t>Gaisa vadu un iekārtu stiprinājumu komplekts</t>
  </si>
  <si>
    <t>Ventilācijas sistēmas ieregulēšana</t>
  </si>
  <si>
    <t>Blīvējuma materiāli, silikons, palīgmateriāli</t>
  </si>
  <si>
    <t>Gaisa vadu veidgabali un fasondaļas</t>
  </si>
  <si>
    <t>Marķēšanas materiāli</t>
  </si>
  <si>
    <t>Montāžas komplekts</t>
  </si>
  <si>
    <t>N-3; N-4</t>
  </si>
  <si>
    <t>P-5; ND-5</t>
  </si>
  <si>
    <t>1400x600</t>
  </si>
  <si>
    <t>1500x600</t>
  </si>
  <si>
    <t>800x400</t>
  </si>
  <si>
    <t>400x400</t>
  </si>
  <si>
    <t>DVNI 400EC</t>
  </si>
  <si>
    <t>FDS-L 355/400</t>
  </si>
  <si>
    <t>EC-Basic-T</t>
  </si>
  <si>
    <t>∅400</t>
  </si>
  <si>
    <t>K 315 sileo</t>
  </si>
  <si>
    <t>∅315</t>
  </si>
  <si>
    <t>kpl.</t>
  </si>
  <si>
    <t>m</t>
  </si>
  <si>
    <t>Piekļuves kontroles sistēma</t>
  </si>
  <si>
    <t>Apsardzes signalizācija</t>
  </si>
  <si>
    <t>Videonovērošana</t>
  </si>
  <si>
    <t>Ugunsgrēka atklāšanas un trauksmes signalizācija</t>
  </si>
  <si>
    <t>Ārējie elektrotīkli</t>
  </si>
  <si>
    <t>INTG-996001EUPS</t>
  </si>
  <si>
    <t>gb.</t>
  </si>
  <si>
    <t>INTG-996012PCB&amp;K</t>
  </si>
  <si>
    <t xml:space="preserve">INTG-995201PEEU3 </t>
  </si>
  <si>
    <t>12V 7Ah</t>
  </si>
  <si>
    <t xml:space="preserve">SD-C141S </t>
  </si>
  <si>
    <t>UTP Kat.5e</t>
  </si>
  <si>
    <t>NYM-J 3x2.5 mm2</t>
  </si>
  <si>
    <t>NYM-J 2x0,75 mm2</t>
  </si>
  <si>
    <t>D=20 mm</t>
  </si>
  <si>
    <t>INTG-996005PCB&amp;K</t>
  </si>
  <si>
    <t>INTG-996515PCB&amp;K</t>
  </si>
  <si>
    <t xml:space="preserve">INTG-995400 </t>
  </si>
  <si>
    <t>RXC-ST</t>
  </si>
  <si>
    <t>MET-200AR</t>
  </si>
  <si>
    <t>14U 800x800mm</t>
  </si>
  <si>
    <t>19' 1U</t>
  </si>
  <si>
    <t>M6</t>
  </si>
  <si>
    <t>8-vietīgā, 19' 1U</t>
  </si>
  <si>
    <t>Cisco 2960-X</t>
  </si>
  <si>
    <t>SM</t>
  </si>
  <si>
    <t>1U</t>
  </si>
  <si>
    <t>UPS APC Smart-UPS 1500VA LCD RM 1U 230V</t>
  </si>
  <si>
    <t>24portu Cat.6</t>
  </si>
  <si>
    <t xml:space="preserve">Cat.6 UTP 4x2x0,5 </t>
  </si>
  <si>
    <t>4401W</t>
  </si>
  <si>
    <t>4313W</t>
  </si>
  <si>
    <t>4487RE</t>
  </si>
  <si>
    <t>Promastop IM CJ21</t>
  </si>
  <si>
    <t>gab.</t>
  </si>
  <si>
    <t>iepak.</t>
  </si>
  <si>
    <t>EVOCAB SUPERHARD</t>
  </si>
  <si>
    <t>EVOCAB FLEX</t>
  </si>
  <si>
    <t>10kV kabeļu, caurules un uzmavas trases (Lietotāja teritorijā)</t>
  </si>
  <si>
    <t>10kV kabeļu, caurules un uzmavas trases (līdz ast Jaņciems)</t>
  </si>
  <si>
    <t>EVOCAB SPLIT</t>
  </si>
  <si>
    <t>AS Sadales tīkls demontējāmās ned. ZS un VS kabeļlīnijas:</t>
  </si>
  <si>
    <t>VS kabeļlīnijas demontāža</t>
  </si>
  <si>
    <t>VS savienojošo uzmavu demontāža</t>
  </si>
  <si>
    <t>ZS kabeļlīnijas demontāža</t>
  </si>
  <si>
    <t>ZS savienojošo uzmavu, gala kapu demontāža</t>
  </si>
  <si>
    <t>Ārēja zemējuma kontūra izbūves darbi</t>
  </si>
  <si>
    <t>-</t>
  </si>
  <si>
    <t>Kabeļu un caurules trases (DEPO)</t>
  </si>
  <si>
    <t>Tranšeja - bedre kabeļa vai citu apakšzemes komunikāciju apsekošanai (šurfēšana)</t>
  </si>
  <si>
    <t>Tranšejas rakšana un aizbēršana viena līdz divu kabeļu (caurules) guldīšanai 0.7m dziļumā</t>
  </si>
  <si>
    <t>Tranšejas rakšana un aizbēršana viena līdz divu kabeļu (caurules) guldīšanai 1.2m dziļumā</t>
  </si>
  <si>
    <t>Tranšejas rakšana un aizbēršana līdz četru kabeļu (caurules) guldīšanai 0.7m dziļumā ar rokām</t>
  </si>
  <si>
    <t>Caurules guldīšana gatavā tranšejā</t>
  </si>
  <si>
    <t>ZS kabeļa līdz 300 mm² ievēršana caurulē</t>
  </si>
  <si>
    <t>Sadales montāža (DEPO)</t>
  </si>
  <si>
    <t>Kabeļu guldīšana metāla caurulē</t>
  </si>
  <si>
    <t>Saparoto kabeļu pievienošana pie sadales atdālitāju</t>
  </si>
  <si>
    <t>Savienot tramvaju sliedes ar guldītām kabeļu līnijām izmantojot cinkoto pievienojuma kārbu</t>
  </si>
  <si>
    <t>(+/-)600V kabeļu, caurules un uzmavas trases</t>
  </si>
  <si>
    <t>Tranšejas rakšana un aizbēršana līdz četru kabeļu (caurules) guldīšanai 0.7m dziļumā</t>
  </si>
  <si>
    <t>Tranšejas rakšana un aizbēršana līdz sešu kabeļu (caurules) guldīšanai 0.7m dziļumā</t>
  </si>
  <si>
    <t>Tranšejas rakšana un aizbēršana līdz astoņu kabeļu (caurules) guldīšanai 0.7m dziļumā</t>
  </si>
  <si>
    <t>ZS kabeļa līdz 1000 mm² ievēršana caurulē</t>
  </si>
  <si>
    <t>Inženierkomunikāciju šurfēšana</t>
  </si>
  <si>
    <t>Tranšeja - bedre ZS uzmavām</t>
  </si>
  <si>
    <t>ZS kabeļa līdz 240 mm² ievēršana caurulē</t>
  </si>
  <si>
    <t>Tranšejas rakšana un aizbēršana viena līdz divu kabeļu (caurules) guldīšanai 1.0m dziļumā</t>
  </si>
  <si>
    <t>Tranšejas rakšana un aizbēršana viena līdz divu kabeļu (caurules) guldīšanai no 1.0m līdz 1.5m dziļumā</t>
  </si>
  <si>
    <t>Tranšejas rakšana un aizbēršana līdz četru kabeļu (caurules) guldīšanai 1.0m dziļumā ar rokām</t>
  </si>
  <si>
    <t>VS kabeļa līdz 240mm2 guldīšana gatavā tranšejā</t>
  </si>
  <si>
    <t>Tranšejas rakšana un aizbēršana viena līdz divu dalīto aizsargcaurules guldīšanai līdz 1.0m dziļumā</t>
  </si>
  <si>
    <t>Tranšejas rakšana un aizbēršana līdz četru dalīto aizsargcaurules guldīšanai līdz 1.0m dziļumā</t>
  </si>
  <si>
    <t>Dalītas caurules guldīšana gatavā tranšejā</t>
  </si>
  <si>
    <t>ZS kabeļa līdz 240 mm² aizsardzība ar dalīto aizsargcauruli</t>
  </si>
  <si>
    <t>AS Sadales tīkls aizsargcaurules trases:</t>
  </si>
  <si>
    <t>Tranšejas rakšana un aizbēršana līdz sešu dalīto aizsargcaurules guldīšanai līdz 1.0m dziļumā</t>
  </si>
  <si>
    <t>VS kabeļa līdz 240 mm² aizsardzība ar dalīto aizsargcauruli</t>
  </si>
  <si>
    <t>Caudures darbi (dzelzceļa šķersojums, saskaņā ar Pielikumu Nr.2. (ŠĶĒRSOJUMA VIETAS IZVĒLES AKTS Nr.1)</t>
  </si>
  <si>
    <t>Seguma atjaunošanas darbi</t>
  </si>
  <si>
    <t>Organizatoriskie pasākumi</t>
  </si>
  <si>
    <t>EPL vai sarkanās līnijas nospraušana</t>
  </si>
  <si>
    <t>objekts</t>
  </si>
  <si>
    <t>EPL digitālā uzmērīšana</t>
  </si>
  <si>
    <t>Darbu organizācijas projekts</t>
  </si>
  <si>
    <t>Dokumentācijas sagatavošana nodošanai</t>
  </si>
  <si>
    <t>kompl.</t>
  </si>
  <si>
    <t>Tehniskās dokumentācijas nodošana</t>
  </si>
  <si>
    <t>Rakšanas atļaujas saņemšana</t>
  </si>
  <si>
    <t>Demontāžas darbi</t>
  </si>
  <si>
    <t>m3</t>
  </si>
  <si>
    <t>Zemes darbi</t>
  </si>
  <si>
    <t xml:space="preserve">Grunts rakšana ar ekskavatoru, iekraujot grunti automašīnā-pašizgāzējā </t>
  </si>
  <si>
    <t>Grunts rakšana ar rokām</t>
  </si>
  <si>
    <t>Būvbedres un tranšejas aizbēršana ar buldozeru ar pievesto smilti pamatiem</t>
  </si>
  <si>
    <t xml:space="preserve">Būvbedres un tranšejas aizbēršana ar rokām ar pievesto smilti pamatiem </t>
  </si>
  <si>
    <t xml:space="preserve">Liekās grunts aizvešana  </t>
  </si>
  <si>
    <t>Pamati</t>
  </si>
  <si>
    <t>Pamati BK-02</t>
  </si>
  <si>
    <t>t</t>
  </si>
  <si>
    <t>Weland TH6 pakāpienu uzstādīšana vai ekvivalents</t>
  </si>
  <si>
    <t>gb</t>
  </si>
  <si>
    <t>Ieejas kāpnes un telpu 02 grīda BK-06</t>
  </si>
  <si>
    <t>Ieejas kāpnes un telpu 03 grīda BK-06.1</t>
  </si>
  <si>
    <t>Griezums A-A, B-B BK-05</t>
  </si>
  <si>
    <t>Pārsegums BK-04, BK-04.1</t>
  </si>
  <si>
    <t>Paceltā grīda BK-03</t>
  </si>
  <si>
    <t>Sienas BK-03</t>
  </si>
  <si>
    <t>Pamati- grīdas plātne BK-02</t>
  </si>
  <si>
    <t>Sagatavošanas darbi</t>
  </si>
  <si>
    <t>Objekta nospraušana un nostiprināšana dabā</t>
  </si>
  <si>
    <t>kpl</t>
  </si>
  <si>
    <t>Zemes klātne</t>
  </si>
  <si>
    <t>Laukumu planēšana</t>
  </si>
  <si>
    <t>Ceļi un laukumi</t>
  </si>
  <si>
    <t>Asfalta segums</t>
  </si>
  <si>
    <t>Salturīgā slāņa izbūve  h min=41 cm Salturīgā kārta (Ev2≥90MPa)</t>
  </si>
  <si>
    <t>Bruģakmens segums</t>
  </si>
  <si>
    <t>Ietves</t>
  </si>
  <si>
    <t>Salizturīgā dren.smilts slāņa  izbūve  h min=30 cm Salturīgā kārta no drenējošas smilts (kf&gt;1m/dn)</t>
  </si>
  <si>
    <t>Betona apmales</t>
  </si>
  <si>
    <t>Betona apmales BR100.30.15  uzstādīšana uz betona pamatnes</t>
  </si>
  <si>
    <t>Ietves betona apmaļu BR100.22.15 mm  uzstādīšana uz betona pamatnes</t>
  </si>
  <si>
    <t>Apzaļumošana</t>
  </si>
  <si>
    <t>Dolomīta izsijas (fr.2/8) izbūve  4 cm</t>
  </si>
  <si>
    <t>Ailu aizpildījuma elementi</t>
  </si>
  <si>
    <t>Sienas</t>
  </si>
  <si>
    <t>Pārsegums</t>
  </si>
  <si>
    <t>Jumti</t>
  </si>
  <si>
    <t>Grīdas</t>
  </si>
  <si>
    <t>Iekšējie apdares darbi</t>
  </si>
  <si>
    <t>Fasāde</t>
  </si>
  <si>
    <t>Dažādi darbi</t>
  </si>
  <si>
    <t>Kāpnes</t>
  </si>
  <si>
    <t>Kape kabeļgalu hermetizēšanai</t>
  </si>
  <si>
    <t>Kabeļu elektro izolējošo gala hermetisko uzgaļu-kapes montāža</t>
  </si>
  <si>
    <t xml:space="preserve">Griesti  </t>
  </si>
  <si>
    <t>Tvaika izolācijas ierīkošana Bauder TEC DBR vai ekvivalents</t>
  </si>
  <si>
    <t>Pretputekļu pārklājuma izveidošana</t>
  </si>
  <si>
    <t>J.2.1</t>
  </si>
  <si>
    <t>Izlīdzinošā slāņa ierīkošana 50 mm</t>
  </si>
  <si>
    <t>Jumta segums un papildelementi</t>
  </si>
  <si>
    <t>Fasādes sagatavošanas darbi</t>
  </si>
  <si>
    <t>Logu, durvju aizlīmēšana ar plēvi</t>
  </si>
  <si>
    <t>Cokola profila ar lāseni montāža</t>
  </si>
  <si>
    <t>ĀS. 1.1</t>
  </si>
  <si>
    <t>Pretvēja izolācijas ierīkošana ar PAROC CORTEX (b=200) uz stiprinājuma dībeļiem (vai ekvivalentu)</t>
  </si>
  <si>
    <t>ĀS. 1.1a</t>
  </si>
  <si>
    <t>Apmetuma slāņa ieklāšana fasādei piem. Baumit Mosaic tonēts</t>
  </si>
  <si>
    <t>P 1.1</t>
  </si>
  <si>
    <t>AR daļa</t>
  </si>
  <si>
    <t>S 1.1</t>
  </si>
  <si>
    <t>S 1.2</t>
  </si>
  <si>
    <t>13. apakšstacija</t>
  </si>
  <si>
    <t>Ēkas nojaukšana un 13. apakšstacijas izbūve Fridriķa 
ielā 2, 10kV elektrolīnijas atjaunošana un elektroiekārtu
ierīkošana</t>
  </si>
  <si>
    <t>Ailsāni</t>
  </si>
  <si>
    <t>Ailsānu apdare</t>
  </si>
  <si>
    <t>Pārsedzes ierīkošana 250x200x1600 mm</t>
  </si>
  <si>
    <t xml:space="preserve">Ietves asfalta seguma atjaunošana Tips nr.1ai </t>
  </si>
  <si>
    <t>Brauktuves asfalta seguma atjaunošana Tips nr.2a</t>
  </si>
  <si>
    <t>Ietves bruģa seguma atjaunošana Tips nr.2ai</t>
  </si>
  <si>
    <t>Brauktuves asfalta seguma atjaunošana Tips nr.3a</t>
  </si>
  <si>
    <t>Zaļās zonas seguma atjaunošana</t>
  </si>
  <si>
    <t>Elektroiekārtas</t>
  </si>
  <si>
    <t>ER3R12.0100 TIER 2</t>
  </si>
  <si>
    <t>TS3R12.2500</t>
  </si>
  <si>
    <t>Tavrida Electric</t>
  </si>
  <si>
    <t>Zemsprieguma sadales iekārtas:</t>
  </si>
  <si>
    <t>Secheron SA</t>
  </si>
  <si>
    <t>SWS18.40MO/2P</t>
  </si>
  <si>
    <t>Kabeļu izstrādājumi</t>
  </si>
  <si>
    <t>POLT-12C/1XI-L12</t>
  </si>
  <si>
    <t>EPKT-0047</t>
  </si>
  <si>
    <t>Kabeļu nesošās sistēmas / caurules (kab. aizsardzības aprīkojums)</t>
  </si>
  <si>
    <t>KS20-500</t>
  </si>
  <si>
    <t>KS20-400</t>
  </si>
  <si>
    <t>KS20-300</t>
  </si>
  <si>
    <t>skat. griezums 1-1</t>
  </si>
  <si>
    <t>Ugunsdrošs noblīvējums HILTI</t>
  </si>
  <si>
    <t>Ugunsdrošs pārklājums HILTI 20kg</t>
  </si>
  <si>
    <t>Montāžas izstrādājumu palīgmateriālu komplekts (kārbas, klemmes, kronšteini, ķēdes un citi stiprināšanas elementi)</t>
  </si>
  <si>
    <t>Apgaismojuma aprīkojums un rozetes</t>
  </si>
  <si>
    <t>ražotājs LENA LIGHTING</t>
  </si>
  <si>
    <t>ražotājs LEDVANCE</t>
  </si>
  <si>
    <t>Apgaismojuma vadības slēdži</t>
  </si>
  <si>
    <t>Kontaktligzdas</t>
  </si>
  <si>
    <t>Iekšējā potenciālu izlīdzināšana / zemējuma materiāli</t>
  </si>
  <si>
    <t>PE</t>
  </si>
  <si>
    <t>Zibensaisardzības aprīkojums</t>
  </si>
  <si>
    <t>Montāžas un palaišanas darbi</t>
  </si>
  <si>
    <t>1.1</t>
  </si>
  <si>
    <t>Inventāro veidņu uzstādīšana, eļļošana  pamatiem un nojaukšana, noma</t>
  </si>
  <si>
    <t>Armatūras sietu izgatavošana, uzstādīšana, fiksatoru uzstādīšana. Armatūra B500B</t>
  </si>
  <si>
    <t xml:space="preserve">Betona iestrādāšana pamatu konstrukcijās-pamatu pēda C30/37 XF1 XC1 novibrējot, betonu padod ar sūkni </t>
  </si>
  <si>
    <t>Šķembu pamatojuma ierīkošana fr.20-40 mm, blīvā veidā, novibrējot</t>
  </si>
  <si>
    <t>Sienas gruntēšana ar dziļas iedarbības grunti. Dziļumgrunts Baumit</t>
  </si>
  <si>
    <t>Armējošā sieta  iestrāde. Līmēšanas un armēšanas java Baumit vai ekvivalents</t>
  </si>
  <si>
    <t>Armējošā sieta  iestrāde. Līmēšanas un armēšanas java Baumit, Stiklašķiedras siets fasādei.</t>
  </si>
  <si>
    <t>Inventāro veidņu uzstādīšana, eļļošana un nojaukšana, noma</t>
  </si>
  <si>
    <t xml:space="preserve">Betona iestrādāšana  konstrukcijās-pamatu pēda C20/25XC2 novibrējot, betonu padod ar sūkni </t>
  </si>
  <si>
    <t xml:space="preserve">Betona iestrādāšana  konstrukcijās-pamatu pēda C30/37XC2 smalkgraudains novibrējot, betonu padod ar sūkni </t>
  </si>
  <si>
    <t>Situmizolācijas ieklāšana,  piem., Paroc ROB 80 20 mm vai ekvivalents</t>
  </si>
  <si>
    <t>Situmizolācijas ieklāšana,  piem., Paroc ROS 30g 180 mm vai ekvivalents</t>
  </si>
  <si>
    <t>FPO-PP jumta membrāna pastiprināta ar
stiklašķiedru Bauder Thermofin F20</t>
  </si>
  <si>
    <t>Amoritizējošo difūzijas lentu iebūve pa logu un ārduvju perimetru (iekšējās un ārējās)</t>
  </si>
  <si>
    <t>Inventāro veidņu uzstādīšana, eļļošana pamatiem un nojaukšana, noma</t>
  </si>
  <si>
    <t>Šķembu pamatojuma ierīkošana fr.0-41 mm, blīvā veidā, novibrējot 200 mm</t>
  </si>
  <si>
    <t xml:space="preserve">Betona iestrādāšana pamatu konstrukcijās-pamatu pēda C30/37 XF1 XC2 novibrējot, betonu padod ar sūkni </t>
  </si>
  <si>
    <t xml:space="preserve">Sienu apmetuma ierīkošana, t.sk. ailu apmales </t>
  </si>
  <si>
    <t>Sienu špaktelēšana, slīpēšana, t.sk. ailu apmales. Vetonit vai ekvivalenta špaktele, smilšpapīrs</t>
  </si>
  <si>
    <t>Sagatavotu sienu gruntēšana,  t.sk. ailu apmales</t>
  </si>
  <si>
    <t>Sagatavotu sienu krāsošana ar tonētām krāsām 2k. Krāsota. Sienu krāsa, tonis - RAL 7035</t>
  </si>
  <si>
    <t>Sastatņu uzstādīšana, nojaukšana, ieskaitot nomu (iekļaujot sastatņu aizsargsietu)</t>
  </si>
  <si>
    <t xml:space="preserve">Metāla karkasa uzstādīšana, t.sk. stiprinājumi </t>
  </si>
  <si>
    <t>RUUKKI Liberta plākšņu uzstādīšana, t.sk. stiprinājumi, palīgmateriāli. RUUKKI Liberta 700 (Cor-Ten) kasetes</t>
  </si>
  <si>
    <t>Fasādes gruntēšana ar dziļas iedarbības grunti. Dziļumgrunts Baumit</t>
  </si>
  <si>
    <t>Armējošā sieta iestrāde fasādei. Līmēšanas un armēšanas java Baumit vai ekvivalents</t>
  </si>
  <si>
    <t>Putupolistirola uzstādīšana  (50 mm), t.sk. Dow Styrofoam 250 SL-A-N ekstrudētais putupolistirols, palīgmateriāli, stiprinājumi, līmjava</t>
  </si>
  <si>
    <t>Fasādes  gruntēšana. Gruntskrāsa Baumit  (zem dekoratīvā apmetuma)</t>
  </si>
  <si>
    <t>Margu uzstādīšana saskaņā ar AR-6,09,  t.sk. palīgmateriāli</t>
  </si>
  <si>
    <t>Grīda (Dzelzsbetons / betons) demontāža, t.sk. būvgružu izvešana, nodošana pārstrādei</t>
  </si>
  <si>
    <t>Sienas (Ķieģeļu mūris) demontāža, t.sk. būvgružu izvešana, nodošana pārstrādei</t>
  </si>
  <si>
    <t>Pamatu (Dzelzsbetons / betons) demontāža,  t.sk. būvgružu izvešana, nodošana pārstrādei</t>
  </si>
  <si>
    <t>Jumts (Gumijots lokšņu mat. ruberoīds) demontāža, t.sk. būvgružu izvešana, nodošana pārstrādei</t>
  </si>
  <si>
    <t>Dažādi demontāžas darbi, t.sk. būvgružu izvešana, nodošana pārstrādei</t>
  </si>
  <si>
    <t>Sienu mūrēšana no keramzītbetona blokiem 250 mm, t.sk. palīgmateriāli, stiegrojums</t>
  </si>
  <si>
    <t>Putupolistirola uzstādīšana  (50 mm), t.sk EPS 150 putupolistirols, palīgmateriāli, stiprinājumi, līmjava</t>
  </si>
  <si>
    <t>Saliekamā dzelzsbetona pārseguma paneļu h=265 mm montāža, t.sk. palīgmateriāli</t>
  </si>
  <si>
    <t>Tērauda konstrukciju  izgatavošana, piegāde, montāža, t.sk. stiprinājumi. Tērauda konstrukcijas sagatavotas atbilstoši BK daļas norādījumiem, t.sk. pārklājumi, t.sk. MKD izstrāde</t>
  </si>
  <si>
    <t>Notekrenes 100x100 mm montāža,
t.sk. Veidgabali</t>
  </si>
  <si>
    <t>Notekcaurules 100x100 mm montāža,
t.sk. Veidgabali zem apdares kasetēm</t>
  </si>
  <si>
    <t>Nosegprofila montāža, t.sk. stiprinājumi</t>
  </si>
  <si>
    <t>Konstruktīvo balstu elektrības gaisvadiem montāža, t.sk. stiprinājumi</t>
  </si>
  <si>
    <t>Durvju uzstādīšana ĀD-01  ( 2,23x3,03 m), t.sk. palīgmateriāli un montāžās materiāli, saskaņā ar AR-6,02</t>
  </si>
  <si>
    <t>Durvju uzstādīšana ĀD-02  ( 1,53x2,2 m), t.sk. palīgmateriāli un montāžās materiāli, saskaņā ar AR-6,02</t>
  </si>
  <si>
    <t>Durvju uzstādīšana ĀD-03  ( 2,23x3,03 m), t.sk. palīgmateriāli un montāžās materiāli, saskaņā ar AR-6,02</t>
  </si>
  <si>
    <t>Durvju uzstādīšana ĀD-01  ĀD-04  ( 1,03x2,23 m), t.sk. palīgmateriāli un montāžās materiāli,  saskaņā ar AR-6,02</t>
  </si>
  <si>
    <t>Paceltās grīdas konstrukcijas izbūve-  karkass, 40 mm kalcija sulfāta plāksnes, t.sk. palīgmateriāli BERGVIK Iso Floor, paneļi - MERO</t>
  </si>
  <si>
    <t>Tērauda konstrukciju  izgatavošana, piegāde, montāža, t.sk. stiprinājumi. Tērauda konstrukcijas sagatavotas atbilstoši BK daļas norādījumiem, t.sk. pārklājumi,  t.sk. MKD izstrāde</t>
  </si>
  <si>
    <r>
      <t xml:space="preserve">Būves nosaukums: </t>
    </r>
    <r>
      <rPr>
        <b/>
        <sz val="11"/>
        <color theme="1"/>
        <rFont val="Arial"/>
        <family val="2"/>
        <charset val="186"/>
      </rPr>
      <t>13.apakšstacija</t>
    </r>
  </si>
  <si>
    <r>
      <t>Objekta nosaukums:</t>
    </r>
    <r>
      <rPr>
        <b/>
        <sz val="11"/>
        <color theme="1"/>
        <rFont val="Arial"/>
        <family val="2"/>
        <charset val="186"/>
      </rPr>
      <t xml:space="preserve"> Ēkas nojaukšana un 13.apakšstacijas izbūve Fridriķa ielā 2, 10kV elektrolīnijas atjaunošana un elektroiekārtu ierīkošana</t>
    </r>
  </si>
  <si>
    <r>
      <t xml:space="preserve">Objekta adrese: </t>
    </r>
    <r>
      <rPr>
        <b/>
        <sz val="11"/>
        <color theme="1"/>
        <rFont val="Arial"/>
        <family val="2"/>
        <charset val="186"/>
      </rPr>
      <t>Rīga, Fridriķa iela 2</t>
    </r>
  </si>
  <si>
    <t>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t>
  </si>
  <si>
    <t>2.1</t>
  </si>
  <si>
    <t>2.2</t>
  </si>
  <si>
    <t>2.3</t>
  </si>
  <si>
    <t>2.4</t>
  </si>
  <si>
    <t>2.5</t>
  </si>
  <si>
    <t>2.6</t>
  </si>
  <si>
    <t>2.7</t>
  </si>
  <si>
    <t>Āra reste (ar pretinsektu aizsardzību), montāža</t>
  </si>
  <si>
    <t>Reste sienā (gaisa vada galā), ar manuāli aizveramām/atveramām žalūzijām, montāža</t>
  </si>
  <si>
    <t>Cinkotā tērauda gaisa vads, montāža</t>
  </si>
  <si>
    <t xml:space="preserve">Ventilācijas sistēmas ieregulēšana </t>
  </si>
  <si>
    <t>Jumta ventilators (ar darba temperatūru līdz 120°C; bez pretvārsta), montāža</t>
  </si>
  <si>
    <t>Jumta kārba ventilatoram, montāža</t>
  </si>
  <si>
    <t>Temperatūras sensors, montāža</t>
  </si>
  <si>
    <t>Reste (gaisa vada galā) ar pretinsektu aizsardzību, montāža</t>
  </si>
  <si>
    <t>Pretkondensāta kaučuka siltumizolācijas paklājs 19mm H-Duct "K-Flex", montāža</t>
  </si>
  <si>
    <t>Ventilātors uz gaisa vada, montāža</t>
  </si>
  <si>
    <t>Siltināts motorvārsts, montāža</t>
  </si>
  <si>
    <t>Jumtiņš, montāža</t>
  </si>
  <si>
    <t>Āra reste, ar pretinsektu aizsardzību, montāža</t>
  </si>
  <si>
    <t>Reste (gaisa vada galā), montāža</t>
  </si>
  <si>
    <t>Reste (gaisa vada galā), ar pretinsektu aizsardzību, montāža</t>
  </si>
  <si>
    <t>Elektriskais radiators ar termostatu  2 kW, montāža</t>
  </si>
  <si>
    <t>Vidsprieguma sadales iekārtas:</t>
  </si>
  <si>
    <t>10kV 95mm2 kabeļu gala apdare ar kabeļkurpēm</t>
  </si>
  <si>
    <t>0,4kV kabelis Cu-5x10mm², montāža</t>
  </si>
  <si>
    <t>0,4kV kabelis Cu-5x2.5mm², montāža</t>
  </si>
  <si>
    <t>0,4kV kabelis Cu-3x2.5mm², montāža</t>
  </si>
  <si>
    <t>0,4kV kabelis Cu-4x1.5mm², montāža</t>
  </si>
  <si>
    <t>0,4kV kabelis Cu-3x1.5mm², montāža</t>
  </si>
  <si>
    <t>0,4kV kabeļa gala apdare 4 - dzīslu kabeļiem ar plastmasas izolāciju 70mm², montāža</t>
  </si>
  <si>
    <t>0,4kV kabelis, AXMK-1kV 4x70mm², montāža</t>
  </si>
  <si>
    <t>Vidsprieguma viendzīslas 10kV kabelis, NA2XSY-10 1x95mm², montāža</t>
  </si>
  <si>
    <t>600V kopnes 3x(Al-120x10), montāža</t>
  </si>
  <si>
    <t>600V kopnes 2x(Al-120x10), montāža</t>
  </si>
  <si>
    <t>Gluda cieta PE caurule ∅160mm ar stiprinājumiem, montāža</t>
  </si>
  <si>
    <t>Gluda cieta PE caurule ∅110mm ar stiprinājumiem, montāža</t>
  </si>
  <si>
    <t>Gofrēta PE caurule ∅75mm ar stiprinājumiem, montāža</t>
  </si>
  <si>
    <t>Gluda PE caurule ∅50mm ar stiprinājumiem, montāža</t>
  </si>
  <si>
    <t>Gofrēta PE caurule ∅20mm ar stiprinājumiem, montāža</t>
  </si>
  <si>
    <t>Gofrēta PE caurule ∅16mm ar stiprinājumiem, montāža</t>
  </si>
  <si>
    <t xml:space="preserve">Cauruļu palīgmateriāli (līkumi, savienojumi, stipr. utt.) </t>
  </si>
  <si>
    <t>Kabeļu trepe w=500mm, L=3, ar stiprinājumiem, montāža</t>
  </si>
  <si>
    <t>Kabeļu trepe w=400mm, L=3, ar stiprinājumiem, montāža</t>
  </si>
  <si>
    <t>Kabeļu trepe w=300mm, L=3, ar stiprinājumiem, montāža</t>
  </si>
  <si>
    <t>Sienas kronštein kabeļu trepes montāžai, L=540mm, montāža</t>
  </si>
  <si>
    <t>Sienas kronštein kabeļu trepes montāžai, L=440mm, montāža</t>
  </si>
  <si>
    <t>Sienas kronštein kabeļu trepes montāžai, L=340mm, montāža</t>
  </si>
  <si>
    <t>Vītņu stienis kabeļu trepes stirpinājumam pie griestiem,  montāža</t>
  </si>
  <si>
    <t>Г veida konstrukcija (*h=~3m) kabeļu nolaiduma stiprinājumam pie tr-ar,  montāža</t>
  </si>
  <si>
    <t>Vertikāla kabeļu konstrukcija П veida (w=440mm, h*=~400mm) (kabeļu kanālā), montāža</t>
  </si>
  <si>
    <t>Vertikāla kabeļu konstrukcija П veida (w=340mm, h*=~400mm) (kabeļu kanālā), montāža</t>
  </si>
  <si>
    <t>Izolators (starp kabeļu konstrukcijām virs taisngriezim), montāža</t>
  </si>
  <si>
    <t>Vertikāla kabeļu konstrukcija П veida (w=540, h*=~700mm) (virs taisngrieža kabeļu trepes stiprinājumam), montāža</t>
  </si>
  <si>
    <t>Metāla kabeļu aizsargkārba, w=100mm, sienas h=60mm, ar vāku, montāža</t>
  </si>
  <si>
    <t>Nozarkārba ar spailēm, v/a, montāža</t>
  </si>
  <si>
    <t>Uz trozēm iekarams lineārs gaismeklis INDUSTRY SLIM LED 590MM 4550LM 850 IP66 120D LS2 (2.5), 28W, 4550lm, 5000K, efektivitāte 163 lm/W, IP66, IK09, darba temperatūra -25 +35℃, ekspluatācijas laiks &gt;113 000 pie L80B20, Artikuls: 935077, montāža</t>
  </si>
  <si>
    <t>LED prožektors virs ieejas durvīm FL PFM 30 W 4000 K SYM 100 S BK, 30W, 3600lm, efektivitāte 120 lm/W, 4000K, izmēri: 176x55x156mm, ekspluatācijas laiks &gt;70 000 stundas, melnā krāsā, montāža</t>
  </si>
  <si>
    <t>LED prožektors virs ieejas durvīm FL PFM 50 W 4000 K SYM 100 S BK, 50W, 6000lm, efektivitāte 120 lm/W, 4000K, izmēri: 176x55x156mm, ekspluatācijas laiks &gt;70 000 stundas, melnā krāsā, montāža</t>
  </si>
  <si>
    <t>LED prožektors ar kustības sensoru virs ieejas durvīm FL PFM 20 W 4000 K SYM 100 S BK, 20W, 2400lm, efektivitāte 120 lm/W, 4000K, izmēri: 176x55x156mm, ekspluatācijas laiks &gt;70 000 stundas, melnā krāsā, montāža</t>
  </si>
  <si>
    <t>Evakuācijas gaismeklis griestu-sienas ARROW N IP44 v/a  ARN/1W/C/3/SA/X/GR/CD ELT, montāža</t>
  </si>
  <si>
    <t>Virsbūvējāms  avārijas gaismeklis; LED 1W, ar iebūvēto akumulātoru, darbības laiks 1 st., optic R (to escape routes), montāža</t>
  </si>
  <si>
    <t>Vienpolīgs v/a slēdzis; ~230V, 10A, IP44, montāža</t>
  </si>
  <si>
    <t xml:space="preserve">1-viet. kontaktligzda 16A; 230V; IP44 ar zemējumu; v/a, montāža </t>
  </si>
  <si>
    <t xml:space="preserve">2-viet. kontaktligzda 16A; 230V; IP44 ar zemējumu; v/a, montāža </t>
  </si>
  <si>
    <t xml:space="preserve">Kontaktligzda 16A; 400V; IP44 ar zemējumu; v/a, montāža </t>
  </si>
  <si>
    <t xml:space="preserve">Antikorozijas pārklājums </t>
  </si>
  <si>
    <t>Iekšēja zemējuma kontūra vara kopne 40x4mm, montāža</t>
  </si>
  <si>
    <t>Zemējuma novedējs, plakandzelzs zemējuma lenta 40x4mm, montāža</t>
  </si>
  <si>
    <t>Vara vads lokans šķērsgr. 25mm² (dzelteni-zaļš) iekārtu zemēšanai, montāža</t>
  </si>
  <si>
    <t>Vara vads lokans šķērsgr. 16mm² (dzelteni-zaļš) iekārtu zemēšanai, montāža</t>
  </si>
  <si>
    <t>Vara vads lokans šķērsgr. 6mm² (dzelteni-zaļš) iekārtu zemēšanai, montāža</t>
  </si>
  <si>
    <t>Zemējuma kopne, montāža</t>
  </si>
  <si>
    <t>Savienojumā starp ārējo un iekšējo zemējuma kontūru no eksplozijas aizsargāta, slēgta atdalītājdzirksteļsprauga, montāža</t>
  </si>
  <si>
    <t>Zemējuma kopnes savienojums ar zemējuma novedējiem (apaļvadu, izolēto vadu), montāža</t>
  </si>
  <si>
    <t>Zemējuma vada skrūves savienojums metāla daļu zemējumam, montāža</t>
  </si>
  <si>
    <t>Hermetizējošs blīvējums, iestrāde</t>
  </si>
  <si>
    <t>Alumīnija apaļvads Ø8mm,  montāža</t>
  </si>
  <si>
    <t>Karsti cinkotā tērauda apaļvads Ø8mm,  montāža</t>
  </si>
  <si>
    <t>Tērauda zibens uztverējstienis, ∅:10mm, L:1500mm, montāža</t>
  </si>
  <si>
    <t>Betona pamatne zibens uztverējam, montāža</t>
  </si>
  <si>
    <t>Karsti cinkotā tērauda apaļvads Ø10mm, montāža</t>
  </si>
  <si>
    <t>Krustveida savienotājs, montāža</t>
  </si>
  <si>
    <t>Apaļvads Ø8mm savienojums,  montāža</t>
  </si>
  <si>
    <t>Vada Rd 8-10 stiprinājums, montāža</t>
  </si>
  <si>
    <t>Mērījumu savienojums,  montāža</t>
  </si>
  <si>
    <t>3.1</t>
  </si>
  <si>
    <t>Bedres rakšana caudures veikšanai (darba bedre)</t>
  </si>
  <si>
    <t>Bedres rakšana caudures veikšanai (pieņemšanas bedre)</t>
  </si>
  <si>
    <t>4.1</t>
  </si>
  <si>
    <t>Koka ciršana  ar celmu izraušanu, t.sk. transportēšana uz atbērtni</t>
  </si>
  <si>
    <t>Esošo ceļa segumu demontāža, transportēšana uz atbērtni, t.sk. Bortakmens, apmales demontāža (Būvapjomu precizēt pēc fakta būvniecības laikā!)</t>
  </si>
  <si>
    <t xml:space="preserve">Gultnes sagatavošana ceļiem un laukumiem, lieko grunti aizvedot uz atbērtni </t>
  </si>
  <si>
    <t>Betona bruģakmens seguma izbūve 8 cm. 
* Atsevišķos starpsliežu posmos virs jaunprojektētajām inženierkomunikācijām pašlaik iespējams ir dažāds brauktuvju segums (arī kaltais vai apaļais bruģakmens). Būvniecības procesā
precizēt un atjaunot tieši esošo segumu.</t>
  </si>
  <si>
    <t xml:space="preserve">Betona bruģakmens seguma 6cm izbūve. </t>
  </si>
  <si>
    <t xml:space="preserve">Zālāja ar melnzemes kārtu b=20 cm ierīkošana, t.sk. pazemināmā līdz asfalta līmenim zālāja daļa </t>
  </si>
  <si>
    <t>Asfaltbetona AC 22 base 70/100 S-II klase 10cm biezumā izbūve</t>
  </si>
  <si>
    <t>Karstā asfalta AC11surf 4cm biezumā izbūve. Asfaltbetons AC 11 surf 50/70 S-I klase</t>
  </si>
  <si>
    <t>Certex āķa montāža 20kN l=300 mm</t>
  </si>
  <si>
    <t>Sienu mūrēšana no keramzītbetona blokiem 250 mm, t.sk. palīgmateriāli, stiegrojums skat. BK daļas apjomus</t>
  </si>
  <si>
    <t>Smilts-grants maisījuma iestrāde (frakcija 0/22, blīvē kārtās, Dpr=97%, Ec2&gt;=40MPa) h=50 cm</t>
  </si>
  <si>
    <t>Atdaloša slāņa ierīkošana</t>
  </si>
  <si>
    <t>Cinkota režģa platformas uzstādīšana A22x22</t>
  </si>
  <si>
    <t>Pretslīdošu, profilētu, metāla nosegvāku uzstādīšana</t>
  </si>
  <si>
    <t>Esošais tehnisko telpu dz/b paneļu pārsegums, notīrīšana, gruntēšana, lakošana</t>
  </si>
  <si>
    <t>Aizsargpārklājuma uzklāšana</t>
  </si>
  <si>
    <t>Esošās pamatnes profilēšana, blīvēšana (Ev2≥45MPa)</t>
  </si>
  <si>
    <t>Minerālmat. Maisījuma iestrāde (fr.0/56) N-II klase (Ev2≥150MPa izbūve h=20cm</t>
  </si>
  <si>
    <t>Minerālmat. maisījuma iestrāde (fr.0/45), N-IV klase (Ev2≥80MPa) h=15 cm</t>
  </si>
  <si>
    <t>Salizturīgā dren.smilts slāņa  izbūve  (kf&gt;1m/dn, Ev2≥60MPa) h=50 cm</t>
  </si>
  <si>
    <t>Minerālmat. maisījuma iestrāde (fr.0/45), N-IV klase (Ev2≥80M h=20cm</t>
  </si>
  <si>
    <t>4cm -Karstais asfalts AC8 surf (AADTi pievestā ≤500) iestrāde</t>
  </si>
  <si>
    <t>4cm -Karstā asfalta dilumkārta AC 11 surf (AADTj, pievestā 1501-3500) iestrāde</t>
  </si>
  <si>
    <t>6cm -Karstā asfalta saistes kārta AC 22 bin (AADTj, kravas 501-1000) iestrāde</t>
  </si>
  <si>
    <t>6-8cm -Betona bruģis  iestrāde</t>
  </si>
  <si>
    <t>4cm -Karstais asfalts AC11 surf (AADTi pievestā ≤500) iestrāde</t>
  </si>
  <si>
    <t>6cm -Karstais asfalts AC22 base (AADTj, kravas ≤100) iestrāde</t>
  </si>
  <si>
    <t>Brauktuves asfalta seguma atjaunošana Tips nr.3b  iestrāde</t>
  </si>
  <si>
    <t>5cm -Karstais asfalts AC11 surf (AADTi pievestā ≤500)  iestrāde</t>
  </si>
  <si>
    <t>10cm -Minerālmateriāla maisījums 0/45 LA≤40 N-III klase  iestrāde</t>
  </si>
  <si>
    <t>Kaltais bruģakmens Tips nr.4  iestrāde</t>
  </si>
  <si>
    <t>Vienkāršs bruģakmens Tips nr.4a  iestrāde</t>
  </si>
  <si>
    <t>Brauktuves ar cementbetona bruģi Tips nr.5  iestrāde</t>
  </si>
  <si>
    <t>600V (-) Atdalītājs 1p 1000A 
STOL1011-MA-R-2-B, montāža</t>
  </si>
  <si>
    <t>600V (-) Galvenās kopnes atdalītājs 3p 3000A, montāža</t>
  </si>
  <si>
    <r>
      <t xml:space="preserve">Spēka sadale </t>
    </r>
    <r>
      <rPr>
        <b/>
        <sz val="10"/>
        <rFont val="Arial"/>
        <family val="2"/>
      </rPr>
      <t>SS-1</t>
    </r>
    <r>
      <rPr>
        <sz val="10"/>
        <rFont val="Arial"/>
        <family val="2"/>
      </rPr>
      <t>, iekštipa, IP44, v/a montāža</t>
    </r>
  </si>
  <si>
    <t>Kabeļu ievilkšana iepriekš izbūvētās caurulēs</t>
  </si>
  <si>
    <t>Zibens novedēja montāža,  cinkots tērauda apaļvads ∅10mm</t>
  </si>
  <si>
    <t>Vertikālā zemētāja montāža dziļumā līdz 10m montāža. Karsti cinkots apaļdzelzs zemējuma stienis Ø=20mm; L=1,5m; Stieņa spice TE 20; Stieņa spice TE 20; Elektroda un tēraudas plakandzelzs lentas savienojums</t>
  </si>
  <si>
    <t>Horizontālā zemētāja montāža tranšejā. Karsti cinkotā tērauda plakandzelzs lenta 40x4mm</t>
  </si>
  <si>
    <t>Karsti cinkots apaļdzelzs zemējuma stieņa montāža Ø=20mm; L=1,5m</t>
  </si>
  <si>
    <t>Antikorozijas lentas montāža L=10m</t>
  </si>
  <si>
    <t>Tranšejas rakšana horizontālam zemēšanas kontūram 1m dziļumā</t>
  </si>
  <si>
    <t>Kabeļa montāža. 3kV kabelis YAKYFtly-žp-1x300mm2</t>
  </si>
  <si>
    <t>Brīdinājuma lentas montāža "Uzmanību kabelis!"</t>
  </si>
  <si>
    <t>Metāla aizsargcaurules montāža pie balsta. Metāla aizsargcaurule, d=75mm (KL pacelumam gar stabu līdz sadales un līdz GVL savienojuma elementiem)</t>
  </si>
  <si>
    <t>Cinkotas pievienojuma kārbas montāža. Cinkota pievienojuma kārba tramvaju sliedēm. Izmēri 390x190x190. Metāla biezums 8mm</t>
  </si>
  <si>
    <t>Plastmasa aizsargcaurule caurules montāža, ∅125, 1250N</t>
  </si>
  <si>
    <t>Plastmasa aizsargcaurules montāža, ∅125, 750N</t>
  </si>
  <si>
    <t>Savienojuma uzmavas 3 kV kabelim ar metāla bruņas ekrānu un diviem signālvadiem (YAKYFtly-žp) 1x1000 mm2 montāža. Savienojuma uzmava 3kV kabelim ar metāla bruņas ekrānu un diviem signālvadiem (YAKYFtly-žp) 1x1000 mm2</t>
  </si>
  <si>
    <t>PEHD caurules d=160mm 1 gab. horizontāla urbšana-caurvilkšana . Cieta PE caurule, d=160mm, 1250N (caudurei)</t>
  </si>
  <si>
    <t xml:space="preserve">Dalītas caurules guldīšana gatavā tranšejā. Dalītā plastmasa aizsargcaurule, ∅160, 1250N </t>
  </si>
  <si>
    <t xml:space="preserve">Dalītas caurules guldīšana gatavā tranšejā. Dalītā plastmasa aizsargcaurule, ∅160, 750N </t>
  </si>
  <si>
    <t xml:space="preserve">Dalītas caurules guldīšana gatavā tranšejā. Dalītā plastmasa aizsargcaurule, ∅110, 750N </t>
  </si>
  <si>
    <t>Caurules guldīšana gatavā tranšejā. Plastmasa aizsargcaurule caurule, ∅160, 1250N</t>
  </si>
  <si>
    <t>Caurules guldīšana gatavā tranšejā. Plastmasa aizsargcaurule caurule, ∅125, 1250N</t>
  </si>
  <si>
    <t>Caurules guldīšana gatavā tranšejā. Plastmasa aizsargcaurule caurule, ∅125, 750N</t>
  </si>
  <si>
    <t>Caurules guldīšana gatavā tranšejā. Plastmasa aizsargcaurule caurule, ∅125, 450N</t>
  </si>
  <si>
    <t xml:space="preserve">Caurules guldīšana gatavā tranšejā. Dalītā plastmasa aizsargcaurule, ∅160, 750N </t>
  </si>
  <si>
    <t xml:space="preserve">Caurules guldīšana gatavā tranšejā. Dalītā plastmasa aizsargcaurule, ∅125, 750N </t>
  </si>
  <si>
    <t xml:space="preserve">Caurules guldīšana gatavā tranšejā. Dalītā plastmasa aizsargcaurule, ∅110, 750N </t>
  </si>
  <si>
    <t>Kabeļa montāža.10kV kabelis AXLJ TT 3x1x240/35 mm2</t>
  </si>
  <si>
    <t>VS kabeļa līdz 240 mm² gala apdares montāža . 10kV kabeļa gala apdare 3- dzīslu kabeļim AXLJ TT 3x1x240/35 mm2</t>
  </si>
  <si>
    <t>VS savienojuma uzmavas montāža, kabelim 240mm2 šķersgr.</t>
  </si>
  <si>
    <t>1. Kabeļu pārejas uzmavas montāža 10kV (1dzīslas - 3 dzīslām)</t>
  </si>
  <si>
    <t>Kabeļa montāža. 10kV kabelis AXLJ TT 3x1x240/35 mm2</t>
  </si>
  <si>
    <t>Plastmasas aizsargcaurules montāža. caurule, ∅125, 750N</t>
  </si>
  <si>
    <t>3,2</t>
  </si>
  <si>
    <t>Ārējie vājstrāvu tīkli</t>
  </si>
  <si>
    <t>3.2</t>
  </si>
  <si>
    <t xml:space="preserve">m </t>
  </si>
  <si>
    <t>rullis</t>
  </si>
  <si>
    <t>Tranšejas rakšana</t>
  </si>
  <si>
    <t>Kabeļu cauruļu ieguldīšana tranšejā</t>
  </si>
  <si>
    <t>Esošo komunikāciju atšurfēšana</t>
  </si>
  <si>
    <t>Ievada ēkā izveidošana</t>
  </si>
  <si>
    <t>Kabeļa vilkšana iekštelpās</t>
  </si>
  <si>
    <t>Iekštelpas stāvvada izbūvēšana</t>
  </si>
  <si>
    <t>Digitālas izpilddokumentācijas izgatavošana objektam ar komunikāciju ģeogrāfisku piesaistīšanu</t>
  </si>
  <si>
    <t>km</t>
  </si>
  <si>
    <t>Braukšanas zonas asfalta seguma atjaunošana</t>
  </si>
  <si>
    <t>Caurdure, pielietojot vadāmohorizontālās urbšanas iekārtu, 1 caurule blokā. Aizsargcaurule caurdurei d50 1250N</t>
  </si>
  <si>
    <t>Ugunsdroša stiprinājuma montāža</t>
  </si>
  <si>
    <t>Salizturīga smilts komunikāciju ”spilvenam” iestrāde</t>
  </si>
  <si>
    <t>Strēmelēs plīstošā brīdin. lenta 50mmx500m montāža</t>
  </si>
  <si>
    <t>Aizsargcaurule ārtelpu D50 450N montāža</t>
  </si>
  <si>
    <t>Aizsargcaurule iekštelpu D16 montāža</t>
  </si>
  <si>
    <t>Caurdures darbi depo teritorijā tiks veikti saistītā (7.tramvaja līnijas) projekta ietvaros!!!</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</si>
  <si>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</si>
  <si>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</si>
  <si>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</si>
  <si>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</si>
  <si>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</si>
  <si>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</si>
  <si>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</si>
  <si>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</si>
  <si>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</si>
  <si>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</si>
  <si>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</si>
  <si>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</si>
  <si>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</si>
  <si>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</si>
  <si>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</si>
  <si>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</si>
  <si>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</si>
  <si>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</si>
  <si>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</si>
  <si>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</si>
  <si>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</si>
  <si>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</si>
  <si>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</si>
  <si>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</si>
  <si>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</si>
  <si>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</si>
  <si>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</si>
  <si>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</si>
  <si>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</si>
  <si>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</si>
  <si>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</si>
  <si>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</si>
  <si>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</si>
  <si>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</si>
  <si>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</si>
  <si>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</si>
  <si>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</si>
  <si>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</si>
  <si>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</si>
  <si>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</si>
  <si>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</si>
  <si>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</si>
  <si>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</si>
  <si>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</si>
  <si>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Rakšanas atļauju noformēšana un noslēgšana, izpilddokumentācijas noformēšana</t>
  </si>
  <si>
    <t>Adrešu sirēna, montāža</t>
  </si>
  <si>
    <t>Kabelis cilpas, montāža</t>
  </si>
  <si>
    <t>Rokas adreses trauksmes poga ar izolatoru, montāža</t>
  </si>
  <si>
    <t>Telekomunikāciju skapis ar sieta tipa durvīm,  montāža</t>
  </si>
  <si>
    <t>Skrūves - uzgriežņi,  montāža</t>
  </si>
  <si>
    <t>Durvju kontrolieris, montāža</t>
  </si>
  <si>
    <t xml:space="preserve"> Kopā (bez PVN)</t>
  </si>
  <si>
    <t xml:space="preserve">Tāme sastādīta: </t>
  </si>
  <si>
    <t>Tāme sastādīta 202__.gada tirgus cenās, pamatojoties uz SIA „Baltex Group” būvprojekta rasējumiem un darbu apjomiem</t>
  </si>
  <si>
    <t xml:space="preserve">Pasūtījuma Nr.: </t>
  </si>
  <si>
    <t>1*</t>
  </si>
  <si>
    <t>Pieņemšanas-kontroles iekārtu programmēšana un datoru aplikācijas “INTEGRITI” konfigurēšana</t>
  </si>
  <si>
    <r>
      <t xml:space="preserve">Objekta nosaukums: </t>
    </r>
    <r>
      <rPr>
        <b/>
        <sz val="11"/>
        <color theme="1"/>
        <rFont val="Arial"/>
        <family val="2"/>
        <charset val="186"/>
      </rPr>
      <t>Ēkas nojaukšana un 13.apakšstacijas izbūve Fridriķa ielā 2, 10kV elektrolīnijas atjaunošana un elektroiekārtu ierīkošana</t>
    </r>
  </si>
  <si>
    <t>Specializētie darbi - iekšējie tīkli, sistēmas</t>
  </si>
  <si>
    <t>Specializētie darbi - ārējie tīkli, sistēmas</t>
  </si>
  <si>
    <t>Tiešās izmaksas kopā, t.sk. darba devēja sociālais nodoklis (23,59%)</t>
  </si>
  <si>
    <t>2*</t>
  </si>
  <si>
    <t>3*</t>
  </si>
  <si>
    <t>4*</t>
  </si>
  <si>
    <t>5*</t>
  </si>
  <si>
    <t>6*</t>
  </si>
  <si>
    <t>7*</t>
  </si>
  <si>
    <t>8*</t>
  </si>
  <si>
    <t>9*</t>
  </si>
  <si>
    <t>10*</t>
  </si>
  <si>
    <t>11*</t>
  </si>
  <si>
    <t>13*</t>
  </si>
  <si>
    <t>14*</t>
  </si>
  <si>
    <t>15*</t>
  </si>
  <si>
    <t>20*</t>
  </si>
  <si>
    <t>23*</t>
  </si>
  <si>
    <t>24*</t>
  </si>
  <si>
    <t>25*</t>
  </si>
  <si>
    <t>Vidsprieguma viendzīslas 70mm2 10kV kabelis, NA2XSY-10 1x70mm² (kabeli piegādājot no Pasūtītāja noliktavas), montāža</t>
  </si>
  <si>
    <t xml:space="preserve">10kV 70mm2 kabeļu gala apdare ar kabeļkurpēm (materiālu piegādājot no Pasūtītāja noliktavas), montāža </t>
  </si>
  <si>
    <t>Zemsprieguma viendzīslas 0,6kV kabelis 3CHBU- 1x300mm² (kabeli piegādājot no Pasūtītāja noliktavas), montāža</t>
  </si>
  <si>
    <t>Apakšstacijas pašpatēriņa vajadzību sadale (iekārtu piegādājot no Pasūtītāja noliktavas), montāža</t>
  </si>
  <si>
    <t>600V (+) Viena atdalītajā slēdža skapis 3842 (iekļauta vara kopne un atdalītājs) (iekārtu piegādājot no Pasūtītāja noliktavas), montāža</t>
  </si>
  <si>
    <t>600V (+) Divu atdalītāju slēdža skapis  3951-00-00 SR (iekļauta vara kopne un atdalītājs)  IP43 (iekārtu piegādājot no Pasūtītāja noliktavas), montāža</t>
  </si>
  <si>
    <t>Taisngriezis ar motorpiedziņu, 1980kW, 660V, 3000A (iekārtu piegādājot no Pasūtītāja noliktavas), montāža</t>
  </si>
  <si>
    <t>Manuālā atdalītāja ligzda (iekārtu piegādājot no Pasūtītāja noliktavas), montāža</t>
  </si>
  <si>
    <t>Zemsprieguma sadales galvenā iekārtu vadības ligzda (iekārtu piegādājot no Pasūtītāja noliktavas), montāža</t>
  </si>
  <si>
    <t>Ātrdarbīga zemsprieguma līnijas automāta ligzda (iekārtu piegādājot no Pasūtītāja noliktavas), montāža</t>
  </si>
  <si>
    <t>Ātrdarbīga zemsprieguma rezerves automāta ligzda (iekārtu piegādājot no Pasūtītāja noliktavas), montāža</t>
  </si>
  <si>
    <t>Pievada slēdža ligzda ar vakuuma jaudas slēdzi (iekārtu piegādājot no Pasūtītāja noliktavas), montāža</t>
  </si>
  <si>
    <t>Transformatora aizsardzības vakuuma jaudas slēdža ligzda (iekārtu piegādājot no Pasūtītāja noliktavas), montāža</t>
  </si>
  <si>
    <t>Kopņu sekcijas aizsardzības vakuuma jaudas slēdža ligzda (iekārtu piegādājot no Pasūtītāja noliktavas), montāža</t>
  </si>
  <si>
    <t>Pašpatēriņa transformatora atdalītāja ligzda (iekārtu piegādājot no Pasūtītāja noliktavas), montāža</t>
  </si>
  <si>
    <t>Pašpatēriņa transformators, 50 kVa, Dyn11, 10000/400V, ±2x 2,5% (iekārtu piegādājot no Pasūtītāja noliktavas), montāža</t>
  </si>
  <si>
    <t>Vilces transformators, 2200kVA, Dd0Dy11, 10000/490/490V, 4x2.5/- 2 x 2,5% (iekārtu piegādājot no Pasūtītāja noliktavas), montāža</t>
  </si>
  <si>
    <t>Pozīcijas, kurām klāt ir (*), materiālu iegādi veiks RP SIA "Rīgas satiksme" un izmaksas par attiecīgajiem materiāliem (būvizstrādājumiem) nav jānorāda. Visus palīgmateriālus, stiprinājumus, montāžas materiālus un tml., kas papildus var būt nepieciešami attiecīgās pozīcijas izpildei, nodrošina Būvuzņēmējs.</t>
  </si>
  <si>
    <t>Saskaņā ar Latvijas būvnormatīva LBN 501-17 "Būvizmaksu noteikšanas kārtība" 3.9. punktu, izmaksas, kuras saistītas ar būvlaukuma iekārtošanu, uzturēšanu, būvdarbu organizēšanu un tml., iekļaujamas pie virsizdevumiem.</t>
  </si>
  <si>
    <t>18*</t>
  </si>
  <si>
    <t>31*</t>
  </si>
  <si>
    <t xml:space="preserve">ZS plastmasas izolācijas kabeļa līdz 300 mm² gala apdares montāža 3kV kabeļa gala apdare 1- dzīslas kabelim 1x300mm2 (materiālu piegādājot no Pasūtītāja noliktavas) </t>
  </si>
  <si>
    <t>Sadales montāža uz balsta. 600V (+) Divu atdalītāju slēdža skapis  3951-00-00 SR (iekļauta vara kopne un atdalītājs)  (materiālu piegādājot no Pasūtītāja noliktavas)</t>
  </si>
  <si>
    <t>ZS plastmasas izolācijas kabeļa līdz 1000 mm² gala apdares montāža Kabeļa gala uzgalis 1kV 95mm2  ENSTO LUG50-95/10LVTIN (materiālu piegādājot no Pasūtītāja noliktavas)</t>
  </si>
  <si>
    <t>35*</t>
  </si>
  <si>
    <r>
      <t xml:space="preserve">Kabeļa montāža. 3kV kabelis YAKYFtly-1x1000mm2 </t>
    </r>
    <r>
      <rPr>
        <sz val="10"/>
        <rFont val="Arial"/>
        <family val="2"/>
        <charset val="186"/>
      </rPr>
      <t>(kabeli piegādājot no Pasūtītāja noliktavas)</t>
    </r>
  </si>
  <si>
    <t>3.3.</t>
  </si>
  <si>
    <t>Ārējie elektrotīkli (ST darbi)</t>
  </si>
  <si>
    <t>3,3</t>
  </si>
  <si>
    <t>Mehānismi (euro)</t>
  </si>
  <si>
    <t>Kabelis, instalācijas 3x6.0mm2, iekštipa, monolītais,Cu</t>
  </si>
  <si>
    <t>Palīgmateriāli</t>
  </si>
  <si>
    <t>Tranšeja - bedre VS uzmavām (kapēm)</t>
  </si>
  <si>
    <t>Tranšejas rakšana un aizbēršana viena līdz divu kabeļu (caurules) gūldīšanai 0.7m dziļumā ar rokām</t>
  </si>
  <si>
    <t>Visu spriegumu  plastm. vai papīra izolācijas kabeļu gala uzgaļi</t>
  </si>
  <si>
    <t>Trotuāra šķembu segums (sagatavašana asfaltēšanai)</t>
  </si>
  <si>
    <t xml:space="preserve">Trotuāra asfaltbetona atjaunošana </t>
  </si>
  <si>
    <t>Trotuāra asfaltbetona seguma demontāža</t>
  </si>
  <si>
    <t>VS 3 dzīslu kabeļa demontāža</t>
  </si>
  <si>
    <t>VS 1 dzīslu plastmasas izolācijas kabeļa no 120 mm2  gala apdare</t>
  </si>
  <si>
    <t>Skaitītāja montāža esošā VS slēgiekārtā</t>
  </si>
  <si>
    <t>kompl</t>
  </si>
  <si>
    <t>Gala apdare 20kV iekštipa, 1-dzīslu kabelim ar stiepļu ekrānu</t>
  </si>
  <si>
    <t>Signāllenta kabeļlīnijai, platums 125 mm</t>
  </si>
  <si>
    <t>Citi darbi</t>
  </si>
  <si>
    <t>Transporta un gājēju kustības organizēšana</t>
  </si>
  <si>
    <t>Demontējamās elektrolīnijas uzmērīšana</t>
  </si>
  <si>
    <r>
      <t>m</t>
    </r>
    <r>
      <rPr>
        <vertAlign val="superscript"/>
        <sz val="10"/>
        <rFont val="Arial"/>
        <family val="2"/>
      </rPr>
      <t>2</t>
    </r>
  </si>
  <si>
    <r>
      <t>VS 3 dzīslu kabeļa 120 - 240 mm</t>
    </r>
    <r>
      <rPr>
        <vertAlign val="superscript"/>
        <sz val="10"/>
        <rFont val="Arial"/>
        <family val="2"/>
      </rPr>
      <t>2</t>
    </r>
    <r>
      <rPr>
        <sz val="10"/>
        <rFont val="Arial"/>
        <family val="2"/>
      </rPr>
      <t xml:space="preserve"> ieguldīšana gatavā tranšejā</t>
    </r>
  </si>
  <si>
    <r>
      <t>VS 3 dzīslu kabeļa 120 - 240 mm</t>
    </r>
    <r>
      <rPr>
        <vertAlign val="superscript"/>
        <sz val="10"/>
        <rFont val="Arial"/>
        <family val="2"/>
      </rPr>
      <t>2</t>
    </r>
    <r>
      <rPr>
        <sz val="10"/>
        <rFont val="Arial"/>
        <family val="2"/>
      </rPr>
      <t xml:space="preserve"> montāža caurulē (esošā)</t>
    </r>
  </si>
  <si>
    <r>
      <t>VS 3 dzīslu kabeļa 120 - 240 mm</t>
    </r>
    <r>
      <rPr>
        <vertAlign val="superscript"/>
        <sz val="10"/>
        <rFont val="Arial"/>
        <family val="2"/>
      </rPr>
      <t>2</t>
    </r>
    <r>
      <rPr>
        <sz val="10"/>
        <rFont val="Arial"/>
        <family val="2"/>
      </rPr>
      <t xml:space="preserve"> montāža uz plauktiem, kabeļu tuneļos, kanālos</t>
    </r>
  </si>
  <si>
    <t>Darbu izmaksas</t>
  </si>
  <si>
    <t>I ETAPS, Esošā TP rekonstrukcija</t>
  </si>
  <si>
    <t>II ETAPS, TP jaunbūve</t>
  </si>
  <si>
    <t>Materiālu izmaksas</t>
  </si>
  <si>
    <t>Betona iestrādāšana konstrukcijās C25/30 XC2 novibrējot, betonu padod ar sūkni t.sk. veidņošana</t>
  </si>
  <si>
    <t>INTG-996940</t>
  </si>
  <si>
    <t>Rosslare AY-K6255</t>
  </si>
  <si>
    <t>16mm 150kg 12v AC/DC</t>
  </si>
  <si>
    <t>Izveidot iespēju pievienot un dzēst piekļuves kartes.</t>
  </si>
  <si>
    <t>CQR 6x0,22</t>
  </si>
  <si>
    <t>Magnēta kontakts, montāža</t>
  </si>
  <si>
    <t>Kabelis,  montāža</t>
  </si>
  <si>
    <t>Gofreta caurule, montāža</t>
  </si>
  <si>
    <t>Instalācijas materiāls, iestrāde</t>
  </si>
  <si>
    <t>Kustības detektors ar kronšteinu, montāža</t>
  </si>
  <si>
    <t>Tastatūra, montāža</t>
  </si>
  <si>
    <t>Releju izeju modulis, montāža</t>
  </si>
  <si>
    <t>Vidējā izmēra kaste ar barošanas bloku, montāža</t>
  </si>
  <si>
    <t>Zonu paplašināšanas modulis, montāža</t>
  </si>
  <si>
    <t>ISC Integriti kontrolieris, montāža</t>
  </si>
  <si>
    <t>Durvju licence, uzstādīšana</t>
  </si>
  <si>
    <t>Akumulatoru baterija, montāža</t>
  </si>
  <si>
    <t>Karšu nolasītājs 13.56MHz, EM Proximity, montāža</t>
  </si>
  <si>
    <t>Durvju aizvērējs,  montāža</t>
  </si>
  <si>
    <t>Kabelis iekšējai instalācijai, montāža</t>
  </si>
  <si>
    <t>Barošanas kabelis iekšējai instalācijai,  montāža</t>
  </si>
  <si>
    <t xml:space="preserve">Simetrisks elektromagnētiskais sprūds, montāža </t>
  </si>
  <si>
    <t>Magnētiskais kontakts, montāža</t>
  </si>
  <si>
    <t>Ventilatoru panelis ar termostatu,  montāža</t>
  </si>
  <si>
    <t>Zemējuma klemme komutācijas skapim,  montāža</t>
  </si>
  <si>
    <t>EL rozešu bloks,  montāža</t>
  </si>
  <si>
    <t>Switch 24p PoE,  montāža</t>
  </si>
  <si>
    <t>SFP modulis,  montāža</t>
  </si>
  <si>
    <t>24p duplex optiskais patch panelis ar kaseti, adapteriem un pigteiliem priekš SM optiskā kabeļa uz 12 dzīslām,  montāža</t>
  </si>
  <si>
    <t>Kabeļu organaizeris horizontālais,  montāža</t>
  </si>
  <si>
    <t>Nepārtrauktās barošanas bloks,  montāža</t>
  </si>
  <si>
    <t>Ierakstītājs NVR,  montāža</t>
  </si>
  <si>
    <t>HIKVISION  8 kanālu</t>
  </si>
  <si>
    <t>Videokamera,  montāža</t>
  </si>
  <si>
    <t xml:space="preserve">4 Mpix </t>
  </si>
  <si>
    <t>Patch panelis,  montāža</t>
  </si>
  <si>
    <t>CTC 4xSM OS2 9/125 Eca LSZH</t>
  </si>
  <si>
    <t>Gofreta caurule,  montāža</t>
  </si>
  <si>
    <t>Instalācijas un papildus materiāli iestrāde</t>
  </si>
  <si>
    <t>Ugunsdrošais pildījuma iestrāde</t>
  </si>
  <si>
    <t xml:space="preserve"> (java GVS Fire Stop )</t>
  </si>
  <si>
    <t>JE-H(St)H FE180/E30 1x2x1.5+E</t>
  </si>
  <si>
    <t>Ugunsdrošās blīves kabeļiem, montāža</t>
  </si>
  <si>
    <t>Adrešu dūmu devējs, montāža</t>
  </si>
  <si>
    <t>Devēju bāze, montāža</t>
  </si>
  <si>
    <t>3.4.</t>
  </si>
  <si>
    <t>Lietus ūdens kanalizācija</t>
  </si>
  <si>
    <t>3.4</t>
  </si>
  <si>
    <t>Kanalizācijas caurules montāža Ridig Multi PP-B OD200 SN8</t>
  </si>
  <si>
    <t>Maģistrālās akas ierīkošana DN600 komplektā ar augstuma regulēšanas cauruli, tekni, ķeta resti D600 uzstādāms betona bruģakmens segumā, nossēddaļu 500 mm H=1.24 m</t>
  </si>
  <si>
    <t>Lietus ūdens uztveršanas akas ierīkošana PVC DN400 (gūlija) ar taisnstūra resti D400 un nosēddaļu 500 mm H=1.24 m H=1.85 m</t>
  </si>
  <si>
    <t>Iebetonējama aizsargčaulas montāža DN200</t>
  </si>
  <si>
    <t>Smilts pamatnes ierīkošana zem cauruļvadiem h=0.20*L*1.2</t>
  </si>
  <si>
    <t>Smilts apbērums virs cauruļvadiem</t>
  </si>
  <si>
    <t>Pieslēgums esošai betona akai (atvēruma izveide, aizsargčaulas montāža)</t>
  </si>
  <si>
    <t>Esošas akas vāka līmeņošana</t>
  </si>
  <si>
    <t>Esošā lietus ūdens cauruļvada D200 demontāža un izvešana</t>
  </si>
  <si>
    <t>Montāžas palīgmateriālu iestrāde</t>
  </si>
  <si>
    <t>Esošo lietus ūdens uztveršanas aku demontāža un izvešana</t>
  </si>
  <si>
    <t>Pirms jauno gūliju un jauno lietus kanalizācijas posmu izbūves veikt esošo LKT posmu līdz tuvākaja akai tīrīšanu (~ 28 tek. m.)</t>
  </si>
  <si>
    <t>19.a</t>
  </si>
  <si>
    <t>19.b</t>
  </si>
  <si>
    <t>19.c</t>
  </si>
  <si>
    <t>VVP 12 1p-N + NK 12 BSW (ETI)</t>
  </si>
  <si>
    <t>Drošinātāja pamatne ar vidsprieguma drošinātāju, montāža</t>
  </si>
  <si>
    <t>Ampērmetru panelis, montāža</t>
  </si>
  <si>
    <t>Mīnuss kontroldzīslu panelis, montāža</t>
  </si>
  <si>
    <t>Jauna objekta integrēšana esošajā centralizētajā apsardzes signalizācijas sistēmā</t>
  </si>
  <si>
    <t xml:space="preserve">Gala apdares 1-dzīslu līdzsprieguma kabeļiem ar plastmasas izolāciju 1kV (D.C.) spriegumam (materiālu piegādājot no Pasūtītāja noliktavas), montāža </t>
  </si>
  <si>
    <t>Ņemt vērā, ka būvdarbu laikā Būvuzņēmējs ar Rīgas domes lēmumu tiks atbrīvots no nomas maksas par transporta būvju izmantošanu Rīgas pilsētas ielu sarkano līniju robežās.</t>
  </si>
  <si>
    <t>Saskaņā ar Latvijas būvnormatīva LBN 501-17 "Būvizmaksu noteikšanas kārtība" 3.9. punktu, izmaksas, kuras saistītas ar būvlaukuma iekārtošanu, uzturēšanu, būvdarbu organizēšanu un tml., iekļaujamas pie virsizdevumiem (kopsavilkuma aprēķinā). 
Ņemt vērā, ka būvdarbu laikā Būvuzņēmējs ar Rīgas domes lēmumu tiks atbrīvots no nomas maksas par transporta būvju izmantošanu Rīgas pilsētas ielu sarkano līniju robežās.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</si>
</sst>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 #,##0.00_-;_-* \-??_-;_-@_-"/>
    <numFmt numFmtId="165" formatCode="m\o\n\th\ d\,\ yyyy"/>
    <numFmt numFmtId="166" formatCode="#.00"/>
    <numFmt numFmtId="167" formatCode="#."/>
    <numFmt numFmtId="168" formatCode="0.0"/>
    <numFmt numFmtId="169" formatCode="0.000"/>
  </numFmts>
  <fonts count="79">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Arial"/>
      <family val="2"/>
      <charset val="186"/>
    </font>
    <font>
      <b/>
      <sz val="12"/>
      <name val="Arial"/>
      <family val="2"/>
      <charset val="186"/>
    </font>
    <font>
      <b/>
      <sz val="16"/>
      <name val="Arial"/>
      <family val="2"/>
      <charset val="186"/>
    </font>
    <font>
      <sz val="11"/>
      <name val="Arial"/>
      <family val="2"/>
      <charset val="186"/>
    </font>
    <font>
      <b/>
      <sz val="11"/>
      <name val="Arial"/>
      <family val="2"/>
      <charset val="186"/>
    </font>
    <font>
      <b/>
      <sz val="14"/>
      <name val="Arial"/>
      <family val="2"/>
      <charset val="186"/>
    </font>
    <font>
      <b/>
      <sz val="13"/>
      <name val="Arial"/>
      <family val="2"/>
      <charset val="186"/>
    </font>
    <font>
      <sz val="8"/>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4"/>
      <name val="Arial"/>
      <family val="2"/>
      <charset val="186"/>
    </font>
    <font>
      <b/>
      <sz val="10"/>
      <name val="Arial"/>
      <family val="2"/>
      <charset val="186"/>
    </font>
    <font>
      <sz val="10"/>
      <name val="Arial"/>
      <family val="2"/>
    </font>
    <font>
      <sz val="10"/>
      <color theme="5" tint="-0.499984740745262"/>
      <name val="Arial"/>
      <family val="2"/>
      <charset val="186"/>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b/>
      <sz val="10"/>
      <color theme="1"/>
      <name val="Arial"/>
      <family val="2"/>
      <charset val="186"/>
    </font>
    <font>
      <sz val="9"/>
      <name val="Arial"/>
      <family val="2"/>
      <charset val="186"/>
    </font>
    <font>
      <sz val="12"/>
      <color theme="0"/>
      <name val="Arial"/>
      <family val="2"/>
      <charset val="186"/>
    </font>
    <font>
      <sz val="11"/>
      <name val="Calibri"/>
      <family val="2"/>
      <charset val="186"/>
      <scheme val="minor"/>
    </font>
    <font>
      <sz val="11"/>
      <color indexed="8"/>
      <name val="Arial"/>
      <family val="2"/>
      <charset val="186"/>
    </font>
    <font>
      <i/>
      <sz val="12"/>
      <name val="Arial"/>
      <family val="2"/>
      <charset val="186"/>
    </font>
    <font>
      <sz val="11"/>
      <color indexed="8"/>
      <name val="Calibri"/>
      <family val="2"/>
      <charset val="204"/>
    </font>
    <font>
      <sz val="11"/>
      <color indexed="8"/>
      <name val="Calibri"/>
      <family val="2"/>
      <charset val="186"/>
    </font>
    <font>
      <sz val="10"/>
      <color rgb="FFFF0000"/>
      <name val="Arial"/>
      <family val="2"/>
      <charset val="186"/>
    </font>
    <font>
      <b/>
      <sz val="10"/>
      <name val="Times New Roman"/>
      <family val="1"/>
      <charset val="186"/>
    </font>
    <font>
      <sz val="11"/>
      <color theme="1"/>
      <name val="Cambria"/>
      <family val="2"/>
      <charset val="204"/>
      <scheme val="major"/>
    </font>
    <font>
      <sz val="11"/>
      <name val="Cambria"/>
      <family val="2"/>
      <charset val="204"/>
      <scheme val="major"/>
    </font>
    <font>
      <sz val="10"/>
      <name val="Arial"/>
      <family val="2"/>
      <charset val="204"/>
    </font>
    <font>
      <sz val="12"/>
      <name val="BaltCenturyOldStyle"/>
      <family val="2"/>
      <charset val="186"/>
    </font>
    <font>
      <sz val="10"/>
      <color theme="1"/>
      <name val="Arial"/>
      <family val="2"/>
    </font>
    <font>
      <sz val="10"/>
      <color theme="5" tint="-0.499984740745262"/>
      <name val="Arial"/>
      <family val="2"/>
    </font>
    <font>
      <sz val="10"/>
      <color indexed="8"/>
      <name val="Arial"/>
      <family val="2"/>
    </font>
    <font>
      <b/>
      <sz val="10"/>
      <name val="Arial"/>
      <family val="2"/>
    </font>
    <font>
      <sz val="10"/>
      <color indexed="8"/>
      <name val="Arial"/>
      <family val="2"/>
      <charset val="186"/>
    </font>
    <font>
      <sz val="10"/>
      <color indexed="64"/>
      <name val="Arial"/>
      <family val="2"/>
      <charset val="186"/>
    </font>
    <font>
      <b/>
      <i/>
      <u/>
      <sz val="10"/>
      <name val="Arial"/>
      <family val="2"/>
    </font>
    <font>
      <sz val="9"/>
      <name val="Arial"/>
      <family val="2"/>
    </font>
    <font>
      <b/>
      <i/>
      <sz val="10"/>
      <name val="Arial"/>
      <family val="2"/>
    </font>
    <font>
      <b/>
      <i/>
      <u/>
      <sz val="10"/>
      <name val="Arial"/>
      <family val="2"/>
      <charset val="186"/>
    </font>
    <font>
      <sz val="11"/>
      <name val="Calibri"/>
      <family val="2"/>
      <charset val="186"/>
    </font>
    <font>
      <sz val="10"/>
      <color theme="1" tint="4.9989318521683403E-2"/>
      <name val="Arial"/>
      <family val="2"/>
    </font>
    <font>
      <b/>
      <i/>
      <sz val="10"/>
      <color theme="1"/>
      <name val="Arial"/>
      <family val="2"/>
      <charset val="186"/>
    </font>
    <font>
      <b/>
      <i/>
      <sz val="10"/>
      <name val="Arial"/>
      <family val="2"/>
      <charset val="186"/>
    </font>
    <font>
      <sz val="11"/>
      <name val="Arial"/>
      <family val="2"/>
    </font>
    <font>
      <sz val="10"/>
      <color theme="1"/>
      <name val="Calibri"/>
      <family val="2"/>
      <charset val="186"/>
      <scheme val="minor"/>
    </font>
    <font>
      <sz val="10"/>
      <color indexed="16"/>
      <name val="Arial"/>
      <family val="2"/>
      <charset val="186"/>
    </font>
    <font>
      <sz val="10"/>
      <name val="Calibri"/>
      <family val="2"/>
      <charset val="186"/>
      <scheme val="minor"/>
    </font>
    <font>
      <b/>
      <sz val="12"/>
      <color theme="1"/>
      <name val="Arial"/>
      <family val="2"/>
      <charset val="186"/>
    </font>
    <font>
      <sz val="10"/>
      <color theme="1" tint="4.9989318521683403E-2"/>
      <name val="Arial"/>
      <family val="2"/>
      <charset val="186"/>
    </font>
    <font>
      <sz val="10"/>
      <color theme="0"/>
      <name val="Arial"/>
      <family val="2"/>
      <charset val="186"/>
    </font>
    <font>
      <b/>
      <sz val="11"/>
      <name val="Arial"/>
      <family val="2"/>
      <charset val="204"/>
    </font>
    <font>
      <b/>
      <sz val="11"/>
      <name val="Arial"/>
      <family val="2"/>
    </font>
    <font>
      <i/>
      <sz val="10"/>
      <name val="Arial"/>
      <family val="2"/>
      <charset val="186"/>
    </font>
    <font>
      <sz val="11"/>
      <color theme="1"/>
      <name val="Arial Narrow"/>
      <family val="2"/>
      <charset val="204"/>
    </font>
    <font>
      <sz val="11"/>
      <color indexed="63"/>
      <name val="Calibri"/>
      <family val="2"/>
      <charset val="186"/>
    </font>
    <font>
      <vertAlign val="superscript"/>
      <sz val="10"/>
      <name val="Arial"/>
      <family val="2"/>
    </font>
    <font>
      <sz val="11"/>
      <name val="Arial"/>
      <family val="2"/>
      <charset val="1"/>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style="thin">
        <color theme="0" tint="-0.24994659260841701"/>
      </left>
      <right style="thin">
        <color indexed="64"/>
      </right>
      <top style="thin">
        <color theme="0" tint="-0.34998626667073579"/>
      </top>
      <bottom style="thin">
        <color indexed="64"/>
      </bottom>
      <diagonal/>
    </border>
    <border>
      <left style="thin">
        <color theme="0" tint="-0.24994659260841701"/>
      </left>
      <right style="thin">
        <color theme="0" tint="-0.24994659260841701"/>
      </right>
      <top style="thin">
        <color theme="0" tint="-0.34998626667073579"/>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top style="thin">
        <color theme="0" tint="-0.24994659260841701"/>
      </top>
      <bottom/>
      <diagonal/>
    </border>
    <border>
      <left/>
      <right style="thin">
        <color theme="0" tint="-0.24994659260841701"/>
      </right>
      <top/>
      <bottom style="thin">
        <color indexed="64"/>
      </bottom>
      <diagonal/>
    </border>
    <border>
      <left/>
      <right style="thin">
        <color theme="0" tint="-0.24994659260841701"/>
      </right>
      <top style="thin">
        <color theme="0" tint="-0.24994659260841701"/>
      </top>
      <bottom/>
      <diagonal/>
    </border>
    <border>
      <left/>
      <right/>
      <top/>
      <bottom style="thin">
        <color indexed="64"/>
      </bottom>
      <diagonal/>
    </border>
  </borders>
  <cellStyleXfs count="214">
    <xf numFmtId="0" fontId="0" fillId="0" borderId="0"/>
    <xf numFmtId="0" fontId="15"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25" fillId="0" borderId="0" applyFill="0" applyBorder="0" applyAlignment="0" applyProtection="0"/>
    <xf numFmtId="165" fontId="26" fillId="0" borderId="0">
      <protection locked="0"/>
    </xf>
    <xf numFmtId="166" fontId="26" fillId="0" borderId="0">
      <protection locked="0"/>
    </xf>
    <xf numFmtId="167" fontId="27" fillId="0" borderId="0">
      <protection locked="0"/>
    </xf>
    <xf numFmtId="167" fontId="27" fillId="0" borderId="0">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28" fillId="0" borderId="0"/>
    <xf numFmtId="0" fontId="25" fillId="0" borderId="0"/>
    <xf numFmtId="0" fontId="13" fillId="0" borderId="0"/>
    <xf numFmtId="43" fontId="13" fillId="0" borderId="0" applyFont="0" applyFill="0" applyBorder="0" applyAlignment="0" applyProtection="0"/>
    <xf numFmtId="0" fontId="12" fillId="0" borderId="0"/>
    <xf numFmtId="0" fontId="28" fillId="0" borderId="0"/>
    <xf numFmtId="0" fontId="11" fillId="0" borderId="0"/>
    <xf numFmtId="0" fontId="11" fillId="0" borderId="0"/>
    <xf numFmtId="0" fontId="43" fillId="0" borderId="0"/>
    <xf numFmtId="0" fontId="11" fillId="0" borderId="0"/>
    <xf numFmtId="43" fontId="44" fillId="0" borderId="0" applyFont="0" applyFill="0" applyBorder="0" applyAlignment="0" applyProtection="0"/>
    <xf numFmtId="0" fontId="11" fillId="0" borderId="0"/>
    <xf numFmtId="0" fontId="49" fillId="0" borderId="0" applyNumberFormat="0" applyFont="0" applyFill="0" applyBorder="0" applyAlignment="0" applyProtection="0">
      <alignment vertical="top"/>
    </xf>
    <xf numFmtId="0" fontId="50" fillId="0" borderId="0"/>
    <xf numFmtId="0" fontId="16" fillId="0" borderId="0"/>
    <xf numFmtId="0" fontId="10" fillId="0" borderId="0"/>
    <xf numFmtId="0" fontId="44" fillId="0" borderId="0"/>
    <xf numFmtId="0" fontId="56" fillId="0" borderId="0"/>
    <xf numFmtId="0" fontId="9" fillId="0" borderId="0"/>
    <xf numFmtId="0" fontId="9" fillId="0" borderId="0"/>
    <xf numFmtId="0" fontId="9" fillId="0" borderId="0"/>
    <xf numFmtId="0" fontId="16" fillId="0" borderId="0"/>
    <xf numFmtId="0" fontId="44" fillId="0" borderId="0"/>
    <xf numFmtId="0" fontId="9" fillId="0" borderId="0"/>
    <xf numFmtId="0" fontId="44" fillId="0" borderId="0"/>
    <xf numFmtId="0" fontId="8" fillId="0" borderId="0"/>
    <xf numFmtId="0" fontId="8" fillId="0" borderId="0"/>
    <xf numFmtId="0" fontId="7" fillId="0" borderId="0"/>
    <xf numFmtId="0" fontId="6" fillId="0" borderId="0"/>
    <xf numFmtId="0" fontId="5" fillId="0" borderId="0"/>
    <xf numFmtId="0" fontId="4"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6" fillId="0" borderId="0"/>
    <xf numFmtId="0" fontId="3"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4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4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94">
    <xf numFmtId="0" fontId="0" fillId="0" borderId="0" xfId="0"/>
    <xf numFmtId="0" fontId="16" fillId="0" borderId="0" xfId="0" applyFont="1"/>
    <xf numFmtId="0" fontId="20" fillId="0" borderId="0" xfId="0" applyFont="1" applyAlignment="1">
      <alignment horizontal="right" vertical="top" wrapText="1"/>
    </xf>
    <xf numFmtId="0" fontId="20" fillId="0" borderId="0" xfId="0" applyFont="1"/>
    <xf numFmtId="0" fontId="20" fillId="0" borderId="0" xfId="0" applyFont="1" applyAlignment="1">
      <alignment horizontal="left"/>
    </xf>
    <xf numFmtId="0" fontId="16" fillId="0" borderId="0" xfId="27" applyFont="1"/>
    <xf numFmtId="0" fontId="16" fillId="0" borderId="0" xfId="27" applyFont="1" applyAlignment="1">
      <alignment horizontal="right"/>
    </xf>
    <xf numFmtId="0" fontId="17" fillId="0" borderId="0" xfId="27" applyFont="1" applyAlignment="1">
      <alignment horizontal="right"/>
    </xf>
    <xf numFmtId="0" fontId="18" fillId="0" borderId="0" xfId="27" applyFont="1" applyAlignment="1">
      <alignment horizontal="center"/>
    </xf>
    <xf numFmtId="0" fontId="20" fillId="0" borderId="0" xfId="27" applyFont="1" applyAlignment="1">
      <alignment horizontal="right"/>
    </xf>
    <xf numFmtId="0" fontId="20" fillId="0" borderId="0" xfId="0" applyFont="1" applyAlignment="1">
      <alignment horizontal="right"/>
    </xf>
    <xf numFmtId="0" fontId="34" fillId="0" borderId="0" xfId="36" applyFont="1"/>
    <xf numFmtId="0" fontId="34" fillId="0" borderId="0" xfId="36" applyFont="1" applyAlignment="1">
      <alignment horizontal="right" vertical="center"/>
    </xf>
    <xf numFmtId="0" fontId="35" fillId="0" borderId="0" xfId="36" applyFont="1" applyAlignment="1">
      <alignment vertical="center"/>
    </xf>
    <xf numFmtId="0" fontId="34" fillId="0" borderId="0" xfId="36" applyFont="1" applyAlignment="1">
      <alignment vertical="center"/>
    </xf>
    <xf numFmtId="0" fontId="34" fillId="8" borderId="0" xfId="36" applyFont="1" applyFill="1" applyAlignment="1">
      <alignment horizontal="right" vertical="center"/>
    </xf>
    <xf numFmtId="0" fontId="35" fillId="0" borderId="0" xfId="36" applyFont="1"/>
    <xf numFmtId="0" fontId="33" fillId="0" borderId="0" xfId="36" applyFont="1"/>
    <xf numFmtId="164" fontId="37" fillId="0" borderId="0" xfId="36" applyNumberFormat="1" applyFont="1"/>
    <xf numFmtId="0" fontId="34" fillId="8" borderId="0" xfId="36" applyFont="1" applyFill="1" applyAlignment="1">
      <alignment vertical="center"/>
    </xf>
    <xf numFmtId="0" fontId="34" fillId="0" borderId="5" xfId="36" applyFont="1" applyBorder="1" applyAlignment="1">
      <alignment vertical="top"/>
    </xf>
    <xf numFmtId="0" fontId="33" fillId="0" borderId="0" xfId="36" applyFont="1" applyAlignment="1">
      <alignment vertical="top"/>
    </xf>
    <xf numFmtId="0" fontId="33" fillId="0" borderId="0" xfId="36" applyFont="1" applyAlignment="1">
      <alignment vertical="center" wrapText="1"/>
    </xf>
    <xf numFmtId="0" fontId="36" fillId="0" borderId="0" xfId="36" applyFont="1" applyAlignment="1">
      <alignment vertical="center"/>
    </xf>
    <xf numFmtId="0" fontId="34" fillId="0" borderId="0" xfId="36" applyFont="1" applyAlignment="1">
      <alignment horizontal="left" vertical="center"/>
    </xf>
    <xf numFmtId="0" fontId="35" fillId="7" borderId="0" xfId="36" applyFont="1" applyFill="1"/>
    <xf numFmtId="0" fontId="33" fillId="7" borderId="0" xfId="36" applyFont="1" applyFill="1" applyAlignment="1">
      <alignment vertical="top"/>
    </xf>
    <xf numFmtId="0" fontId="34" fillId="7" borderId="0" xfId="36" applyFont="1" applyFill="1" applyAlignment="1">
      <alignment vertical="center"/>
    </xf>
    <xf numFmtId="0" fontId="34" fillId="7" borderId="0" xfId="36" applyFont="1" applyFill="1"/>
    <xf numFmtId="4" fontId="16" fillId="3" borderId="10" xfId="0" applyNumberFormat="1" applyFont="1" applyFill="1" applyBorder="1" applyAlignment="1">
      <alignment horizontal="center"/>
    </xf>
    <xf numFmtId="4" fontId="32" fillId="0" borderId="11" xfId="0" applyNumberFormat="1" applyFont="1" applyBorder="1" applyAlignment="1">
      <alignment horizontal="center"/>
    </xf>
    <xf numFmtId="0" fontId="22" fillId="0" borderId="0" xfId="20" applyFont="1" applyAlignment="1">
      <alignment horizontal="center"/>
    </xf>
    <xf numFmtId="0" fontId="16" fillId="0" borderId="0" xfId="20"/>
    <xf numFmtId="4" fontId="21" fillId="7" borderId="7" xfId="20" applyNumberFormat="1" applyFont="1" applyFill="1" applyBorder="1" applyAlignment="1">
      <alignment horizontal="center" vertical="center" wrapText="1"/>
    </xf>
    <xf numFmtId="0" fontId="21" fillId="0" borderId="0" xfId="20" applyFont="1" applyAlignment="1">
      <alignment horizontal="left" vertical="center"/>
    </xf>
    <xf numFmtId="0" fontId="16" fillId="0" borderId="0" xfId="20" applyAlignment="1">
      <alignment horizontal="center"/>
    </xf>
    <xf numFmtId="0" fontId="17" fillId="0" borderId="0" xfId="20" applyFont="1" applyAlignment="1">
      <alignment vertical="top" wrapText="1"/>
    </xf>
    <xf numFmtId="0" fontId="20" fillId="0" borderId="0" xfId="20" applyFont="1"/>
    <xf numFmtId="0" fontId="29" fillId="0" borderId="0" xfId="20" applyFont="1" applyAlignment="1">
      <alignment vertical="top" wrapText="1"/>
    </xf>
    <xf numFmtId="0" fontId="39" fillId="0" borderId="0" xfId="20" applyFont="1" applyAlignment="1">
      <alignment horizontal="left"/>
    </xf>
    <xf numFmtId="0" fontId="29" fillId="0" borderId="17" xfId="20" applyFont="1" applyBorder="1" applyAlignment="1">
      <alignment horizontal="justify" vertical="top" wrapText="1"/>
    </xf>
    <xf numFmtId="0" fontId="29" fillId="0" borderId="18" xfId="20" applyFont="1" applyBorder="1" applyAlignment="1">
      <alignment horizontal="justify" vertical="top" wrapText="1"/>
    </xf>
    <xf numFmtId="0" fontId="29" fillId="0" borderId="21" xfId="20" applyFont="1" applyBorder="1" applyAlignment="1">
      <alignment horizontal="justify" vertical="top" wrapText="1"/>
    </xf>
    <xf numFmtId="0" fontId="30" fillId="0" borderId="22" xfId="20" applyFont="1" applyBorder="1" applyAlignment="1">
      <alignment horizontal="center" vertical="center" wrapText="1"/>
    </xf>
    <xf numFmtId="49" fontId="30" fillId="0" borderId="9" xfId="20" applyNumberFormat="1" applyFont="1" applyBorder="1" applyAlignment="1">
      <alignment horizontal="center" vertical="center" wrapText="1"/>
    </xf>
    <xf numFmtId="4" fontId="16" fillId="3" borderId="9" xfId="20" applyNumberFormat="1" applyFill="1" applyBorder="1" applyAlignment="1">
      <alignment horizontal="center"/>
    </xf>
    <xf numFmtId="0" fontId="30" fillId="0" borderId="22" xfId="20" applyFont="1" applyBorder="1" applyAlignment="1">
      <alignment horizontal="center" vertical="top" wrapText="1"/>
    </xf>
    <xf numFmtId="49" fontId="30" fillId="0" borderId="9" xfId="20" applyNumberFormat="1" applyFont="1" applyBorder="1" applyAlignment="1">
      <alignment horizontal="center" vertical="top" wrapText="1"/>
    </xf>
    <xf numFmtId="0" fontId="18" fillId="0" borderId="5" xfId="20" applyFont="1" applyBorder="1" applyAlignment="1">
      <alignment horizontal="right" vertical="top" wrapText="1"/>
    </xf>
    <xf numFmtId="4" fontId="21" fillId="6" borderId="5" xfId="20" applyNumberFormat="1" applyFont="1" applyFill="1" applyBorder="1" applyAlignment="1">
      <alignment horizontal="center" vertical="top" wrapText="1"/>
    </xf>
    <xf numFmtId="9" fontId="18" fillId="0" borderId="5" xfId="20" applyNumberFormat="1" applyFont="1" applyBorder="1" applyAlignment="1">
      <alignment horizontal="center" vertical="center" wrapText="1"/>
    </xf>
    <xf numFmtId="4" fontId="21" fillId="0" borderId="5" xfId="20" applyNumberFormat="1" applyFont="1" applyBorder="1" applyAlignment="1">
      <alignment horizontal="center" vertical="top" wrapText="1"/>
    </xf>
    <xf numFmtId="4" fontId="21" fillId="4" borderId="5" xfId="20" applyNumberFormat="1" applyFont="1" applyFill="1" applyBorder="1" applyAlignment="1">
      <alignment horizontal="center" vertical="top" wrapText="1"/>
    </xf>
    <xf numFmtId="0" fontId="29" fillId="0" borderId="0" xfId="20" applyFont="1" applyAlignment="1">
      <alignment horizontal="justify"/>
    </xf>
    <xf numFmtId="0" fontId="20" fillId="0" borderId="0" xfId="20" applyFont="1" applyAlignment="1">
      <alignment horizontal="right" vertical="top" wrapText="1"/>
    </xf>
    <xf numFmtId="0" fontId="20" fillId="0" borderId="0" xfId="20" applyFont="1" applyAlignment="1">
      <alignment vertical="top" wrapText="1"/>
    </xf>
    <xf numFmtId="0" fontId="20" fillId="0" borderId="0" xfId="20" applyFont="1" applyAlignment="1">
      <alignment horizontal="left"/>
    </xf>
    <xf numFmtId="0" fontId="17" fillId="0" borderId="0" xfId="20" applyFont="1" applyAlignment="1">
      <alignment horizontal="right" vertical="top" wrapText="1"/>
    </xf>
    <xf numFmtId="16" fontId="17" fillId="0" borderId="0" xfId="20" applyNumberFormat="1" applyFont="1" applyAlignment="1">
      <alignment vertical="top" wrapText="1"/>
    </xf>
    <xf numFmtId="0" fontId="24" fillId="0" borderId="0" xfId="0" applyFont="1" applyAlignment="1">
      <alignment horizontal="center" vertical="top" wrapText="1"/>
    </xf>
    <xf numFmtId="49" fontId="35" fillId="0" borderId="0" xfId="36" applyNumberFormat="1" applyFont="1" applyAlignment="1">
      <alignment horizontal="center"/>
    </xf>
    <xf numFmtId="0" fontId="34" fillId="7" borderId="0" xfId="36" applyFont="1" applyFill="1" applyAlignment="1">
      <alignment horizontal="right" vertical="center"/>
    </xf>
    <xf numFmtId="0" fontId="34" fillId="7" borderId="0" xfId="36" applyFont="1" applyFill="1" applyAlignment="1">
      <alignment horizontal="left" vertical="center"/>
    </xf>
    <xf numFmtId="0" fontId="36" fillId="7" borderId="0" xfId="36" applyFont="1" applyFill="1" applyAlignment="1">
      <alignment vertical="center"/>
    </xf>
    <xf numFmtId="0" fontId="34" fillId="7" borderId="5" xfId="36" applyFont="1" applyFill="1" applyBorder="1" applyAlignment="1">
      <alignment vertical="top"/>
    </xf>
    <xf numFmtId="0" fontId="35" fillId="7" borderId="0" xfId="36" applyFont="1" applyFill="1" applyAlignment="1">
      <alignment vertical="center"/>
    </xf>
    <xf numFmtId="0" fontId="18" fillId="0" borderId="5" xfId="20" applyFont="1" applyBorder="1" applyAlignment="1">
      <alignment horizontal="right" vertical="center" wrapText="1"/>
    </xf>
    <xf numFmtId="0" fontId="29" fillId="0" borderId="5" xfId="20" applyFont="1" applyBorder="1" applyAlignment="1">
      <alignment horizontal="justify" vertical="top" wrapText="1"/>
    </xf>
    <xf numFmtId="49" fontId="35" fillId="0" borderId="0" xfId="36" applyNumberFormat="1" applyFont="1"/>
    <xf numFmtId="0" fontId="16" fillId="0" borderId="0" xfId="40" applyFont="1"/>
    <xf numFmtId="0" fontId="41" fillId="0" borderId="0" xfId="41" applyFont="1"/>
    <xf numFmtId="0" fontId="21" fillId="0" borderId="27" xfId="40" applyFont="1" applyBorder="1" applyAlignment="1">
      <alignment horizontal="center" vertical="top" wrapText="1"/>
    </xf>
    <xf numFmtId="0" fontId="21" fillId="0" borderId="28" xfId="40" applyFont="1" applyBorder="1" applyAlignment="1">
      <alignment horizontal="justify" vertical="top" wrapText="1"/>
    </xf>
    <xf numFmtId="4" fontId="21" fillId="3" borderId="29" xfId="40" applyNumberFormat="1" applyFont="1" applyFill="1" applyBorder="1" applyAlignment="1">
      <alignment horizontal="center" vertical="top" wrapText="1"/>
    </xf>
    <xf numFmtId="0" fontId="21" fillId="0" borderId="5" xfId="40" applyFont="1" applyBorder="1" applyAlignment="1">
      <alignment horizontal="center" vertical="center" wrapText="1"/>
    </xf>
    <xf numFmtId="0" fontId="21" fillId="0" borderId="5" xfId="40" applyFont="1" applyBorder="1" applyAlignment="1">
      <alignment horizontal="left" vertical="center" wrapText="1"/>
    </xf>
    <xf numFmtId="0" fontId="21" fillId="0" borderId="5" xfId="40" applyFont="1" applyBorder="1" applyAlignment="1">
      <alignment horizontal="center" vertical="top" wrapText="1"/>
    </xf>
    <xf numFmtId="0" fontId="21" fillId="0" borderId="5" xfId="40" applyFont="1" applyBorder="1" applyAlignment="1">
      <alignment horizontal="justify" vertical="top" wrapText="1"/>
    </xf>
    <xf numFmtId="0" fontId="17" fillId="0" borderId="5" xfId="0" applyFont="1" applyBorder="1" applyAlignment="1">
      <alignment horizontal="justify" vertical="top" wrapText="1"/>
    </xf>
    <xf numFmtId="0" fontId="18" fillId="0" borderId="5" xfId="0" applyFont="1" applyBorder="1" applyAlignment="1">
      <alignment horizontal="right" vertical="top" wrapText="1"/>
    </xf>
    <xf numFmtId="4" fontId="21" fillId="0" borderId="5" xfId="0" applyNumberFormat="1" applyFont="1" applyBorder="1" applyAlignment="1">
      <alignment horizontal="center" vertical="top" wrapText="1"/>
    </xf>
    <xf numFmtId="0" fontId="31" fillId="0" borderId="5" xfId="0" applyFont="1" applyBorder="1" applyAlignment="1">
      <alignment horizontal="right"/>
    </xf>
    <xf numFmtId="0" fontId="23" fillId="3" borderId="0" xfId="40" applyFont="1" applyFill="1" applyAlignment="1">
      <alignment horizontal="right" vertical="top" wrapText="1"/>
    </xf>
    <xf numFmtId="4" fontId="21" fillId="3" borderId="0" xfId="40" applyNumberFormat="1" applyFont="1" applyFill="1" applyAlignment="1">
      <alignment horizontal="center" vertical="top" wrapText="1"/>
    </xf>
    <xf numFmtId="0" fontId="16" fillId="3" borderId="0" xfId="40" applyFont="1" applyFill="1"/>
    <xf numFmtId="0" fontId="16" fillId="0" borderId="0" xfId="40" applyFont="1" applyAlignment="1">
      <alignment horizontal="justify"/>
    </xf>
    <xf numFmtId="4" fontId="16" fillId="0" borderId="0" xfId="40" applyNumberFormat="1" applyFont="1"/>
    <xf numFmtId="0" fontId="42" fillId="0" borderId="12" xfId="0" applyFont="1" applyBorder="1" applyAlignment="1">
      <alignment horizontal="right"/>
    </xf>
    <xf numFmtId="0" fontId="20" fillId="0" borderId="0" xfId="0" applyFont="1" applyAlignment="1">
      <alignment horizontal="center"/>
    </xf>
    <xf numFmtId="0" fontId="20" fillId="0" borderId="0" xfId="0" applyFont="1" applyAlignment="1">
      <alignment horizontal="center" vertical="top" wrapText="1"/>
    </xf>
    <xf numFmtId="0" fontId="41" fillId="3" borderId="0" xfId="41" applyFont="1" applyFill="1"/>
    <xf numFmtId="0" fontId="30" fillId="0" borderId="0" xfId="45" applyFont="1" applyAlignment="1">
      <alignment horizontal="left" vertical="center" wrapText="1"/>
    </xf>
    <xf numFmtId="0" fontId="0" fillId="0" borderId="0" xfId="45" applyFont="1" applyAlignment="1">
      <alignment vertical="center"/>
    </xf>
    <xf numFmtId="0" fontId="20" fillId="0" borderId="0" xfId="41" applyFont="1"/>
    <xf numFmtId="0" fontId="18" fillId="0" borderId="5" xfId="20" applyFont="1" applyBorder="1" applyAlignment="1">
      <alignment horizontal="center" vertical="center" wrapText="1"/>
    </xf>
    <xf numFmtId="0" fontId="33" fillId="0" borderId="5" xfId="36" applyFont="1" applyBorder="1" applyAlignment="1">
      <alignment horizontal="center" vertical="center" textRotation="90" wrapText="1"/>
    </xf>
    <xf numFmtId="0" fontId="35" fillId="7" borderId="0" xfId="36" applyFont="1" applyFill="1" applyAlignment="1">
      <alignment horizontal="right" vertical="center"/>
    </xf>
    <xf numFmtId="0" fontId="35" fillId="0" borderId="0" xfId="36" applyFont="1" applyAlignment="1">
      <alignment horizontal="right" vertical="center"/>
    </xf>
    <xf numFmtId="4" fontId="16" fillId="3" borderId="31" xfId="20" applyNumberFormat="1" applyFill="1" applyBorder="1" applyAlignment="1">
      <alignment horizontal="center"/>
    </xf>
    <xf numFmtId="4" fontId="16" fillId="0" borderId="30" xfId="20" applyNumberFormat="1" applyBorder="1" applyAlignment="1">
      <alignment horizontal="center"/>
    </xf>
    <xf numFmtId="0" fontId="34" fillId="0" borderId="6" xfId="36" applyFont="1" applyBorder="1" applyAlignment="1">
      <alignment vertical="top"/>
    </xf>
    <xf numFmtId="0" fontId="34" fillId="7" borderId="6" xfId="36" applyFont="1" applyFill="1" applyBorder="1" applyAlignment="1">
      <alignment vertical="top"/>
    </xf>
    <xf numFmtId="164" fontId="21" fillId="0" borderId="33" xfId="36" applyNumberFormat="1" applyFont="1" applyBorder="1" applyAlignment="1">
      <alignment horizontal="right" vertical="center"/>
    </xf>
    <xf numFmtId="0" fontId="34" fillId="7" borderId="0" xfId="41" applyFont="1" applyFill="1"/>
    <xf numFmtId="0" fontId="34" fillId="7" borderId="0" xfId="52" applyFont="1" applyFill="1"/>
    <xf numFmtId="0" fontId="34" fillId="7" borderId="0" xfId="54" applyFont="1" applyFill="1"/>
    <xf numFmtId="0" fontId="34" fillId="7" borderId="0" xfId="49" applyFont="1" applyFill="1"/>
    <xf numFmtId="4" fontId="65" fillId="7" borderId="5" xfId="40" applyNumberFormat="1" applyFont="1" applyFill="1" applyBorder="1" applyAlignment="1">
      <alignment horizontal="center" vertical="center" wrapText="1"/>
    </xf>
    <xf numFmtId="4" fontId="65" fillId="7" borderId="5" xfId="40" applyNumberFormat="1" applyFont="1" applyFill="1" applyBorder="1" applyAlignment="1">
      <alignment horizontal="center" vertical="top" wrapText="1"/>
    </xf>
    <xf numFmtId="4" fontId="16" fillId="3" borderId="10" xfId="0" applyNumberFormat="1" applyFont="1" applyFill="1" applyBorder="1" applyAlignment="1">
      <alignment horizontal="center" vertical="center"/>
    </xf>
    <xf numFmtId="4" fontId="32" fillId="0" borderId="11" xfId="0" applyNumberFormat="1" applyFont="1" applyBorder="1" applyAlignment="1">
      <alignment horizontal="center" vertical="center"/>
    </xf>
    <xf numFmtId="0" fontId="35" fillId="7" borderId="0" xfId="36" applyFont="1" applyFill="1" applyAlignment="1">
      <alignment horizontal="center" vertical="center"/>
    </xf>
    <xf numFmtId="0" fontId="69" fillId="7" borderId="0" xfId="36" applyFont="1" applyFill="1" applyAlignment="1">
      <alignment vertical="center"/>
    </xf>
    <xf numFmtId="49" fontId="69" fillId="7" borderId="0" xfId="36" applyNumberFormat="1" applyFont="1" applyFill="1" applyAlignment="1">
      <alignment vertical="center"/>
    </xf>
    <xf numFmtId="0" fontId="69" fillId="7" borderId="0" xfId="36" applyFont="1" applyFill="1" applyAlignment="1">
      <alignment horizontal="right" vertical="center"/>
    </xf>
    <xf numFmtId="49" fontId="69" fillId="0" borderId="0" xfId="36" applyNumberFormat="1" applyFont="1"/>
    <xf numFmtId="0" fontId="33" fillId="7" borderId="0" xfId="36" applyFont="1" applyFill="1"/>
    <xf numFmtId="0" fontId="69" fillId="0" borderId="0" xfId="36" applyFont="1" applyAlignment="1">
      <alignment horizontal="right" vertical="center"/>
    </xf>
    <xf numFmtId="0" fontId="51" fillId="0" borderId="6" xfId="36" applyFont="1" applyBorder="1" applyAlignment="1">
      <alignment vertical="top"/>
    </xf>
    <xf numFmtId="164" fontId="54" fillId="0" borderId="33" xfId="36" applyNumberFormat="1" applyFont="1" applyBorder="1" applyAlignment="1">
      <alignment horizontal="right" vertical="center"/>
    </xf>
    <xf numFmtId="49" fontId="69" fillId="0" borderId="0" xfId="36" applyNumberFormat="1" applyFont="1" applyAlignment="1">
      <alignment horizontal="center"/>
    </xf>
    <xf numFmtId="0" fontId="33" fillId="0" borderId="6" xfId="36" applyFont="1" applyBorder="1" applyAlignment="1">
      <alignment vertical="top"/>
    </xf>
    <xf numFmtId="0" fontId="33" fillId="7" borderId="6" xfId="36" applyFont="1" applyFill="1" applyBorder="1" applyAlignment="1">
      <alignment vertical="top"/>
    </xf>
    <xf numFmtId="164" fontId="30" fillId="0" borderId="33" xfId="36" applyNumberFormat="1" applyFont="1" applyBorder="1" applyAlignment="1">
      <alignment horizontal="right" vertical="center"/>
    </xf>
    <xf numFmtId="4" fontId="71" fillId="7" borderId="0" xfId="20" applyNumberFormat="1" applyFont="1" applyFill="1"/>
    <xf numFmtId="0" fontId="20" fillId="0" borderId="0" xfId="0" applyFont="1" applyAlignment="1">
      <alignment horizontal="center" vertical="top" wrapText="1"/>
    </xf>
    <xf numFmtId="0" fontId="20" fillId="0" borderId="0" xfId="0" applyFont="1" applyAlignment="1">
      <alignment horizontal="center"/>
    </xf>
    <xf numFmtId="0" fontId="33" fillId="0" borderId="5" xfId="36" applyFont="1" applyBorder="1" applyAlignment="1">
      <alignment horizontal="center" vertical="center" textRotation="90" wrapText="1"/>
    </xf>
    <xf numFmtId="0" fontId="72" fillId="0" borderId="0" xfId="27" applyFont="1" applyAlignment="1">
      <alignment horizontal="right" wrapText="1"/>
    </xf>
    <xf numFmtId="0" fontId="40" fillId="0" borderId="0" xfId="27" applyFont="1"/>
    <xf numFmtId="0" fontId="72" fillId="0" borderId="0" xfId="27" applyFont="1" applyAlignment="1">
      <alignment horizontal="right" vertical="center" wrapText="1"/>
    </xf>
    <xf numFmtId="0" fontId="40" fillId="0" borderId="0" xfId="40" applyFont="1"/>
    <xf numFmtId="4" fontId="20" fillId="0" borderId="0" xfId="0" applyNumberFormat="1" applyFont="1"/>
    <xf numFmtId="0" fontId="17" fillId="7" borderId="0" xfId="27" applyFont="1" applyFill="1" applyAlignment="1">
      <alignment horizontal="left"/>
    </xf>
    <xf numFmtId="0" fontId="33" fillId="0" borderId="5" xfId="36" applyFont="1" applyBorder="1" applyAlignment="1">
      <alignment horizontal="center" vertical="center"/>
    </xf>
    <xf numFmtId="0" fontId="33" fillId="7" borderId="5" xfId="36" applyFont="1" applyFill="1" applyBorder="1" applyAlignment="1">
      <alignment horizontal="center" vertical="center"/>
    </xf>
    <xf numFmtId="0" fontId="18" fillId="4" borderId="5" xfId="33" applyFont="1" applyFill="1" applyBorder="1" applyAlignment="1" applyProtection="1">
      <alignment vertical="center" wrapText="1"/>
      <protection locked="0"/>
    </xf>
    <xf numFmtId="0" fontId="31" fillId="0" borderId="5" xfId="34" applyFont="1" applyBorder="1" applyAlignment="1" applyProtection="1">
      <alignment horizontal="center" vertical="center"/>
      <protection locked="0"/>
    </xf>
    <xf numFmtId="0" fontId="31" fillId="7" borderId="5" xfId="34" applyFont="1" applyFill="1" applyBorder="1" applyAlignment="1" applyProtection="1">
      <alignment horizontal="center" vertical="center"/>
      <protection locked="0"/>
    </xf>
    <xf numFmtId="2" fontId="32" fillId="7" borderId="5" xfId="36" applyNumberFormat="1" applyFont="1" applyFill="1" applyBorder="1" applyAlignment="1">
      <alignment horizontal="center" vertical="center"/>
    </xf>
    <xf numFmtId="2" fontId="33" fillId="7" borderId="5" xfId="36" applyNumberFormat="1" applyFont="1" applyFill="1" applyBorder="1" applyAlignment="1">
      <alignment horizontal="center" vertical="center"/>
    </xf>
    <xf numFmtId="2" fontId="33" fillId="0" borderId="5" xfId="36" applyNumberFormat="1" applyFont="1" applyBorder="1" applyAlignment="1">
      <alignment horizontal="center" vertical="center"/>
    </xf>
    <xf numFmtId="2" fontId="32" fillId="0" borderId="5" xfId="36" applyNumberFormat="1" applyFont="1" applyBorder="1" applyAlignment="1">
      <alignment horizontal="center" vertical="center"/>
    </xf>
    <xf numFmtId="3" fontId="16" fillId="0" borderId="5" xfId="0" applyNumberFormat="1" applyFont="1" applyBorder="1" applyAlignment="1">
      <alignment horizontal="center" vertical="center" wrapText="1"/>
    </xf>
    <xf numFmtId="0" fontId="16" fillId="7" borderId="5" xfId="34" applyFont="1" applyFill="1" applyBorder="1" applyAlignment="1">
      <alignment horizontal="center" vertical="center" wrapText="1"/>
    </xf>
    <xf numFmtId="0" fontId="30" fillId="4" borderId="5" xfId="33" applyFont="1" applyFill="1" applyBorder="1" applyAlignment="1" applyProtection="1">
      <alignment vertical="center" wrapText="1"/>
      <protection locked="0"/>
    </xf>
    <xf numFmtId="4" fontId="16" fillId="0" borderId="5" xfId="0" applyNumberFormat="1" applyFont="1" applyBorder="1" applyAlignment="1">
      <alignment horizontal="center" vertical="center" wrapText="1"/>
    </xf>
    <xf numFmtId="4" fontId="68" fillId="0" borderId="5" xfId="0" applyNumberFormat="1" applyFont="1" applyBorder="1" applyAlignment="1">
      <alignment horizontal="center" vertical="center" wrapText="1"/>
    </xf>
    <xf numFmtId="2" fontId="32" fillId="7" borderId="5" xfId="0" applyNumberFormat="1" applyFont="1" applyFill="1" applyBorder="1" applyAlignment="1">
      <alignment horizontal="center" vertical="center"/>
    </xf>
    <xf numFmtId="2" fontId="33" fillId="0" borderId="5" xfId="0" applyNumberFormat="1" applyFont="1" applyBorder="1" applyAlignment="1">
      <alignment horizontal="center" vertical="center"/>
    </xf>
    <xf numFmtId="2" fontId="32" fillId="0" borderId="5" xfId="0" applyNumberFormat="1" applyFont="1" applyBorder="1" applyAlignment="1">
      <alignment horizontal="center" vertical="center"/>
    </xf>
    <xf numFmtId="4" fontId="0" fillId="0" borderId="5" xfId="0" applyNumberFormat="1" applyBorder="1" applyAlignment="1">
      <alignment horizontal="left" vertical="center" wrapText="1"/>
    </xf>
    <xf numFmtId="4" fontId="68" fillId="7" borderId="5" xfId="0" applyNumberFormat="1" applyFont="1" applyFill="1" applyBorder="1" applyAlignment="1">
      <alignment horizontal="center" vertical="center" wrapText="1"/>
    </xf>
    <xf numFmtId="2" fontId="16" fillId="7" borderId="5" xfId="0" applyNumberFormat="1" applyFont="1" applyFill="1" applyBorder="1" applyAlignment="1">
      <alignment horizontal="center" vertical="center"/>
    </xf>
    <xf numFmtId="2" fontId="16" fillId="7" borderId="5" xfId="50" applyNumberFormat="1" applyFont="1" applyFill="1" applyBorder="1" applyAlignment="1">
      <alignment horizontal="center" vertical="center"/>
    </xf>
    <xf numFmtId="2" fontId="16" fillId="7" borderId="5" xfId="34" applyNumberFormat="1" applyFont="1" applyFill="1" applyBorder="1" applyAlignment="1" applyProtection="1">
      <alignment horizontal="center" vertical="center"/>
      <protection locked="0"/>
    </xf>
    <xf numFmtId="4" fontId="16" fillId="7" borderId="5" xfId="34" applyNumberFormat="1" applyFont="1" applyFill="1" applyBorder="1" applyAlignment="1" applyProtection="1">
      <alignment horizontal="center" vertical="center"/>
      <protection locked="0"/>
    </xf>
    <xf numFmtId="0" fontId="16" fillId="7" borderId="5" xfId="48" applyFill="1" applyBorder="1" applyAlignment="1">
      <alignment horizontal="left" vertical="center" wrapText="1"/>
    </xf>
    <xf numFmtId="0" fontId="16" fillId="7" borderId="5" xfId="50" applyFont="1" applyFill="1" applyBorder="1" applyAlignment="1">
      <alignment horizontal="center" vertical="center" wrapText="1"/>
    </xf>
    <xf numFmtId="2" fontId="16" fillId="7" borderId="5" xfId="50" applyNumberFormat="1" applyFont="1" applyFill="1" applyBorder="1" applyAlignment="1">
      <alignment horizontal="center" vertical="center" wrapText="1"/>
    </xf>
    <xf numFmtId="2" fontId="55" fillId="7" borderId="5" xfId="0" applyNumberFormat="1" applyFont="1" applyFill="1" applyBorder="1" applyAlignment="1">
      <alignment horizontal="center" vertical="center"/>
    </xf>
    <xf numFmtId="2" fontId="33" fillId="7" borderId="5" xfId="0" applyNumberFormat="1" applyFont="1" applyFill="1" applyBorder="1" applyAlignment="1">
      <alignment horizontal="center" vertical="center"/>
    </xf>
    <xf numFmtId="0" fontId="16" fillId="7" borderId="5" xfId="48" applyFill="1" applyBorder="1" applyAlignment="1">
      <alignment horizontal="left" vertical="top" wrapText="1"/>
    </xf>
    <xf numFmtId="4" fontId="30" fillId="7" borderId="5" xfId="0" applyNumberFormat="1" applyFont="1" applyFill="1" applyBorder="1" applyAlignment="1">
      <alignment vertical="center" wrapText="1"/>
    </xf>
    <xf numFmtId="2" fontId="33" fillId="7" borderId="5" xfId="41" applyNumberFormat="1" applyFont="1" applyFill="1" applyBorder="1" applyAlignment="1">
      <alignment horizontal="center" vertical="center"/>
    </xf>
    <xf numFmtId="0" fontId="0" fillId="11" borderId="5" xfId="50" applyFont="1" applyFill="1" applyBorder="1" applyAlignment="1">
      <alignment horizontal="left" vertical="center" wrapText="1"/>
    </xf>
    <xf numFmtId="0" fontId="0" fillId="11" borderId="5" xfId="50" quotePrefix="1" applyFont="1" applyFill="1" applyBorder="1" applyAlignment="1">
      <alignment horizontal="left" vertical="center" wrapText="1"/>
    </xf>
    <xf numFmtId="0" fontId="0" fillId="7" borderId="5" xfId="50" applyFont="1" applyFill="1" applyBorder="1" applyAlignment="1">
      <alignment horizontal="left" vertical="center" wrapText="1"/>
    </xf>
    <xf numFmtId="0" fontId="16" fillId="7" borderId="5" xfId="50" applyFont="1" applyFill="1" applyBorder="1" applyAlignment="1">
      <alignment horizontal="center" vertical="center"/>
    </xf>
    <xf numFmtId="0" fontId="0" fillId="7" borderId="5" xfId="48" applyFont="1" applyFill="1" applyBorder="1" applyAlignment="1">
      <alignment horizontal="left" vertical="top" wrapText="1"/>
    </xf>
    <xf numFmtId="0" fontId="16" fillId="7" borderId="5" xfId="62" applyFont="1" applyFill="1" applyBorder="1" applyAlignment="1">
      <alignment horizontal="center" vertical="center" wrapText="1"/>
    </xf>
    <xf numFmtId="0" fontId="0" fillId="7" borderId="5" xfId="34" applyFont="1" applyFill="1" applyBorder="1" applyAlignment="1" applyProtection="1">
      <alignment vertical="center" wrapText="1"/>
      <protection locked="0"/>
    </xf>
    <xf numFmtId="0" fontId="16" fillId="7" borderId="5" xfId="34" applyFont="1" applyFill="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7" borderId="5" xfId="50" applyFont="1" applyFill="1" applyBorder="1" applyAlignment="1">
      <alignment horizontal="left" vertical="center" wrapText="1"/>
    </xf>
    <xf numFmtId="2" fontId="16" fillId="7" borderId="5" xfId="36" applyNumberFormat="1" applyFont="1" applyFill="1" applyBorder="1" applyAlignment="1">
      <alignment horizontal="center" vertical="center"/>
    </xf>
    <xf numFmtId="0" fontId="16" fillId="0" borderId="5" xfId="50" applyFont="1" applyBorder="1" applyAlignment="1">
      <alignment horizontal="center" vertical="center"/>
    </xf>
    <xf numFmtId="0" fontId="0" fillId="7" borderId="5" xfId="0" applyFill="1" applyBorder="1" applyAlignment="1">
      <alignment horizontal="left" wrapText="1"/>
    </xf>
    <xf numFmtId="0" fontId="16" fillId="7" borderId="5" xfId="0" applyFont="1" applyFill="1" applyBorder="1"/>
    <xf numFmtId="0" fontId="33" fillId="7" borderId="5" xfId="34" applyFont="1" applyFill="1" applyBorder="1" applyAlignment="1" applyProtection="1">
      <alignment vertical="center" wrapText="1"/>
      <protection locked="0"/>
    </xf>
    <xf numFmtId="0" fontId="16" fillId="7" borderId="5" xfId="0" applyFont="1" applyFill="1" applyBorder="1" applyAlignment="1">
      <alignment horizontal="center" vertical="center"/>
    </xf>
    <xf numFmtId="4" fontId="16" fillId="7" borderId="5" xfId="0" applyNumberFormat="1" applyFont="1" applyFill="1" applyBorder="1" applyAlignment="1">
      <alignment horizontal="center" vertical="center"/>
    </xf>
    <xf numFmtId="0" fontId="33" fillId="7" borderId="5" xfId="0" applyFont="1" applyFill="1" applyBorder="1" applyAlignment="1">
      <alignment horizontal="left" wrapText="1"/>
    </xf>
    <xf numFmtId="0" fontId="0" fillId="0" borderId="5" xfId="50" applyFont="1" applyBorder="1" applyAlignment="1">
      <alignment horizontal="left" vertical="center" wrapText="1"/>
    </xf>
    <xf numFmtId="2" fontId="33" fillId="7" borderId="5" xfId="52" applyNumberFormat="1" applyFont="1" applyFill="1" applyBorder="1" applyAlignment="1">
      <alignment horizontal="center" vertical="center"/>
    </xf>
    <xf numFmtId="4" fontId="16" fillId="0" borderId="5" xfId="0" applyNumberFormat="1" applyFont="1" applyBorder="1" applyAlignment="1">
      <alignment horizontal="left" vertical="center" wrapText="1"/>
    </xf>
    <xf numFmtId="4" fontId="33" fillId="7" borderId="5" xfId="45" applyNumberFormat="1" applyFont="1" applyFill="1" applyBorder="1" applyAlignment="1">
      <alignment horizontal="left" vertical="center" wrapText="1"/>
    </xf>
    <xf numFmtId="4" fontId="33" fillId="7" borderId="5" xfId="45" applyNumberFormat="1" applyFont="1" applyFill="1" applyBorder="1" applyAlignment="1">
      <alignment horizontal="center" vertical="center" wrapText="1"/>
    </xf>
    <xf numFmtId="4" fontId="66" fillId="7" borderId="5" xfId="61" applyNumberFormat="1" applyFont="1" applyFill="1" applyBorder="1" applyAlignment="1">
      <alignment horizontal="center" vertical="center" wrapText="1"/>
    </xf>
    <xf numFmtId="0" fontId="33" fillId="7" borderId="5" xfId="52" applyFont="1" applyFill="1" applyBorder="1"/>
    <xf numFmtId="4" fontId="66" fillId="7" borderId="5" xfId="63" applyNumberFormat="1" applyFont="1" applyFill="1" applyBorder="1" applyAlignment="1">
      <alignment horizontal="center" vertical="center" wrapText="1"/>
    </xf>
    <xf numFmtId="3" fontId="16" fillId="7" borderId="5" xfId="0" applyNumberFormat="1" applyFont="1" applyFill="1" applyBorder="1" applyAlignment="1">
      <alignment horizontal="center" vertical="center" wrapText="1"/>
    </xf>
    <xf numFmtId="2" fontId="67" fillId="7" borderId="5" xfId="0" applyNumberFormat="1" applyFont="1" applyFill="1" applyBorder="1" applyAlignment="1">
      <alignment horizontal="center" vertical="center"/>
    </xf>
    <xf numFmtId="0" fontId="16" fillId="7" borderId="5" xfId="0" applyFont="1" applyFill="1" applyBorder="1" applyAlignment="1">
      <alignment horizontal="center"/>
    </xf>
    <xf numFmtId="0" fontId="0" fillId="7" borderId="5" xfId="0" applyFill="1" applyBorder="1" applyAlignment="1">
      <alignment vertical="top" wrapText="1"/>
    </xf>
    <xf numFmtId="0" fontId="16" fillId="7" borderId="5" xfId="0" applyFont="1" applyFill="1" applyBorder="1" applyAlignment="1">
      <alignment horizontal="center" vertical="center" wrapText="1"/>
    </xf>
    <xf numFmtId="0" fontId="31" fillId="3" borderId="5" xfId="34" applyFont="1" applyFill="1" applyBorder="1" applyAlignment="1">
      <alignment horizontal="center" vertical="center" wrapText="1"/>
    </xf>
    <xf numFmtId="4" fontId="31" fillId="7" borderId="5" xfId="0" applyNumberFormat="1" applyFont="1" applyFill="1" applyBorder="1" applyAlignment="1">
      <alignment horizontal="left" vertical="center" wrapText="1"/>
    </xf>
    <xf numFmtId="4" fontId="31" fillId="7" borderId="5" xfId="0" applyNumberFormat="1" applyFont="1" applyFill="1" applyBorder="1" applyAlignment="1">
      <alignment horizontal="center" vertical="center" wrapText="1"/>
    </xf>
    <xf numFmtId="2" fontId="55" fillId="7" borderId="5" xfId="53" applyNumberFormat="1" applyFont="1" applyFill="1" applyBorder="1" applyAlignment="1">
      <alignment horizontal="center" vertical="center"/>
    </xf>
    <xf numFmtId="4" fontId="0" fillId="7" borderId="5" xfId="0" applyNumberFormat="1" applyFill="1" applyBorder="1" applyAlignment="1">
      <alignment horizontal="left" vertical="center" wrapText="1"/>
    </xf>
    <xf numFmtId="0" fontId="16" fillId="3" borderId="5" xfId="59" applyFont="1" applyFill="1" applyBorder="1" applyAlignment="1">
      <alignment horizontal="center" vertical="center" wrapText="1"/>
    </xf>
    <xf numFmtId="4" fontId="63" fillId="0" borderId="5" xfId="60" applyNumberFormat="1" applyFont="1" applyBorder="1" applyAlignment="1">
      <alignment horizontal="left" vertical="center" wrapText="1"/>
    </xf>
    <xf numFmtId="168" fontId="16" fillId="7" borderId="5" xfId="34" applyNumberFormat="1" applyFont="1" applyFill="1" applyBorder="1" applyAlignment="1" applyProtection="1">
      <alignment horizontal="center" vertical="center"/>
      <protection locked="0"/>
    </xf>
    <xf numFmtId="0" fontId="16" fillId="7" borderId="5" xfId="49" applyFont="1" applyFill="1" applyBorder="1" applyAlignment="1">
      <alignment horizontal="center" vertical="center"/>
    </xf>
    <xf numFmtId="0" fontId="33" fillId="7" borderId="5" xfId="49" applyFont="1" applyFill="1" applyBorder="1" applyAlignment="1">
      <alignment horizontal="center" vertical="center"/>
    </xf>
    <xf numFmtId="0" fontId="33" fillId="7" borderId="5" xfId="49" applyFont="1" applyFill="1" applyBorder="1"/>
    <xf numFmtId="4" fontId="16" fillId="7" borderId="5" xfId="0" applyNumberFormat="1" applyFont="1" applyFill="1" applyBorder="1" applyAlignment="1">
      <alignment horizontal="center" vertical="center" wrapText="1"/>
    </xf>
    <xf numFmtId="0" fontId="55" fillId="7" borderId="5" xfId="0" applyFont="1" applyFill="1" applyBorder="1" applyAlignment="1">
      <alignment wrapText="1"/>
    </xf>
    <xf numFmtId="0" fontId="16" fillId="7" borderId="5" xfId="59" applyFont="1" applyFill="1" applyBorder="1" applyAlignment="1">
      <alignment horizontal="center" vertical="center" wrapText="1"/>
    </xf>
    <xf numFmtId="0" fontId="64" fillId="7" borderId="5" xfId="34" applyFont="1" applyFill="1" applyBorder="1" applyAlignment="1" applyProtection="1">
      <alignment horizontal="left" vertical="center" wrapText="1"/>
      <protection locked="0"/>
    </xf>
    <xf numFmtId="0" fontId="16" fillId="7" borderId="5" xfId="34" applyFont="1" applyFill="1" applyBorder="1" applyAlignment="1" applyProtection="1">
      <alignment vertical="center" wrapText="1"/>
      <protection locked="0"/>
    </xf>
    <xf numFmtId="2" fontId="16" fillId="7" borderId="5" xfId="51" applyNumberFormat="1" applyFont="1" applyFill="1" applyBorder="1" applyAlignment="1">
      <alignment horizontal="center" vertical="center"/>
    </xf>
    <xf numFmtId="2" fontId="55" fillId="7" borderId="5" xfId="51" applyNumberFormat="1" applyFont="1" applyFill="1" applyBorder="1" applyAlignment="1">
      <alignment horizontal="center" vertical="center"/>
    </xf>
    <xf numFmtId="0" fontId="33" fillId="0" borderId="5" xfId="36" applyFont="1" applyBorder="1" applyAlignment="1">
      <alignment vertical="center" wrapText="1"/>
    </xf>
    <xf numFmtId="0" fontId="33" fillId="0" borderId="5" xfId="36" applyFont="1" applyBorder="1" applyAlignment="1">
      <alignment horizontal="center" vertical="center" wrapText="1"/>
    </xf>
    <xf numFmtId="0" fontId="33" fillId="10" borderId="5" xfId="36" applyFont="1" applyFill="1" applyBorder="1" applyAlignment="1">
      <alignment horizontal="center" vertical="center" textRotation="90" wrapText="1"/>
    </xf>
    <xf numFmtId="2" fontId="33" fillId="10" borderId="5" xfId="36" applyNumberFormat="1" applyFont="1" applyFill="1" applyBorder="1" applyAlignment="1">
      <alignment horizontal="center" vertical="center"/>
    </xf>
    <xf numFmtId="2" fontId="33" fillId="10" borderId="5" xfId="0" applyNumberFormat="1" applyFont="1" applyFill="1" applyBorder="1" applyAlignment="1">
      <alignment horizontal="center" vertical="center"/>
    </xf>
    <xf numFmtId="164" fontId="30" fillId="10" borderId="33" xfId="36" applyNumberFormat="1" applyFont="1" applyFill="1" applyBorder="1" applyAlignment="1">
      <alignment horizontal="right" vertical="center"/>
    </xf>
    <xf numFmtId="164" fontId="21" fillId="10" borderId="33" xfId="36" applyNumberFormat="1" applyFont="1" applyFill="1" applyBorder="1" applyAlignment="1">
      <alignment horizontal="right" vertical="center"/>
    </xf>
    <xf numFmtId="0" fontId="38" fillId="0" borderId="5" xfId="0" applyFont="1" applyBorder="1" applyAlignment="1">
      <alignment horizontal="center" vertical="center" wrapText="1"/>
    </xf>
    <xf numFmtId="3" fontId="0" fillId="0" borderId="5" xfId="0" applyNumberFormat="1" applyBorder="1" applyAlignment="1">
      <alignment horizontal="center" vertical="center" wrapText="1"/>
    </xf>
    <xf numFmtId="0" fontId="0" fillId="7" borderId="5" xfId="34"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xf>
    <xf numFmtId="1" fontId="0" fillId="0" borderId="5" xfId="0" applyNumberFormat="1" applyBorder="1" applyAlignment="1">
      <alignment horizontal="center" vertical="center" wrapText="1"/>
    </xf>
    <xf numFmtId="4" fontId="0" fillId="0" borderId="5" xfId="0" applyNumberFormat="1" applyBorder="1" applyAlignment="1" applyProtection="1">
      <alignment horizontal="center" vertical="center" shrinkToFit="1"/>
      <protection locked="0"/>
    </xf>
    <xf numFmtId="2" fontId="0" fillId="7" borderId="5" xfId="0" applyNumberFormat="1" applyFill="1" applyBorder="1" applyAlignment="1">
      <alignment horizontal="center" vertical="center"/>
    </xf>
    <xf numFmtId="0" fontId="38" fillId="7" borderId="5" xfId="34" applyFont="1" applyFill="1" applyBorder="1" applyAlignment="1">
      <alignment horizontal="center" vertical="center" wrapText="1"/>
    </xf>
    <xf numFmtId="0" fontId="46" fillId="0" borderId="5" xfId="0" applyFont="1" applyBorder="1" applyAlignment="1">
      <alignment horizontal="left" vertical="center"/>
    </xf>
    <xf numFmtId="0" fontId="46" fillId="0" borderId="5" xfId="0" applyFont="1" applyBorder="1" applyAlignment="1">
      <alignment horizontal="center" vertical="center"/>
    </xf>
    <xf numFmtId="4" fontId="0" fillId="0" borderId="5" xfId="0" applyNumberFormat="1" applyBorder="1" applyAlignment="1">
      <alignment horizontal="center" vertical="center" wrapText="1"/>
    </xf>
    <xf numFmtId="4" fontId="40" fillId="0" borderId="5" xfId="0" applyNumberFormat="1" applyFont="1" applyBorder="1" applyAlignment="1">
      <alignment horizontal="center" vertical="center" wrapText="1"/>
    </xf>
    <xf numFmtId="3" fontId="31" fillId="0" borderId="5" xfId="0" applyNumberFormat="1" applyFont="1" applyBorder="1" applyAlignment="1">
      <alignment horizontal="center" vertical="center" wrapText="1"/>
    </xf>
    <xf numFmtId="0" fontId="31" fillId="7" borderId="5" xfId="34" applyFont="1" applyFill="1" applyBorder="1" applyAlignment="1">
      <alignment horizontal="center" vertical="center" wrapText="1"/>
    </xf>
    <xf numFmtId="0" fontId="31" fillId="0" borderId="5" xfId="0" applyFont="1" applyBorder="1" applyAlignment="1">
      <alignment vertical="center" wrapText="1"/>
    </xf>
    <xf numFmtId="0" fontId="53" fillId="0" borderId="5" xfId="0" applyFont="1" applyBorder="1" applyAlignment="1">
      <alignment horizontal="center" vertical="center" wrapText="1"/>
    </xf>
    <xf numFmtId="0" fontId="31" fillId="0" borderId="5" xfId="0" applyFont="1" applyBorder="1" applyAlignment="1">
      <alignment horizontal="center" vertical="center"/>
    </xf>
    <xf numFmtId="1" fontId="31" fillId="0" borderId="5" xfId="0" applyNumberFormat="1" applyFont="1" applyBorder="1" applyAlignment="1">
      <alignment horizontal="center" vertical="center" wrapText="1"/>
    </xf>
    <xf numFmtId="4" fontId="16" fillId="0" borderId="5" xfId="0" applyNumberFormat="1" applyFont="1" applyBorder="1" applyAlignment="1" applyProtection="1">
      <alignment horizontal="center" vertical="center" shrinkToFit="1"/>
      <protection locked="0"/>
    </xf>
    <xf numFmtId="2" fontId="31" fillId="7" borderId="5" xfId="0" applyNumberFormat="1" applyFont="1" applyFill="1" applyBorder="1" applyAlignment="1">
      <alignment horizontal="center" vertical="center"/>
    </xf>
    <xf numFmtId="49" fontId="31" fillId="0" borderId="5" xfId="0" applyNumberFormat="1" applyFont="1" applyBorder="1" applyAlignment="1">
      <alignment vertical="center" wrapText="1"/>
    </xf>
    <xf numFmtId="168" fontId="31" fillId="0" borderId="5" xfId="0" applyNumberFormat="1" applyFont="1" applyBorder="1" applyAlignment="1">
      <alignment horizontal="center" vertical="center" wrapText="1"/>
    </xf>
    <xf numFmtId="0" fontId="31" fillId="0" borderId="5" xfId="0" applyFont="1" applyBorder="1" applyAlignment="1">
      <alignment horizontal="left" vertical="center" wrapText="1"/>
    </xf>
    <xf numFmtId="0" fontId="54" fillId="0" borderId="5" xfId="0" applyFont="1" applyBorder="1" applyAlignment="1">
      <alignment horizontal="center" vertical="center"/>
    </xf>
    <xf numFmtId="49" fontId="31" fillId="7" borderId="5" xfId="0" applyNumberFormat="1" applyFont="1" applyFill="1" applyBorder="1" applyAlignment="1">
      <alignment vertical="center" wrapText="1"/>
    </xf>
    <xf numFmtId="0" fontId="51" fillId="0" borderId="5" xfId="36" applyFont="1" applyBorder="1" applyAlignment="1">
      <alignment horizontal="center" vertical="center"/>
    </xf>
    <xf numFmtId="0" fontId="31" fillId="0" borderId="5" xfId="0" applyFont="1" applyBorder="1" applyAlignment="1">
      <alignment horizontal="center" vertical="center" wrapText="1"/>
    </xf>
    <xf numFmtId="0" fontId="54" fillId="4" borderId="5" xfId="33" applyFont="1" applyFill="1" applyBorder="1" applyAlignment="1" applyProtection="1">
      <alignment vertical="center" wrapText="1"/>
      <protection locked="0"/>
    </xf>
    <xf numFmtId="2" fontId="52" fillId="0" borderId="5" xfId="36" applyNumberFormat="1" applyFont="1" applyBorder="1" applyAlignment="1">
      <alignment horizontal="center" vertical="center"/>
    </xf>
    <xf numFmtId="2" fontId="51" fillId="0" borderId="5" xfId="36" applyNumberFormat="1" applyFont="1" applyBorder="1" applyAlignment="1">
      <alignment horizontal="center" vertical="center"/>
    </xf>
    <xf numFmtId="2" fontId="51" fillId="7" borderId="5" xfId="36" applyNumberFormat="1" applyFont="1" applyFill="1" applyBorder="1" applyAlignment="1">
      <alignment horizontal="center" vertical="center"/>
    </xf>
    <xf numFmtId="0" fontId="54" fillId="7" borderId="5" xfId="33" applyFont="1" applyFill="1" applyBorder="1" applyAlignment="1" applyProtection="1">
      <alignment vertical="center" wrapText="1"/>
      <protection locked="0"/>
    </xf>
    <xf numFmtId="0" fontId="59" fillId="9" borderId="5" xfId="0" applyFont="1" applyFill="1" applyBorder="1" applyAlignment="1">
      <alignment vertical="center" wrapText="1"/>
    </xf>
    <xf numFmtId="2" fontId="31" fillId="3" borderId="5" xfId="0" applyNumberFormat="1" applyFont="1" applyFill="1" applyBorder="1" applyAlignment="1">
      <alignment horizontal="center" vertical="center"/>
    </xf>
    <xf numFmtId="4" fontId="31" fillId="7" borderId="5" xfId="0" applyNumberFormat="1" applyFont="1" applyFill="1" applyBorder="1" applyAlignment="1">
      <alignment horizontal="center" vertical="center"/>
    </xf>
    <xf numFmtId="2" fontId="31" fillId="0" borderId="5" xfId="0" applyNumberFormat="1" applyFont="1" applyBorder="1" applyAlignment="1">
      <alignment horizontal="center" vertical="center"/>
    </xf>
    <xf numFmtId="2" fontId="31" fillId="0" borderId="5" xfId="48" applyNumberFormat="1" applyFont="1" applyBorder="1" applyAlignment="1">
      <alignment horizontal="center" vertical="center"/>
    </xf>
    <xf numFmtId="2" fontId="51" fillId="0" borderId="5" xfId="0" applyNumberFormat="1" applyFont="1" applyBorder="1" applyAlignment="1">
      <alignment horizontal="center" vertical="center"/>
    </xf>
    <xf numFmtId="2" fontId="52" fillId="0" borderId="5" xfId="0" applyNumberFormat="1" applyFont="1" applyBorder="1" applyAlignment="1">
      <alignment horizontal="center" vertical="center"/>
    </xf>
    <xf numFmtId="0" fontId="31" fillId="10" borderId="5" xfId="0" applyFont="1" applyFill="1" applyBorder="1" applyAlignment="1">
      <alignment horizontal="left" vertical="center" wrapText="1"/>
    </xf>
    <xf numFmtId="0" fontId="31" fillId="7" borderId="5" xfId="0" applyFont="1" applyFill="1" applyBorder="1" applyAlignment="1">
      <alignment horizontal="left" vertical="center" wrapText="1"/>
    </xf>
    <xf numFmtId="0" fontId="31" fillId="7" borderId="5" xfId="0" applyFont="1" applyFill="1" applyBorder="1" applyAlignment="1">
      <alignment horizontal="center" vertical="center" wrapText="1"/>
    </xf>
    <xf numFmtId="4" fontId="31" fillId="0" borderId="5" xfId="0" applyNumberFormat="1" applyFont="1" applyBorder="1" applyAlignment="1">
      <alignment horizontal="center" vertical="center"/>
    </xf>
    <xf numFmtId="0" fontId="31" fillId="0" borderId="5" xfId="0" applyFont="1" applyBorder="1" applyAlignment="1" applyProtection="1">
      <alignment vertical="center" wrapText="1"/>
      <protection locked="0"/>
    </xf>
    <xf numFmtId="1" fontId="31" fillId="0" borderId="5" xfId="0" applyNumberFormat="1" applyFont="1" applyBorder="1" applyAlignment="1">
      <alignment horizontal="center" vertical="center"/>
    </xf>
    <xf numFmtId="0" fontId="31" fillId="0" borderId="5" xfId="0" applyFont="1" applyBorder="1" applyAlignment="1" applyProtection="1">
      <alignment horizontal="center" vertical="center" wrapText="1"/>
      <protection locked="0"/>
    </xf>
    <xf numFmtId="0" fontId="59" fillId="0" borderId="5" xfId="0" applyFont="1" applyBorder="1" applyAlignment="1">
      <alignment vertical="center" wrapText="1"/>
    </xf>
    <xf numFmtId="0" fontId="31" fillId="12" borderId="5" xfId="0" applyFont="1" applyFill="1" applyBorder="1" applyAlignment="1">
      <alignment horizontal="left" vertical="center" wrapText="1"/>
    </xf>
    <xf numFmtId="0" fontId="31" fillId="12" borderId="5" xfId="0" applyFont="1" applyFill="1" applyBorder="1" applyAlignment="1">
      <alignment horizontal="center" vertical="center" wrapText="1"/>
    </xf>
    <xf numFmtId="0" fontId="51" fillId="7" borderId="5" xfId="36" applyFont="1" applyFill="1" applyBorder="1" applyAlignment="1">
      <alignment horizontal="center" vertical="center"/>
    </xf>
    <xf numFmtId="0" fontId="31" fillId="7" borderId="5" xfId="34" applyFont="1" applyFill="1" applyBorder="1" applyAlignment="1" applyProtection="1">
      <alignment horizontal="left" vertical="center" wrapText="1" indent="1"/>
      <protection locked="0"/>
    </xf>
    <xf numFmtId="2" fontId="52" fillId="7" borderId="5" xfId="36" applyNumberFormat="1" applyFont="1" applyFill="1" applyBorder="1" applyAlignment="1">
      <alignment horizontal="center" vertical="center"/>
    </xf>
    <xf numFmtId="0" fontId="73" fillId="4" borderId="5" xfId="33" applyFont="1" applyFill="1" applyBorder="1" applyAlignment="1" applyProtection="1">
      <alignment vertical="center" wrapText="1"/>
      <protection locked="0"/>
    </xf>
    <xf numFmtId="2" fontId="51" fillId="10" borderId="5" xfId="36" applyNumberFormat="1" applyFont="1" applyFill="1" applyBorder="1" applyAlignment="1">
      <alignment horizontal="center" vertical="center"/>
    </xf>
    <xf numFmtId="2" fontId="51" fillId="10" borderId="5" xfId="0" applyNumberFormat="1" applyFont="1" applyFill="1" applyBorder="1" applyAlignment="1">
      <alignment horizontal="center" vertical="center"/>
    </xf>
    <xf numFmtId="164" fontId="54" fillId="10" borderId="33" xfId="36" applyNumberFormat="1" applyFont="1" applyFill="1" applyBorder="1" applyAlignment="1">
      <alignment horizontal="right" vertical="center"/>
    </xf>
    <xf numFmtId="0" fontId="47" fillId="7" borderId="5" xfId="0" applyFont="1" applyFill="1" applyBorder="1" applyAlignment="1">
      <alignment horizontal="center"/>
    </xf>
    <xf numFmtId="0" fontId="51" fillId="7" borderId="5" xfId="0" applyFont="1" applyFill="1" applyBorder="1" applyAlignment="1">
      <alignment vertical="center" wrapText="1"/>
    </xf>
    <xf numFmtId="0" fontId="51" fillId="0" borderId="5" xfId="20" applyFont="1" applyBorder="1" applyAlignment="1">
      <alignment horizontal="center" vertical="center"/>
    </xf>
    <xf numFmtId="4" fontId="31" fillId="0" borderId="5" xfId="0" applyNumberFormat="1" applyFont="1" applyBorder="1" applyAlignment="1" applyProtection="1">
      <alignment horizontal="center" vertical="center" shrinkToFit="1"/>
      <protection locked="0"/>
    </xf>
    <xf numFmtId="2" fontId="51" fillId="7" borderId="5" xfId="0" applyNumberFormat="1" applyFont="1" applyFill="1" applyBorder="1" applyAlignment="1">
      <alignment horizontal="center" vertical="center"/>
    </xf>
    <xf numFmtId="2" fontId="51" fillId="0" borderId="5" xfId="48" applyNumberFormat="1" applyFont="1" applyBorder="1" applyAlignment="1">
      <alignment horizontal="center" vertical="center"/>
    </xf>
    <xf numFmtId="0" fontId="51" fillId="0" borderId="5" xfId="20" applyFont="1" applyBorder="1" applyAlignment="1">
      <alignment horizontal="center"/>
    </xf>
    <xf numFmtId="0" fontId="53" fillId="7" borderId="5" xfId="0" applyFont="1" applyFill="1" applyBorder="1" applyAlignment="1">
      <alignment horizontal="left" vertical="center" wrapText="1"/>
    </xf>
    <xf numFmtId="0" fontId="53" fillId="7" borderId="5" xfId="0" applyFont="1" applyFill="1" applyBorder="1" applyAlignment="1">
      <alignment vertical="center" wrapText="1"/>
    </xf>
    <xf numFmtId="0" fontId="51" fillId="7" borderId="5" xfId="0" applyFont="1" applyFill="1" applyBorder="1" applyAlignment="1">
      <alignment horizontal="left" wrapText="1"/>
    </xf>
    <xf numFmtId="2" fontId="51" fillId="7" borderId="5" xfId="49" applyNumberFormat="1" applyFont="1" applyFill="1" applyBorder="1" applyAlignment="1">
      <alignment horizontal="center" vertical="center"/>
    </xf>
    <xf numFmtId="0" fontId="31" fillId="7" borderId="5" xfId="46" applyFont="1" applyFill="1" applyBorder="1" applyAlignment="1">
      <alignment horizontal="left" vertical="top" wrapText="1"/>
    </xf>
    <xf numFmtId="164" fontId="21" fillId="0" borderId="5" xfId="36" applyNumberFormat="1" applyFont="1" applyBorder="1" applyAlignment="1">
      <alignment horizontal="right" vertical="center"/>
    </xf>
    <xf numFmtId="164" fontId="21" fillId="10" borderId="5" xfId="36" applyNumberFormat="1" applyFont="1" applyFill="1" applyBorder="1" applyAlignment="1">
      <alignment horizontal="right" vertical="center"/>
    </xf>
    <xf numFmtId="0" fontId="47" fillId="7" borderId="5" xfId="0" applyFont="1" applyFill="1" applyBorder="1" applyAlignment="1">
      <alignment horizontal="center" wrapText="1"/>
    </xf>
    <xf numFmtId="0" fontId="53" fillId="7" borderId="5" xfId="0" applyFont="1" applyFill="1" applyBorder="1" applyAlignment="1">
      <alignment wrapText="1"/>
    </xf>
    <xf numFmtId="0" fontId="53" fillId="7" borderId="5" xfId="0" applyFont="1" applyFill="1" applyBorder="1" applyAlignment="1">
      <alignment horizontal="center" vertical="center" wrapText="1"/>
    </xf>
    <xf numFmtId="0" fontId="51" fillId="7" borderId="5" xfId="0" applyFont="1" applyFill="1" applyBorder="1" applyAlignment="1">
      <alignment horizontal="center" vertical="center" wrapText="1"/>
    </xf>
    <xf numFmtId="0" fontId="51" fillId="7" borderId="5" xfId="0" applyFont="1" applyFill="1" applyBorder="1" applyAlignment="1">
      <alignment horizontal="center" wrapText="1"/>
    </xf>
    <xf numFmtId="0" fontId="51" fillId="0" borderId="5" xfId="0" applyFont="1" applyBorder="1" applyAlignment="1">
      <alignment horizontal="center" vertical="center"/>
    </xf>
    <xf numFmtId="2" fontId="52" fillId="7" borderId="5" xfId="0" applyNumberFormat="1" applyFont="1" applyFill="1" applyBorder="1" applyAlignment="1">
      <alignment horizontal="center" vertical="center"/>
    </xf>
    <xf numFmtId="2" fontId="31" fillId="7" borderId="5" xfId="19" applyNumberFormat="1" applyFont="1" applyFill="1" applyBorder="1" applyAlignment="1">
      <alignment horizontal="center" vertical="center" wrapText="1"/>
    </xf>
    <xf numFmtId="2" fontId="31" fillId="7" borderId="5" xfId="50" applyNumberFormat="1" applyFont="1" applyFill="1" applyBorder="1" applyAlignment="1">
      <alignment horizontal="center" vertical="center"/>
    </xf>
    <xf numFmtId="2" fontId="31" fillId="7" borderId="5" xfId="48" applyNumberFormat="1" applyFont="1" applyFill="1" applyBorder="1" applyAlignment="1">
      <alignment horizontal="center" vertical="center"/>
    </xf>
    <xf numFmtId="0" fontId="31" fillId="7" borderId="5" xfId="0" applyFont="1" applyFill="1" applyBorder="1" applyAlignment="1">
      <alignment horizontal="center" wrapText="1"/>
    </xf>
    <xf numFmtId="2" fontId="33" fillId="7" borderId="5" xfId="49" applyNumberFormat="1" applyFont="1" applyFill="1" applyBorder="1" applyAlignment="1">
      <alignment horizontal="center" vertical="center"/>
    </xf>
    <xf numFmtId="2" fontId="16" fillId="7" borderId="5" xfId="48" applyNumberFormat="1" applyFill="1" applyBorder="1" applyAlignment="1">
      <alignment horizontal="center" vertical="center"/>
    </xf>
    <xf numFmtId="0" fontId="31" fillId="7" borderId="5" xfId="0" applyFont="1" applyFill="1" applyBorder="1" applyAlignment="1">
      <alignment vertical="center" wrapText="1"/>
    </xf>
    <xf numFmtId="168" fontId="31" fillId="0" borderId="5" xfId="0" applyNumberFormat="1" applyFont="1" applyBorder="1" applyAlignment="1">
      <alignment horizontal="center" vertical="center"/>
    </xf>
    <xf numFmtId="2" fontId="51" fillId="0" borderId="5" xfId="20" applyNumberFormat="1" applyFont="1" applyBorder="1" applyAlignment="1">
      <alignment horizontal="center" vertical="center"/>
    </xf>
    <xf numFmtId="0" fontId="48" fillId="0" borderId="5" xfId="0" applyFont="1" applyBorder="1" applyAlignment="1">
      <alignment horizontal="center" vertical="center"/>
    </xf>
    <xf numFmtId="0" fontId="51" fillId="7" borderId="5" xfId="0" applyFont="1" applyFill="1" applyBorder="1" applyAlignment="1">
      <alignment horizontal="left" vertical="center" wrapText="1"/>
    </xf>
    <xf numFmtId="0" fontId="51" fillId="7" borderId="5" xfId="0" applyFont="1" applyFill="1" applyBorder="1" applyAlignment="1">
      <alignment horizontal="center" vertical="center"/>
    </xf>
    <xf numFmtId="0" fontId="51" fillId="0" borderId="5" xfId="0" applyFont="1" applyBorder="1" applyAlignment="1">
      <alignment horizontal="left" vertical="center" wrapText="1"/>
    </xf>
    <xf numFmtId="0" fontId="31" fillId="0" borderId="5" xfId="47" applyFont="1" applyBorder="1" applyAlignment="1">
      <alignment horizontal="center" vertical="center"/>
    </xf>
    <xf numFmtId="0" fontId="21" fillId="13" borderId="5" xfId="33" applyFont="1" applyFill="1" applyBorder="1" applyAlignment="1" applyProtection="1">
      <alignment vertical="center" wrapText="1"/>
      <protection locked="0"/>
    </xf>
    <xf numFmtId="0" fontId="30" fillId="7" borderId="5" xfId="33" applyFont="1" applyFill="1" applyBorder="1" applyAlignment="1" applyProtection="1">
      <alignment vertical="center" wrapText="1"/>
      <protection locked="0"/>
    </xf>
    <xf numFmtId="0" fontId="0" fillId="9" borderId="5" xfId="0" applyFill="1" applyBorder="1" applyAlignment="1">
      <alignment horizontal="center" vertical="center" wrapText="1"/>
    </xf>
    <xf numFmtId="0" fontId="30" fillId="9" borderId="5" xfId="0" applyFont="1" applyFill="1" applyBorder="1" applyAlignment="1">
      <alignment horizontal="center" vertical="center" wrapText="1"/>
    </xf>
    <xf numFmtId="0" fontId="64" fillId="9" borderId="5" xfId="0" applyFont="1" applyFill="1" applyBorder="1" applyAlignment="1">
      <alignment horizontal="left" vertical="center" wrapText="1"/>
    </xf>
    <xf numFmtId="0" fontId="30" fillId="9" borderId="5" xfId="0" applyFont="1" applyFill="1" applyBorder="1" applyAlignment="1">
      <alignment vertical="center" wrapText="1"/>
    </xf>
    <xf numFmtId="0" fontId="0" fillId="7" borderId="5" xfId="0" applyFill="1" applyBorder="1" applyAlignment="1">
      <alignment horizontal="center" vertical="center"/>
    </xf>
    <xf numFmtId="49" fontId="0" fillId="7" borderId="5" xfId="34" applyNumberFormat="1" applyFont="1" applyFill="1" applyBorder="1" applyAlignment="1">
      <alignment horizontal="left" vertical="center" wrapText="1"/>
    </xf>
    <xf numFmtId="1" fontId="16" fillId="7" borderId="5" xfId="0" applyNumberFormat="1" applyFont="1" applyFill="1" applyBorder="1" applyAlignment="1">
      <alignment horizontal="center" vertical="center"/>
    </xf>
    <xf numFmtId="0" fontId="0" fillId="7" borderId="5" xfId="0" applyFill="1" applyBorder="1" applyAlignment="1">
      <alignment horizontal="left" vertical="center" wrapText="1"/>
    </xf>
    <xf numFmtId="0" fontId="0" fillId="7" borderId="5" xfId="0" applyFill="1" applyBorder="1" applyAlignment="1">
      <alignment horizontal="center" vertical="center" wrapText="1"/>
    </xf>
    <xf numFmtId="0" fontId="30" fillId="7" borderId="5" xfId="0" applyFont="1" applyFill="1" applyBorder="1" applyAlignment="1">
      <alignment horizontal="center" vertical="center" wrapText="1"/>
    </xf>
    <xf numFmtId="0" fontId="16" fillId="7" borderId="5" xfId="0" applyFont="1" applyFill="1" applyBorder="1" applyAlignment="1">
      <alignment horizontal="left" vertical="center" wrapText="1"/>
    </xf>
    <xf numFmtId="0" fontId="16" fillId="7" borderId="5" xfId="0" applyFont="1" applyFill="1" applyBorder="1" applyAlignment="1" applyProtection="1">
      <alignment horizontal="center" vertical="center" wrapText="1"/>
      <protection locked="0"/>
    </xf>
    <xf numFmtId="1" fontId="16" fillId="7" borderId="5" xfId="0" applyNumberFormat="1" applyFont="1" applyFill="1" applyBorder="1" applyAlignment="1">
      <alignment horizontal="center" vertical="center" wrapText="1"/>
    </xf>
    <xf numFmtId="0" fontId="0" fillId="7" borderId="5" xfId="0" applyFill="1" applyBorder="1" applyAlignment="1">
      <alignment horizontal="center" wrapText="1"/>
    </xf>
    <xf numFmtId="0" fontId="16" fillId="7" borderId="5" xfId="0" applyFont="1" applyFill="1" applyBorder="1" applyAlignment="1">
      <alignment horizontal="center" wrapText="1"/>
    </xf>
    <xf numFmtId="49" fontId="0" fillId="7" borderId="5" xfId="0" applyNumberFormat="1" applyFill="1" applyBorder="1" applyAlignment="1">
      <alignment horizontal="center" vertical="center"/>
    </xf>
    <xf numFmtId="49" fontId="30" fillId="7" borderId="5" xfId="0" applyNumberFormat="1" applyFont="1" applyFill="1" applyBorder="1" applyAlignment="1">
      <alignment horizontal="center" vertical="center"/>
    </xf>
    <xf numFmtId="0" fontId="16" fillId="7" borderId="5" xfId="0" applyFont="1" applyFill="1" applyBorder="1" applyAlignment="1">
      <alignment vertical="center" wrapText="1"/>
    </xf>
    <xf numFmtId="0" fontId="0" fillId="7" borderId="5" xfId="0" applyFill="1" applyBorder="1" applyAlignment="1">
      <alignment vertical="center" wrapText="1"/>
    </xf>
    <xf numFmtId="0" fontId="30" fillId="7" borderId="5" xfId="0" applyFont="1" applyFill="1" applyBorder="1" applyAlignment="1">
      <alignment horizontal="center" wrapText="1"/>
    </xf>
    <xf numFmtId="0" fontId="45" fillId="7" borderId="5" xfId="0" applyFont="1" applyFill="1" applyBorder="1" applyAlignment="1">
      <alignment horizontal="left" vertical="center" wrapText="1"/>
    </xf>
    <xf numFmtId="0" fontId="16" fillId="0" borderId="5" xfId="0" applyFont="1" applyBorder="1" applyAlignment="1">
      <alignment horizontal="center" vertical="center"/>
    </xf>
    <xf numFmtId="1" fontId="16" fillId="0" borderId="5" xfId="0" applyNumberFormat="1" applyFont="1" applyBorder="1" applyAlignment="1">
      <alignment horizontal="center" vertical="center"/>
    </xf>
    <xf numFmtId="0" fontId="0" fillId="0" borderId="5" xfId="0" applyBorder="1" applyAlignment="1">
      <alignment horizontal="center" vertical="center" wrapText="1"/>
    </xf>
    <xf numFmtId="0" fontId="30" fillId="0" borderId="5" xfId="0" applyFont="1" applyBorder="1" applyAlignment="1">
      <alignment horizontal="center" vertical="center" wrapText="1"/>
    </xf>
    <xf numFmtId="0" fontId="16" fillId="0" borderId="5" xfId="0" applyFont="1" applyBorder="1" applyAlignment="1" applyProtection="1">
      <alignment horizontal="center" vertical="center" wrapText="1"/>
      <protection locked="0"/>
    </xf>
    <xf numFmtId="2" fontId="16" fillId="0" borderId="5" xfId="0" applyNumberFormat="1" applyFont="1" applyBorder="1" applyAlignment="1">
      <alignment horizontal="center" vertical="center"/>
    </xf>
    <xf numFmtId="2" fontId="33" fillId="7" borderId="5" xfId="54" applyNumberFormat="1" applyFont="1" applyFill="1" applyBorder="1" applyAlignment="1">
      <alignment horizontal="center" vertical="center"/>
    </xf>
    <xf numFmtId="2" fontId="16" fillId="7" borderId="5" xfId="54" applyNumberFormat="1" applyFont="1" applyFill="1" applyBorder="1" applyAlignment="1">
      <alignment horizontal="center" vertical="center"/>
    </xf>
    <xf numFmtId="2" fontId="16" fillId="3" borderId="5" xfId="0" applyNumberFormat="1" applyFont="1" applyFill="1" applyBorder="1" applyAlignment="1">
      <alignment horizontal="center" vertical="center"/>
    </xf>
    <xf numFmtId="4" fontId="16" fillId="7" borderId="5" xfId="0" applyNumberFormat="1" applyFont="1" applyFill="1" applyBorder="1" applyAlignment="1" applyProtection="1">
      <alignment horizontal="center" vertical="center"/>
      <protection locked="0"/>
    </xf>
    <xf numFmtId="2" fontId="70" fillId="7" borderId="5" xfId="56" applyNumberFormat="1" applyFont="1" applyFill="1" applyBorder="1" applyAlignment="1">
      <alignment horizontal="center" vertical="center"/>
    </xf>
    <xf numFmtId="0" fontId="0" fillId="10" borderId="5" xfId="0" applyFill="1" applyBorder="1" applyAlignment="1">
      <alignment horizontal="center" vertical="center" wrapText="1"/>
    </xf>
    <xf numFmtId="0" fontId="30" fillId="10" borderId="5" xfId="0" applyFont="1" applyFill="1" applyBorder="1" applyAlignment="1">
      <alignment horizontal="center" vertical="center" wrapText="1"/>
    </xf>
    <xf numFmtId="0" fontId="64" fillId="10" borderId="5" xfId="0" applyFont="1" applyFill="1" applyBorder="1" applyAlignment="1">
      <alignment vertical="center" wrapText="1"/>
    </xf>
    <xf numFmtId="0" fontId="16" fillId="10" borderId="5" xfId="0" applyFont="1" applyFill="1" applyBorder="1" applyAlignment="1">
      <alignment horizontal="center" vertical="center" wrapText="1"/>
    </xf>
    <xf numFmtId="0" fontId="0" fillId="0" borderId="5" xfId="0" applyBorder="1" applyAlignment="1">
      <alignment horizontal="center"/>
    </xf>
    <xf numFmtId="0" fontId="16" fillId="0" borderId="5" xfId="0" applyFont="1" applyBorder="1"/>
    <xf numFmtId="49" fontId="16" fillId="0" borderId="5" xfId="34" applyNumberFormat="1" applyFont="1" applyBorder="1" applyAlignment="1">
      <alignment horizontal="left" vertical="center" wrapText="1"/>
    </xf>
    <xf numFmtId="49" fontId="16" fillId="0" borderId="5" xfId="34" applyNumberFormat="1" applyFont="1" applyBorder="1" applyAlignment="1">
      <alignment horizontal="center" vertical="center"/>
    </xf>
    <xf numFmtId="2" fontId="16" fillId="7" borderId="5" xfId="0" applyNumberFormat="1" applyFont="1" applyFill="1" applyBorder="1" applyAlignment="1">
      <alignment horizontal="center" vertical="center" wrapText="1"/>
    </xf>
    <xf numFmtId="2" fontId="16" fillId="0" borderId="5" xfId="48" applyNumberFormat="1" applyBorder="1" applyAlignment="1">
      <alignment horizontal="center" vertical="center"/>
    </xf>
    <xf numFmtId="3" fontId="31" fillId="7" borderId="5" xfId="20" applyNumberFormat="1" applyFont="1" applyFill="1" applyBorder="1" applyAlignment="1">
      <alignment horizontal="center" vertical="center" wrapText="1"/>
    </xf>
    <xf numFmtId="4" fontId="57" fillId="7" borderId="5" xfId="51" applyNumberFormat="1" applyFont="1" applyFill="1" applyBorder="1" applyAlignment="1">
      <alignment horizontal="left" vertical="center" wrapText="1"/>
    </xf>
    <xf numFmtId="4" fontId="31" fillId="7" borderId="5" xfId="20" applyNumberFormat="1" applyFont="1" applyFill="1" applyBorder="1" applyAlignment="1">
      <alignment horizontal="center" vertical="center" wrapText="1"/>
    </xf>
    <xf numFmtId="0" fontId="51" fillId="7" borderId="5" xfId="36" applyFont="1" applyFill="1" applyBorder="1"/>
    <xf numFmtId="3" fontId="31" fillId="7" borderId="5" xfId="0" applyNumberFormat="1" applyFont="1" applyFill="1" applyBorder="1" applyAlignment="1">
      <alignment horizontal="center" vertical="center" wrapText="1"/>
    </xf>
    <xf numFmtId="4" fontId="31" fillId="7" borderId="5" xfId="0" applyNumberFormat="1" applyFont="1" applyFill="1" applyBorder="1" applyAlignment="1" applyProtection="1">
      <alignment horizontal="center" vertical="center"/>
      <protection locked="0"/>
    </xf>
    <xf numFmtId="4" fontId="53" fillId="7" borderId="5" xfId="0" applyNumberFormat="1" applyFont="1" applyFill="1" applyBorder="1" applyAlignment="1">
      <alignment horizontal="center" vertical="center"/>
    </xf>
    <xf numFmtId="0" fontId="58" fillId="7" borderId="5" xfId="34" applyFont="1" applyFill="1" applyBorder="1" applyAlignment="1">
      <alignment horizontal="center" vertical="center" wrapText="1"/>
    </xf>
    <xf numFmtId="0" fontId="31" fillId="7" borderId="5" xfId="0" applyFont="1" applyFill="1" applyBorder="1" applyAlignment="1">
      <alignment horizontal="center" vertical="center"/>
    </xf>
    <xf numFmtId="0" fontId="58" fillId="3" borderId="5" xfId="34" applyFont="1" applyFill="1" applyBorder="1" applyAlignment="1">
      <alignment horizontal="center" vertical="center" wrapText="1"/>
    </xf>
    <xf numFmtId="4" fontId="59" fillId="7" borderId="5" xfId="0" applyNumberFormat="1" applyFont="1" applyFill="1" applyBorder="1" applyAlignment="1">
      <alignment horizontal="left" vertical="center" wrapText="1"/>
    </xf>
    <xf numFmtId="4" fontId="40" fillId="7" borderId="5" xfId="0" applyNumberFormat="1" applyFont="1" applyFill="1" applyBorder="1" applyAlignment="1">
      <alignment horizontal="center" vertical="center" wrapText="1"/>
    </xf>
    <xf numFmtId="4" fontId="0" fillId="7" borderId="5" xfId="0" applyNumberFormat="1" applyFill="1" applyBorder="1" applyAlignment="1">
      <alignment horizontal="center" vertical="center" wrapText="1"/>
    </xf>
    <xf numFmtId="4" fontId="0" fillId="7" borderId="5" xfId="0" applyNumberFormat="1" applyFill="1" applyBorder="1" applyAlignment="1">
      <alignment vertical="center" wrapText="1"/>
    </xf>
    <xf numFmtId="3" fontId="0" fillId="7" borderId="5" xfId="0" applyNumberFormat="1" applyFill="1" applyBorder="1" applyAlignment="1">
      <alignment horizontal="center" vertical="center" wrapText="1"/>
    </xf>
    <xf numFmtId="4" fontId="60" fillId="7" borderId="5" xfId="0" applyNumberFormat="1" applyFont="1" applyFill="1" applyBorder="1" applyAlignment="1">
      <alignment horizontal="left" vertical="center" wrapText="1"/>
    </xf>
    <xf numFmtId="4" fontId="61" fillId="7" borderId="5" xfId="0" applyNumberFormat="1" applyFont="1" applyFill="1" applyBorder="1" applyAlignment="1">
      <alignment horizontal="center" vertical="center" wrapText="1"/>
    </xf>
    <xf numFmtId="4" fontId="60" fillId="7" borderId="5" xfId="51" applyNumberFormat="1" applyFont="1" applyFill="1" applyBorder="1" applyAlignment="1">
      <alignment horizontal="left" vertical="center" wrapText="1"/>
    </xf>
    <xf numFmtId="2" fontId="62" fillId="7" borderId="5" xfId="56" applyNumberFormat="1" applyFont="1" applyFill="1" applyBorder="1" applyAlignment="1">
      <alignment horizontal="center" vertical="center"/>
    </xf>
    <xf numFmtId="49" fontId="31" fillId="7" borderId="5" xfId="55" applyNumberFormat="1" applyFont="1" applyFill="1" applyBorder="1" applyAlignment="1">
      <alignment horizontal="center" vertical="center"/>
    </xf>
    <xf numFmtId="0" fontId="31" fillId="7" borderId="5" xfId="55" applyFont="1" applyFill="1" applyBorder="1" applyAlignment="1">
      <alignment horizontal="left" vertical="center" wrapText="1"/>
    </xf>
    <xf numFmtId="2" fontId="31" fillId="7" borderId="5" xfId="54" applyNumberFormat="1" applyFont="1" applyFill="1" applyBorder="1" applyAlignment="1">
      <alignment horizontal="center" vertical="center"/>
    </xf>
    <xf numFmtId="0" fontId="51" fillId="14" borderId="5" xfId="36" applyFont="1" applyFill="1" applyBorder="1" applyAlignment="1">
      <alignment horizontal="center" vertical="center"/>
    </xf>
    <xf numFmtId="0" fontId="21" fillId="4" borderId="5" xfId="33" applyFont="1" applyFill="1" applyBorder="1" applyAlignment="1" applyProtection="1">
      <alignment vertical="center" wrapText="1"/>
      <protection locked="0"/>
    </xf>
    <xf numFmtId="0" fontId="0" fillId="7" borderId="5" xfId="0" applyFont="1" applyFill="1" applyBorder="1" applyAlignment="1">
      <alignment horizontal="left" vertical="center" wrapText="1"/>
    </xf>
    <xf numFmtId="0" fontId="0" fillId="14" borderId="5" xfId="0" applyFill="1" applyBorder="1" applyAlignment="1">
      <alignment horizontal="center" vertical="center" wrapText="1"/>
    </xf>
    <xf numFmtId="0" fontId="0" fillId="0" borderId="0" xfId="0"/>
    <xf numFmtId="0" fontId="31" fillId="7" borderId="5" xfId="0" applyFont="1" applyFill="1" applyBorder="1" applyAlignment="1">
      <alignment horizontal="left" vertical="center" wrapText="1"/>
    </xf>
    <xf numFmtId="0" fontId="31" fillId="7" borderId="5" xfId="0" applyFont="1" applyFill="1" applyBorder="1" applyAlignment="1">
      <alignment horizontal="left" wrapText="1"/>
    </xf>
    <xf numFmtId="0" fontId="20" fillId="0" borderId="0" xfId="0" applyFont="1" applyAlignment="1">
      <alignment horizontal="center" vertical="top" wrapText="1"/>
    </xf>
    <xf numFmtId="0" fontId="20" fillId="0" borderId="0" xfId="0" applyFont="1" applyAlignment="1">
      <alignment horizontal="center"/>
    </xf>
    <xf numFmtId="0" fontId="33" fillId="0" borderId="5" xfId="36" applyFont="1" applyBorder="1" applyAlignment="1">
      <alignment horizontal="center" vertical="center" textRotation="90" wrapText="1"/>
    </xf>
    <xf numFmtId="0" fontId="54" fillId="0" borderId="5" xfId="34" applyFont="1" applyFill="1" applyBorder="1" applyAlignment="1" applyProtection="1">
      <alignment horizontal="left" vertical="center"/>
      <protection locked="0"/>
    </xf>
    <xf numFmtId="2" fontId="16" fillId="0" borderId="5" xfId="34" applyNumberFormat="1" applyFont="1" applyFill="1" applyBorder="1" applyAlignment="1" applyProtection="1">
      <alignment horizontal="center" vertical="center"/>
      <protection locked="0"/>
    </xf>
    <xf numFmtId="0" fontId="31" fillId="0" borderId="5" xfId="34" applyFont="1" applyFill="1" applyBorder="1" applyAlignment="1" applyProtection="1">
      <alignment horizontal="center" vertical="center"/>
      <protection locked="0"/>
    </xf>
    <xf numFmtId="0" fontId="74" fillId="7" borderId="5" xfId="34" applyFont="1" applyFill="1" applyBorder="1" applyAlignment="1" applyProtection="1">
      <alignment vertical="center" wrapText="1"/>
      <protection locked="0"/>
    </xf>
    <xf numFmtId="0" fontId="30" fillId="0" borderId="34" xfId="20" applyFont="1" applyBorder="1" applyAlignment="1">
      <alignment horizontal="center" vertical="top" wrapText="1"/>
    </xf>
    <xf numFmtId="49" fontId="30" fillId="0" borderId="0" xfId="20" applyNumberFormat="1" applyFont="1" applyBorder="1" applyAlignment="1">
      <alignment horizontal="center" vertical="top" wrapText="1"/>
    </xf>
    <xf numFmtId="49" fontId="75" fillId="0" borderId="5" xfId="0" applyNumberFormat="1" applyFont="1" applyBorder="1" applyAlignment="1">
      <alignment horizontal="center" vertical="center" wrapText="1"/>
    </xf>
    <xf numFmtId="0" fontId="73" fillId="13" borderId="5" xfId="33" applyFont="1" applyFill="1" applyBorder="1" applyAlignment="1" applyProtection="1">
      <alignment vertical="center" wrapText="1"/>
      <protection locked="0"/>
    </xf>
    <xf numFmtId="0" fontId="51" fillId="7" borderId="0" xfId="36" applyFont="1" applyFill="1"/>
    <xf numFmtId="0" fontId="31" fillId="0" borderId="5" xfId="0" applyFont="1" applyBorder="1" applyAlignment="1">
      <alignment horizontal="center" vertical="top"/>
    </xf>
    <xf numFmtId="2" fontId="51" fillId="7" borderId="5" xfId="54" applyNumberFormat="1" applyFont="1" applyFill="1" applyBorder="1" applyAlignment="1">
      <alignment horizontal="center" vertical="center"/>
    </xf>
    <xf numFmtId="0" fontId="31" fillId="0" borderId="5" xfId="0" applyFont="1" applyBorder="1" applyAlignment="1">
      <alignment horizontal="left"/>
    </xf>
    <xf numFmtId="0" fontId="53" fillId="0" borderId="5" xfId="0" applyFont="1" applyBorder="1" applyAlignment="1">
      <alignment horizontal="left"/>
    </xf>
    <xf numFmtId="0" fontId="51" fillId="0" borderId="5" xfId="36" applyFont="1" applyBorder="1" applyAlignment="1">
      <alignment vertical="center" wrapText="1"/>
    </xf>
    <xf numFmtId="0" fontId="51" fillId="0" borderId="5" xfId="36" applyFont="1" applyBorder="1" applyAlignment="1">
      <alignment horizontal="center" vertical="center" wrapText="1"/>
    </xf>
    <xf numFmtId="0" fontId="51" fillId="0" borderId="0" xfId="36" applyFont="1"/>
    <xf numFmtId="49" fontId="51" fillId="0" borderId="5" xfId="0" applyNumberFormat="1" applyFont="1" applyBorder="1" applyAlignment="1">
      <alignment horizontal="center" vertical="center" wrapText="1"/>
    </xf>
    <xf numFmtId="49" fontId="51" fillId="0" borderId="5" xfId="0" applyNumberFormat="1" applyFont="1" applyBorder="1" applyAlignment="1">
      <alignment wrapText="1"/>
    </xf>
    <xf numFmtId="49" fontId="51" fillId="0" borderId="5" xfId="0" applyNumberFormat="1" applyFont="1" applyBorder="1"/>
    <xf numFmtId="49" fontId="51" fillId="0" borderId="5" xfId="0" applyNumberFormat="1" applyFont="1" applyBorder="1" applyAlignment="1">
      <alignment horizontal="center" vertical="center"/>
    </xf>
    <xf numFmtId="49" fontId="31" fillId="0" borderId="5" xfId="34" applyNumberFormat="1" applyFont="1" applyBorder="1" applyAlignment="1">
      <alignment horizontal="left" vertical="center" wrapText="1"/>
    </xf>
    <xf numFmtId="49" fontId="31" fillId="0" borderId="5" xfId="34" applyNumberFormat="1" applyFont="1" applyBorder="1" applyAlignment="1">
      <alignment horizontal="center" vertical="center"/>
    </xf>
    <xf numFmtId="0" fontId="51" fillId="0" borderId="5" xfId="0" applyFont="1" applyBorder="1"/>
    <xf numFmtId="0" fontId="51" fillId="0" borderId="5" xfId="0" applyFont="1" applyBorder="1" applyAlignment="1">
      <alignment horizontal="center" vertical="center" wrapText="1"/>
    </xf>
    <xf numFmtId="49" fontId="31" fillId="0" borderId="5" xfId="0" applyNumberFormat="1" applyFont="1" applyBorder="1" applyAlignment="1">
      <alignment horizontal="center" vertical="center" wrapText="1"/>
    </xf>
    <xf numFmtId="49" fontId="51" fillId="0" borderId="5" xfId="0" applyNumberFormat="1" applyFont="1" applyBorder="1" applyAlignment="1">
      <alignment horizontal="center"/>
    </xf>
    <xf numFmtId="0" fontId="31" fillId="0" borderId="5" xfId="102" applyFont="1" applyBorder="1" applyAlignment="1">
      <alignment horizontal="center" vertical="center" wrapText="1"/>
    </xf>
    <xf numFmtId="49" fontId="31" fillId="0" borderId="5" xfId="102" applyNumberFormat="1" applyFont="1" applyBorder="1" applyAlignment="1">
      <alignment horizontal="left" vertical="top"/>
    </xf>
    <xf numFmtId="0" fontId="31" fillId="0" borderId="5" xfId="42" applyFont="1" applyBorder="1" applyAlignment="1">
      <alignment horizontal="center" vertical="center"/>
    </xf>
    <xf numFmtId="169" fontId="31" fillId="0" borderId="5" xfId="0" applyNumberFormat="1" applyFont="1" applyBorder="1" applyAlignment="1">
      <alignment horizontal="center" vertical="center" wrapText="1"/>
    </xf>
    <xf numFmtId="0" fontId="63" fillId="15" borderId="0" xfId="0" applyFont="1" applyFill="1"/>
    <xf numFmtId="0" fontId="63" fillId="9" borderId="0" xfId="0" applyFont="1" applyFill="1"/>
    <xf numFmtId="0" fontId="20" fillId="0" borderId="0" xfId="0" applyFont="1" applyAlignment="1">
      <alignment horizontal="center" vertical="top" wrapText="1"/>
    </xf>
    <xf numFmtId="0" fontId="20" fillId="0" borderId="0" xfId="0" applyFont="1" applyAlignment="1">
      <alignment horizontal="center"/>
    </xf>
    <xf numFmtId="0" fontId="33" fillId="0" borderId="5" xfId="36" applyFont="1" applyBorder="1" applyAlignment="1">
      <alignment horizontal="center" vertical="center" textRotation="90" wrapText="1"/>
    </xf>
    <xf numFmtId="0" fontId="0" fillId="7" borderId="9" xfId="50" applyFont="1" applyFill="1" applyBorder="1" applyAlignment="1">
      <alignment horizontal="left" vertical="center" wrapText="1"/>
    </xf>
    <xf numFmtId="0" fontId="78" fillId="0" borderId="5" xfId="0" applyFont="1" applyBorder="1" applyAlignment="1">
      <alignment horizontal="left" vertical="center" wrapText="1"/>
    </xf>
    <xf numFmtId="0" fontId="78" fillId="0" borderId="5" xfId="0" applyFont="1" applyBorder="1" applyAlignment="1">
      <alignment horizontal="center" vertical="center"/>
    </xf>
    <xf numFmtId="16" fontId="51" fillId="0" borderId="5" xfId="36" applyNumberFormat="1" applyFont="1" applyBorder="1" applyAlignment="1">
      <alignment horizontal="center" vertical="center"/>
    </xf>
    <xf numFmtId="0" fontId="31" fillId="7" borderId="9" xfId="0" applyFont="1" applyFill="1" applyBorder="1" applyAlignment="1">
      <alignment horizontal="center" vertical="center" wrapText="1"/>
    </xf>
    <xf numFmtId="0" fontId="19" fillId="2" borderId="1" xfId="27" applyFont="1" applyFill="1" applyBorder="1" applyAlignment="1">
      <alignment horizontal="center"/>
    </xf>
    <xf numFmtId="0" fontId="19" fillId="2" borderId="2" xfId="27" applyFont="1" applyFill="1" applyBorder="1" applyAlignment="1">
      <alignment horizontal="center"/>
    </xf>
    <xf numFmtId="0" fontId="19" fillId="2" borderId="3" xfId="27" applyFont="1" applyFill="1" applyBorder="1" applyAlignment="1">
      <alignment horizontal="center"/>
    </xf>
    <xf numFmtId="0" fontId="72" fillId="0" borderId="0" xfId="27" applyFont="1" applyAlignment="1">
      <alignment horizontal="left" vertical="center" wrapText="1"/>
    </xf>
    <xf numFmtId="0" fontId="17" fillId="0" borderId="4" xfId="40" applyFont="1" applyBorder="1" applyAlignment="1">
      <alignment horizontal="center" vertical="top" wrapText="1"/>
    </xf>
    <xf numFmtId="0" fontId="17" fillId="0" borderId="6" xfId="40" applyFont="1" applyBorder="1" applyAlignment="1">
      <alignment horizontal="center" vertical="top" wrapText="1"/>
    </xf>
    <xf numFmtId="0" fontId="17" fillId="0" borderId="5" xfId="40" applyFont="1" applyBorder="1" applyAlignment="1">
      <alignment horizontal="center" vertical="top" wrapText="1"/>
    </xf>
    <xf numFmtId="0" fontId="72" fillId="7" borderId="0" xfId="0" applyFont="1" applyFill="1" applyAlignment="1">
      <alignment horizontal="left" vertical="top" wrapText="1"/>
    </xf>
    <xf numFmtId="0" fontId="17" fillId="7" borderId="0" xfId="27" applyFont="1" applyFill="1" applyAlignment="1">
      <alignment horizontal="left" wrapText="1"/>
    </xf>
    <xf numFmtId="0" fontId="29" fillId="0" borderId="5" xfId="20" applyFont="1" applyBorder="1" applyAlignment="1">
      <alignment horizontal="justify" vertical="top" wrapText="1"/>
    </xf>
    <xf numFmtId="0" fontId="17" fillId="0" borderId="0" xfId="20" applyFont="1" applyAlignment="1">
      <alignment horizontal="left" vertical="top" wrapText="1"/>
    </xf>
    <xf numFmtId="0" fontId="18" fillId="0" borderId="5" xfId="20" applyFont="1" applyBorder="1" applyAlignment="1">
      <alignment horizontal="center" vertical="center" wrapText="1"/>
    </xf>
    <xf numFmtId="0" fontId="18" fillId="0" borderId="5" xfId="20" applyFont="1" applyBorder="1" applyAlignment="1">
      <alignment horizontal="right" vertical="center" wrapText="1"/>
    </xf>
    <xf numFmtId="0" fontId="22" fillId="0" borderId="0" xfId="0" applyFont="1" applyAlignment="1">
      <alignment horizontal="center"/>
    </xf>
    <xf numFmtId="0" fontId="30" fillId="0" borderId="23" xfId="20" applyFont="1" applyBorder="1" applyAlignment="1">
      <alignment horizontal="center" vertical="top" wrapText="1"/>
    </xf>
    <xf numFmtId="0" fontId="30" fillId="0" borderId="24" xfId="20" applyFont="1" applyBorder="1" applyAlignment="1">
      <alignment horizontal="center" vertical="top" wrapText="1"/>
    </xf>
    <xf numFmtId="0" fontId="18" fillId="0" borderId="0" xfId="20" applyFont="1" applyAlignment="1">
      <alignment horizontal="center" vertical="top" wrapText="1"/>
    </xf>
    <xf numFmtId="0" fontId="18" fillId="0" borderId="8" xfId="20" applyFont="1" applyBorder="1" applyAlignment="1">
      <alignment horizontal="center" vertical="top" wrapText="1"/>
    </xf>
    <xf numFmtId="0" fontId="29" fillId="0" borderId="19" xfId="20" applyFont="1" applyBorder="1" applyAlignment="1">
      <alignment horizontal="center" vertical="top" wrapText="1"/>
    </xf>
    <xf numFmtId="0" fontId="29" fillId="0" borderId="20" xfId="20" applyFont="1" applyBorder="1" applyAlignment="1">
      <alignment horizontal="center" vertical="top"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22" fillId="5" borderId="1" xfId="20" applyFont="1" applyFill="1" applyBorder="1" applyAlignment="1">
      <alignment horizontal="center"/>
    </xf>
    <xf numFmtId="0" fontId="22" fillId="5" borderId="2" xfId="20" applyFont="1" applyFill="1" applyBorder="1" applyAlignment="1">
      <alignment horizontal="center"/>
    </xf>
    <xf numFmtId="0" fontId="22" fillId="5" borderId="3" xfId="20" applyFont="1" applyFill="1" applyBorder="1" applyAlignment="1">
      <alignment horizontal="center"/>
    </xf>
    <xf numFmtId="0" fontId="17" fillId="0" borderId="0" xfId="20" applyFont="1" applyAlignment="1">
      <alignment horizontal="left" vertical="center" wrapText="1"/>
    </xf>
    <xf numFmtId="0" fontId="17" fillId="0" borderId="0" xfId="20" applyFont="1" applyAlignment="1">
      <alignment horizontal="right" vertical="top" wrapText="1"/>
    </xf>
    <xf numFmtId="0" fontId="18" fillId="0" borderId="13" xfId="20" applyFont="1" applyBorder="1" applyAlignment="1">
      <alignment horizontal="center" vertical="center" wrapText="1"/>
    </xf>
    <xf numFmtId="0" fontId="18" fillId="0" borderId="14" xfId="20" applyFont="1" applyBorder="1" applyAlignment="1">
      <alignment horizontal="center" vertical="center" wrapText="1"/>
    </xf>
    <xf numFmtId="0" fontId="18" fillId="0" borderId="15" xfId="20" applyFont="1" applyBorder="1" applyAlignment="1">
      <alignment horizontal="center" vertical="center" wrapText="1"/>
    </xf>
    <xf numFmtId="0" fontId="18" fillId="0" borderId="16" xfId="20" applyFont="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xf>
    <xf numFmtId="0" fontId="34" fillId="0" borderId="5" xfId="36" applyFont="1" applyBorder="1" applyAlignment="1">
      <alignment horizontal="center" vertical="center"/>
    </xf>
    <xf numFmtId="0" fontId="0" fillId="0" borderId="0" xfId="0" applyAlignment="1">
      <alignment horizontal="left" vertical="center" wrapText="1"/>
    </xf>
    <xf numFmtId="0" fontId="33" fillId="0" borderId="5" xfId="36" applyFont="1" applyBorder="1" applyAlignment="1">
      <alignment horizontal="center" vertical="center" textRotation="90"/>
    </xf>
    <xf numFmtId="0" fontId="33" fillId="7" borderId="5" xfId="36" applyFont="1" applyFill="1" applyBorder="1" applyAlignment="1">
      <alignment horizontal="center" vertical="center" textRotation="90"/>
    </xf>
    <xf numFmtId="0" fontId="34" fillId="0" borderId="5" xfId="36" applyFont="1" applyBorder="1" applyAlignment="1">
      <alignment horizontal="center" vertical="center" wrapText="1"/>
    </xf>
    <xf numFmtId="0" fontId="33" fillId="0" borderId="5" xfId="36" applyFont="1" applyBorder="1" applyAlignment="1">
      <alignment horizontal="center" vertical="center" textRotation="90" wrapText="1"/>
    </xf>
    <xf numFmtId="0" fontId="30" fillId="0" borderId="32" xfId="36" applyFont="1" applyBorder="1" applyAlignment="1">
      <alignment horizontal="right" vertical="center" wrapText="1"/>
    </xf>
    <xf numFmtId="0" fontId="30" fillId="0" borderId="33" xfId="36" applyFont="1" applyBorder="1" applyAlignment="1">
      <alignment horizontal="right" vertical="center" wrapText="1"/>
    </xf>
    <xf numFmtId="0" fontId="0" fillId="0" borderId="0" xfId="0" applyAlignment="1">
      <alignment horizontal="left" vertical="top" wrapText="1"/>
    </xf>
    <xf numFmtId="0" fontId="35" fillId="0" borderId="0" xfId="36" applyFont="1" applyAlignment="1">
      <alignment horizontal="center" vertical="center"/>
    </xf>
    <xf numFmtId="0" fontId="33" fillId="0" borderId="0" xfId="36" applyFont="1" applyAlignment="1">
      <alignment horizontal="left" vertical="center" wrapText="1"/>
    </xf>
    <xf numFmtId="0" fontId="35" fillId="0" borderId="0" xfId="36" applyFont="1" applyAlignment="1">
      <alignment horizontal="left" vertical="center"/>
    </xf>
    <xf numFmtId="0" fontId="30" fillId="0" borderId="0" xfId="45" applyFont="1" applyAlignment="1">
      <alignment horizontal="left" vertical="center" wrapText="1"/>
    </xf>
    <xf numFmtId="0" fontId="17" fillId="0" borderId="0" xfId="20" applyFont="1" applyAlignment="1">
      <alignment horizontal="right" vertical="center" wrapText="1"/>
    </xf>
    <xf numFmtId="0" fontId="21" fillId="0" borderId="32" xfId="36" applyFont="1" applyBorder="1" applyAlignment="1">
      <alignment horizontal="right" vertical="center" wrapText="1"/>
    </xf>
    <xf numFmtId="0" fontId="21" fillId="0" borderId="33" xfId="36" applyFont="1" applyBorder="1" applyAlignment="1">
      <alignment horizontal="right" vertical="center" wrapText="1"/>
    </xf>
    <xf numFmtId="0" fontId="33" fillId="7" borderId="4" xfId="36" applyFont="1" applyFill="1" applyBorder="1" applyAlignment="1">
      <alignment horizontal="center" vertical="center" textRotation="90"/>
    </xf>
    <xf numFmtId="0" fontId="33" fillId="7" borderId="6" xfId="36" applyFont="1" applyFill="1" applyBorder="1" applyAlignment="1">
      <alignment horizontal="center" vertical="center" textRotation="90"/>
    </xf>
    <xf numFmtId="0" fontId="34" fillId="0" borderId="13" xfId="36" applyFont="1" applyBorder="1" applyAlignment="1">
      <alignment horizontal="center" vertical="center" wrapText="1"/>
    </xf>
    <xf numFmtId="0" fontId="34" fillId="0" borderId="14" xfId="36" applyFont="1" applyBorder="1" applyAlignment="1">
      <alignment horizontal="center" vertical="center" wrapText="1"/>
    </xf>
    <xf numFmtId="0" fontId="34" fillId="0" borderId="15" xfId="36" applyFont="1" applyBorder="1" applyAlignment="1">
      <alignment horizontal="center" vertical="center" wrapText="1"/>
    </xf>
    <xf numFmtId="0" fontId="34" fillId="0" borderId="16" xfId="36" applyFont="1" applyBorder="1" applyAlignment="1">
      <alignment horizontal="center" vertical="center" wrapText="1"/>
    </xf>
    <xf numFmtId="0" fontId="33" fillId="0" borderId="4" xfId="36" applyFont="1" applyBorder="1" applyAlignment="1">
      <alignment horizontal="center" vertical="center" textRotation="90"/>
    </xf>
    <xf numFmtId="0" fontId="33" fillId="0" borderId="6" xfId="36" applyFont="1" applyBorder="1" applyAlignment="1">
      <alignment horizontal="center" vertical="center" textRotation="90"/>
    </xf>
    <xf numFmtId="0" fontId="54" fillId="0" borderId="32" xfId="36" applyFont="1" applyBorder="1" applyAlignment="1">
      <alignment horizontal="right" vertical="center" wrapText="1"/>
    </xf>
    <xf numFmtId="0" fontId="54" fillId="0" borderId="33" xfId="36" applyFont="1" applyBorder="1" applyAlignment="1">
      <alignment horizontal="right" vertical="center" wrapText="1"/>
    </xf>
    <xf numFmtId="0" fontId="0" fillId="14" borderId="0" xfId="0" applyFill="1" applyAlignment="1">
      <alignment horizontal="left" vertical="center" wrapText="1"/>
    </xf>
    <xf numFmtId="0" fontId="21" fillId="0" borderId="5" xfId="36" applyFont="1" applyBorder="1" applyAlignment="1">
      <alignment horizontal="right" vertical="center" wrapText="1"/>
    </xf>
    <xf numFmtId="0" fontId="30" fillId="0" borderId="35"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36" xfId="0" applyFont="1" applyBorder="1" applyAlignment="1">
      <alignment horizontal="left" vertical="center" wrapText="1"/>
    </xf>
  </cellXfs>
  <cellStyles count="214">
    <cellStyle name="Comma 2" xfId="2" xr:uid="{00000000-0005-0000-0000-000000000000}"/>
    <cellStyle name="Comma 2 2" xfId="3" xr:uid="{00000000-0005-0000-0000-000001000000}"/>
    <cellStyle name="Comma 2 2 2" xfId="66" xr:uid="{558A0353-753C-4E78-A7C5-20DA6528E06F}"/>
    <cellStyle name="Comma 2 2 3" xfId="105" xr:uid="{BDFFE0AB-FD4D-4B4B-97D4-22DC65F09568}"/>
    <cellStyle name="Comma 2 2 4" xfId="142" xr:uid="{03098F72-C4D3-4DFB-91E1-ECC94BA3D336}"/>
    <cellStyle name="Comma 2 2 5" xfId="179" xr:uid="{1439524E-FB04-43EA-8F95-2E6EAFE2E627}"/>
    <cellStyle name="Comma 2 3" xfId="4" xr:uid="{00000000-0005-0000-0000-000002000000}"/>
    <cellStyle name="Comma 2 3 2" xfId="5" xr:uid="{00000000-0005-0000-0000-000003000000}"/>
    <cellStyle name="Comma 2 3 2 2" xfId="68" xr:uid="{A3ADA4D3-CCA0-40A6-921D-FCFD3AEF05EC}"/>
    <cellStyle name="Comma 2 3 2 3" xfId="107" xr:uid="{66A2D4D1-4EB2-404D-8E03-81A8C359F01B}"/>
    <cellStyle name="Comma 2 3 2 4" xfId="144" xr:uid="{08E7B912-33C4-43E6-9FDB-BDB067D200C4}"/>
    <cellStyle name="Comma 2 3 2 5" xfId="181" xr:uid="{1FB37BF1-0175-4D76-AB14-C555BA4AB236}"/>
    <cellStyle name="Comma 2 3 3" xfId="67" xr:uid="{E7FADA39-E58C-4340-9B89-CE0DF2D6C71A}"/>
    <cellStyle name="Comma 2 3 4" xfId="106" xr:uid="{9BDA06A8-9309-460F-A14E-B0E90A21103E}"/>
    <cellStyle name="Comma 2 3 5" xfId="143" xr:uid="{35B9615E-DBEF-4F2C-9224-A2AD0F68BFB8}"/>
    <cellStyle name="Comma 2 3 6" xfId="180" xr:uid="{9F979FED-3141-42F1-97B0-0CBC6C57D485}"/>
    <cellStyle name="Comma 2 4" xfId="65" xr:uid="{74CD81C5-B0E9-4CC9-8329-257E9D8D13C0}"/>
    <cellStyle name="Comma 2 5" xfId="104" xr:uid="{09D8AA5B-DDD6-4F94-9D53-D84B59521693}"/>
    <cellStyle name="Comma 2 6" xfId="141" xr:uid="{B9A352C9-79AF-4DF3-94EC-E397C066666B}"/>
    <cellStyle name="Comma 2 7" xfId="178" xr:uid="{E586B614-D0BE-44CC-A371-26F6616E6A13}"/>
    <cellStyle name="Comma 3" xfId="6" xr:uid="{00000000-0005-0000-0000-000004000000}"/>
    <cellStyle name="Comma 3 2" xfId="69" xr:uid="{2E869ACE-298E-40C0-9C5D-A884F8264023}"/>
    <cellStyle name="Comma 3 3" xfId="108" xr:uid="{880C80F2-6CD4-4CC9-8DC9-3D2FE7DFAEB4}"/>
    <cellStyle name="Comma 3 4" xfId="145" xr:uid="{7FF9975E-F07A-461E-9C98-571A0C5C305A}"/>
    <cellStyle name="Comma 3 5" xfId="182" xr:uid="{E747E367-A743-42FB-B953-BE61ED0FE1EC}"/>
    <cellStyle name="Comma 4" xfId="7" xr:uid="{00000000-0005-0000-0000-000005000000}"/>
    <cellStyle name="Comma 5" xfId="37" xr:uid="{00000000-0005-0000-0000-000006000000}"/>
    <cellStyle name="Comma 5 2" xfId="44" xr:uid="{00000000-0005-0000-0000-000007000000}"/>
    <cellStyle name="Comma 5 2 2" xfId="89" xr:uid="{83F25D06-3AE1-4DF9-BC19-0FC0238D9E4A}"/>
    <cellStyle name="Comma 5 2 3" xfId="128" xr:uid="{C3026B91-7B28-41E1-AECF-88BAC0647DFE}"/>
    <cellStyle name="Comma 5 2 4" xfId="165" xr:uid="{819FF11F-19AC-4E22-85BD-1550B21520EE}"/>
    <cellStyle name="Comma 5 2 5" xfId="202" xr:uid="{E40E1F3B-BA71-4A42-B5D0-145B8098F40F}"/>
    <cellStyle name="Comma 5 3" xfId="84" xr:uid="{68706E6E-3CFC-4D9D-8643-91B92C323846}"/>
    <cellStyle name="Comma 5 4" xfId="123" xr:uid="{CE504A8C-D419-4686-B4DC-BCDA5A9A7156}"/>
    <cellStyle name="Comma 5 5" xfId="160" xr:uid="{B22F20E4-81D5-445D-B24D-E96ADA1F1937}"/>
    <cellStyle name="Comma 5 6" xfId="197" xr:uid="{8BE3C5BA-D3E5-4094-89A3-C69D0E74C690}"/>
    <cellStyle name="Date" xfId="8" xr:uid="{00000000-0005-0000-0000-000008000000}"/>
    <cellStyle name="Excel Built-in Normal" xfId="42" xr:uid="{00000000-0005-0000-0000-000009000000}"/>
    <cellStyle name="Fixed" xfId="9" xr:uid="{00000000-0005-0000-0000-00000A000000}"/>
    <cellStyle name="Heading1" xfId="10" xr:uid="{00000000-0005-0000-0000-00000B000000}"/>
    <cellStyle name="Heading2" xfId="11" xr:uid="{00000000-0005-0000-0000-00000C000000}"/>
    <cellStyle name="Normal" xfId="0" builtinId="0"/>
    <cellStyle name="Normal 10" xfId="12" xr:uid="{00000000-0005-0000-0000-00000E000000}"/>
    <cellStyle name="Normal 10 2" xfId="13" xr:uid="{00000000-0005-0000-0000-00000F000000}"/>
    <cellStyle name="Normal 10 2 2" xfId="63" xr:uid="{636B0BCE-502F-4B83-8081-FD4DA439D0A0}"/>
    <cellStyle name="Normal 10 2 2 2" xfId="101" xr:uid="{67CC6DAB-E893-45D0-9B9D-009EB0ED463D}"/>
    <cellStyle name="Normal 10 2 2 3" xfId="139" xr:uid="{FC6BF11E-0BAD-468D-A7F8-5829EA68D4B6}"/>
    <cellStyle name="Normal 10 2 2 4" xfId="176" xr:uid="{4F2C5588-908C-45B6-90E5-5FF029C2C9A2}"/>
    <cellStyle name="Normal 10 2 2 5" xfId="213" xr:uid="{2C286F9C-6D78-4BDE-B7E4-58C93C399EBD}"/>
    <cellStyle name="Normal 10 2 3" xfId="71" xr:uid="{2254D65D-5BEB-42C6-9BD9-DA6FB9DD1AAC}"/>
    <cellStyle name="Normal 10 2 4" xfId="110" xr:uid="{212032DE-0382-4649-B795-8E60EB773DC5}"/>
    <cellStyle name="Normal 10 2 5" xfId="147" xr:uid="{36254E9C-361C-4508-AB1D-222D83A5440E}"/>
    <cellStyle name="Normal 10 2 6" xfId="184" xr:uid="{8388A494-80EE-4E75-9361-C856B992D113}"/>
    <cellStyle name="Normal 10 3" xfId="14" xr:uid="{00000000-0005-0000-0000-000010000000}"/>
    <cellStyle name="Normal 10 3 2" xfId="15" xr:uid="{00000000-0005-0000-0000-000011000000}"/>
    <cellStyle name="Normal 10 3 2 2" xfId="73" xr:uid="{82F1FFD8-1D56-4145-BE95-8E0789258464}"/>
    <cellStyle name="Normal 10 3 2 3" xfId="112" xr:uid="{ACEA6514-BBA0-4E4E-BC6C-F20BBA118CFA}"/>
    <cellStyle name="Normal 10 3 2 4" xfId="149" xr:uid="{A2D9D9E5-94CA-454C-8308-A9A323645D4F}"/>
    <cellStyle name="Normal 10 3 2 5" xfId="186" xr:uid="{B28FB10A-A811-4E0E-A64E-5239B4B7BC89}"/>
    <cellStyle name="Normal 10 3 3" xfId="16" xr:uid="{00000000-0005-0000-0000-000012000000}"/>
    <cellStyle name="Normal 10 3 3 2" xfId="74" xr:uid="{4F3DA7D0-8AFE-4E01-A82E-ED826C7AC8BD}"/>
    <cellStyle name="Normal 10 3 3 3" xfId="113" xr:uid="{F1A95E58-4B0F-4F6D-8E8B-FDA374A4DE20}"/>
    <cellStyle name="Normal 10 3 3 4" xfId="150" xr:uid="{2BE4133A-27F1-493A-B982-DCE83804EA15}"/>
    <cellStyle name="Normal 10 3 3 5" xfId="187" xr:uid="{E601FDEE-7C7B-4EB3-A5BF-3B8B2FAA7739}"/>
    <cellStyle name="Normal 10 3 4" xfId="17" xr:uid="{00000000-0005-0000-0000-000013000000}"/>
    <cellStyle name="Normal 10 3 4 2" xfId="75" xr:uid="{B87998FE-E56D-42B1-969B-4611C83BE249}"/>
    <cellStyle name="Normal 10 3 4 3" xfId="114" xr:uid="{76B6AB6B-CF98-42E0-861C-A2F41C89460A}"/>
    <cellStyle name="Normal 10 3 4 4" xfId="151" xr:uid="{BC5F55E5-5AB7-49CE-BA2F-ABCA07E6368B}"/>
    <cellStyle name="Normal 10 3 4 5" xfId="188" xr:uid="{01388187-15A9-492C-9491-DD61D7D81F21}"/>
    <cellStyle name="Normal 10 3 5" xfId="72" xr:uid="{978148EC-07B1-4A50-84D6-93D08AC7B6D6}"/>
    <cellStyle name="Normal 10 3 6" xfId="111" xr:uid="{1E67342C-AF64-4B4D-8664-45A52E50AD3F}"/>
    <cellStyle name="Normal 10 3 7" xfId="148" xr:uid="{2FF9EB1F-AA3B-43CE-A2CB-EEF033017E08}"/>
    <cellStyle name="Normal 10 3 8" xfId="185" xr:uid="{6AE9EE42-0195-42AF-9596-E14735315A52}"/>
    <cellStyle name="Normal 10 4" xfId="45" xr:uid="{00000000-0005-0000-0000-000014000000}"/>
    <cellStyle name="Normal 10 4 2" xfId="61" xr:uid="{D08F7553-9060-4A76-A7D1-C70654698A23}"/>
    <cellStyle name="Normal 10 4 2 2" xfId="91" xr:uid="{FB69EB95-88E4-4049-B815-760E854909AB}"/>
    <cellStyle name="Normal 10 4 2 2 2" xfId="60" xr:uid="{41DB172D-5BE5-46CE-8203-68487BB65CC8}"/>
    <cellStyle name="Normal 10 4 2 2 2 2" xfId="99" xr:uid="{A3649D73-C640-4646-9652-7E490107889B}"/>
    <cellStyle name="Normal 10 4 2 2 2 3" xfId="136" xr:uid="{DBA1FCEE-7DBE-4EB7-987D-1396BFEDF65F}"/>
    <cellStyle name="Normal 10 4 2 2 2 4" xfId="173" xr:uid="{C3C9CFDA-67E0-4D28-9A5C-C5A98D459C0D}"/>
    <cellStyle name="Normal 10 4 2 2 2 5" xfId="210" xr:uid="{50FC0DF1-134B-4BFF-8AE1-1E768A7D8440}"/>
    <cellStyle name="Normal 10 4 2 3" xfId="96" xr:uid="{4BAB3856-8937-47C3-ACAA-9DE2DE40FD80}"/>
    <cellStyle name="Normal 10 4 2 4" xfId="137" xr:uid="{0049F6D7-1B48-4A83-B32B-B5F2DB1B01DC}"/>
    <cellStyle name="Normal 10 4 2 5" xfId="174" xr:uid="{4D9552D8-DAA1-4DF2-931F-2CB5F50D1943}"/>
    <cellStyle name="Normal 10 4 2 6" xfId="211" xr:uid="{2913C264-58CE-4B6D-93B3-4DB65794B2B8}"/>
    <cellStyle name="Normal 10 4 3" xfId="90" xr:uid="{1D5FD12C-5454-4C14-8879-0C4186D93EB8}"/>
    <cellStyle name="Normal 10 4 4" xfId="129" xr:uid="{0577D8AF-E7AA-4B5A-ABCD-12A4CCA714C2}"/>
    <cellStyle name="Normal 10 4 5" xfId="166" xr:uid="{5EB6F712-CC9C-4BD5-991D-0F3C418D37DC}"/>
    <cellStyle name="Normal 10 4 6" xfId="203" xr:uid="{F70975CD-D6BF-4B3D-90D1-531C953674ED}"/>
    <cellStyle name="Normal 10 5" xfId="70" xr:uid="{81119298-FBCB-4546-9B64-8D2F28BED14B}"/>
    <cellStyle name="Normal 10 6" xfId="109" xr:uid="{23020CF0-29F6-4791-A86C-2E57794B29AC}"/>
    <cellStyle name="Normal 10 7" xfId="146" xr:uid="{43E02C02-3F33-4EAA-9BEC-A9CF1196E8CB}"/>
    <cellStyle name="Normal 10 8" xfId="183" xr:uid="{56A0CB0C-467D-47BB-AEF0-C6D8A1464330}"/>
    <cellStyle name="Normal 11" xfId="18" xr:uid="{00000000-0005-0000-0000-000015000000}"/>
    <cellStyle name="Normal 12" xfId="36" xr:uid="{00000000-0005-0000-0000-000016000000}"/>
    <cellStyle name="Normal 12 2" xfId="41" xr:uid="{00000000-0005-0000-0000-000017000000}"/>
    <cellStyle name="Normal 12 2 2" xfId="87" xr:uid="{262100CD-0BE4-4D79-AACC-A725A4129832}"/>
    <cellStyle name="Normal 12 2 2 2 2" xfId="49" xr:uid="{12FC543B-2579-4008-A91B-F604C3542B9B}"/>
    <cellStyle name="Normal 12 2 2 2 2 2" xfId="52" xr:uid="{342D82AC-FDBB-47CB-94F6-F226E9C80514}"/>
    <cellStyle name="Normal 12 2 2 2 2 2 2" xfId="93" xr:uid="{30D8DAB6-1465-4339-9538-2F9647FFC3D2}"/>
    <cellStyle name="Normal 12 2 2 2 2 2 3" xfId="54" xr:uid="{99944869-B26D-4053-BE59-1C36B3239806}"/>
    <cellStyle name="Normal 12 2 2 2 2 2 3 2" xfId="92" xr:uid="{71102271-6CA2-456B-9F2B-5FB1E5C25F51}"/>
    <cellStyle name="Normal 12 2 2 2 2 2 3 3" xfId="133" xr:uid="{23F062A1-9DD2-48AA-8295-3AAC5E2A14A6}"/>
    <cellStyle name="Normal 12 2 2 2 2 2 3 4" xfId="170" xr:uid="{A6F78447-70A2-441F-9FB3-638168489808}"/>
    <cellStyle name="Normal 12 2 2 2 2 2 3 5" xfId="207" xr:uid="{231235AB-8F5A-4E4A-B4EE-8B34FDC17B78}"/>
    <cellStyle name="Normal 12 2 2 2 2 2 4" xfId="131" xr:uid="{821BED49-2BF0-45E1-86B9-5B7DB98846D2}"/>
    <cellStyle name="Normal 12 2 2 2 2 2 5" xfId="168" xr:uid="{CAB8B603-D4A1-4456-BAEE-52A003AB7249}"/>
    <cellStyle name="Normal 12 2 2 2 2 2 6" xfId="205" xr:uid="{2E4EB160-22FE-4CD5-90C5-776590D86BDD}"/>
    <cellStyle name="Normal 12 2 2 2 2 3" xfId="100" xr:uid="{5CFA360A-2942-47D2-8959-551322834A76}"/>
    <cellStyle name="Normal 12 2 2 2 2 4" xfId="130" xr:uid="{7A53435C-F974-4DDE-AE5C-B7C88F76811E}"/>
    <cellStyle name="Normal 12 2 2 2 2 5" xfId="167" xr:uid="{6FBD773D-17DB-47AC-9423-647BA5CA2B94}"/>
    <cellStyle name="Normal 12 2 2 2 2 6" xfId="204" xr:uid="{26D6AFE4-034A-4B13-9480-63C4A8BFADE2}"/>
    <cellStyle name="Normal 12 2 3" xfId="126" xr:uid="{4BAFF89F-0F1F-4124-93E2-A65FE3B51F3C}"/>
    <cellStyle name="Normal 12 2 4" xfId="163" xr:uid="{2C5878DD-32CF-4D8A-BBDE-927CA285B072}"/>
    <cellStyle name="Normal 12 2 5" xfId="200" xr:uid="{D0A21563-B9BA-40C8-BA13-181E7B613394}"/>
    <cellStyle name="Normal 12 3" xfId="56" xr:uid="{7919C1EC-E933-4E77-B889-70BF24351193}"/>
    <cellStyle name="Normal 12 3 2 2 2" xfId="53" xr:uid="{CB7E5F38-F5AF-4421-AB68-AF95A6511291}"/>
    <cellStyle name="Normal 12 3 2 2 2 2" xfId="94" xr:uid="{15732455-EDAA-48D5-A4CD-5CFB2A98A53A}"/>
    <cellStyle name="Normal 12 3 2 2 2 3" xfId="132" xr:uid="{641F4AAD-E78A-48A4-8BB6-FD09FDE8F473}"/>
    <cellStyle name="Normal 12 3 2 2 2 4" xfId="169" xr:uid="{2BD510BC-7ED6-496B-9AB7-3099D7547484}"/>
    <cellStyle name="Normal 12 3 2 2 2 5" xfId="206" xr:uid="{6E1431FC-5EE1-4C19-9721-CEE0A5823099}"/>
    <cellStyle name="Normal 12 4" xfId="83" xr:uid="{FA576F9F-61CA-4298-BF7E-A049D0FA1FF7}"/>
    <cellStyle name="Normal 12 4 3" xfId="58" xr:uid="{7A33E883-674C-46DC-82BE-BF7D03251F43}"/>
    <cellStyle name="Normal 12 5" xfId="122" xr:uid="{F95DDD5C-3338-4C83-A87A-7242A3BD269F}"/>
    <cellStyle name="Normal 12 6" xfId="159" xr:uid="{74895A91-6610-4118-AE0A-02B0FC26AADB}"/>
    <cellStyle name="Normal 12 7" xfId="196" xr:uid="{3220CD98-AE1F-41BC-956A-12FC17DDE080}"/>
    <cellStyle name="Normal 13" xfId="55" xr:uid="{C4140A1C-FA50-4529-A70E-54BFC486AB3C}"/>
    <cellStyle name="Normal 14" xfId="51" xr:uid="{921B2895-6BF5-49D3-B71F-EE280D965ECC}"/>
    <cellStyle name="Normal 15" xfId="43" xr:uid="{00000000-0005-0000-0000-000018000000}"/>
    <cellStyle name="Normal 15 2" xfId="88" xr:uid="{DDFD6A64-6A04-4A86-AD17-F5A5A86C3A4A}"/>
    <cellStyle name="Normal 15 2 2 2" xfId="59" xr:uid="{AC32FF7F-EFD8-4FE9-BBD5-E2CE4DC03B41}"/>
    <cellStyle name="Normal 15 2 2 2 2" xfId="97" xr:uid="{D70B5985-1CF6-44AA-AF93-D270E4B3C34F}"/>
    <cellStyle name="Normal 15 2 2 2 3" xfId="57" xr:uid="{ADFDA9BE-4372-4E08-8F36-9505B3ADA791}"/>
    <cellStyle name="Normal 15 2 2 2 3 2" xfId="95" xr:uid="{4BE81554-924B-4340-9974-9DD08285444F}"/>
    <cellStyle name="Normal 15 2 2 2 3 3" xfId="134" xr:uid="{AA91F9B4-B2AC-4072-92D8-65113C0310E1}"/>
    <cellStyle name="Normal 15 2 2 2 3 4" xfId="171" xr:uid="{50068BCC-3658-4717-831B-1FB8CCE9687D}"/>
    <cellStyle name="Normal 15 2 2 2 3 5" xfId="208" xr:uid="{A31C4840-899E-445F-B833-6D3F84CC78BB}"/>
    <cellStyle name="Normal 15 2 2 2 4" xfId="135" xr:uid="{2E9AA88A-F622-4347-9B74-2CA1B549FDDB}"/>
    <cellStyle name="Normal 15 2 2 2 5" xfId="172" xr:uid="{548F3EB9-5B75-489B-B8C8-BE85D60941A8}"/>
    <cellStyle name="Normal 15 2 2 2 6" xfId="209" xr:uid="{AD09F686-4F2D-415A-83E8-346E8C71144E}"/>
    <cellStyle name="Normal 15 3" xfId="62" xr:uid="{F04E901F-C331-457B-9A6F-F38DB582A941}"/>
    <cellStyle name="Normal 15 3 2" xfId="98" xr:uid="{5FF8D346-D303-40AB-BFD5-6D42AE11571D}"/>
    <cellStyle name="Normal 15 3 3" xfId="138" xr:uid="{0ACA702C-2A95-497C-B217-1B910DAC0B7A}"/>
    <cellStyle name="Normal 15 3 4" xfId="175" xr:uid="{2B0FB382-E0B0-44EB-9C83-84694169F48D}"/>
    <cellStyle name="Normal 15 3 5" xfId="212" xr:uid="{8D844142-4425-4D9F-82F4-735DED90B053}"/>
    <cellStyle name="Normal 15 4" xfId="127" xr:uid="{3F140181-CDE2-45D1-93DB-A36E19ACD62F}"/>
    <cellStyle name="Normal 15 5" xfId="164" xr:uid="{75E22B57-7E2C-4ECE-9259-6E321DCE7208}"/>
    <cellStyle name="Normal 15 6" xfId="201" xr:uid="{FCC250A9-C5B2-44CD-A941-9FB6110770E7}"/>
    <cellStyle name="Normal 16 2" xfId="50" xr:uid="{C4348A78-C157-40BE-85C9-3D2A26B28EE0}"/>
    <cellStyle name="Normal 2" xfId="19" xr:uid="{00000000-0005-0000-0000-000019000000}"/>
    <cellStyle name="Normal 2 2" xfId="20" xr:uid="{00000000-0005-0000-0000-00001A000000}"/>
    <cellStyle name="Normal 2 2 2" xfId="21" xr:uid="{00000000-0005-0000-0000-00001B000000}"/>
    <cellStyle name="Normal 2 2_OlainesPP_Magonite_08_12_1(no groz)" xfId="22" xr:uid="{00000000-0005-0000-0000-00001C000000}"/>
    <cellStyle name="Normal 2 3" xfId="23" xr:uid="{00000000-0005-0000-0000-00001D000000}"/>
    <cellStyle name="Normal 2 3 2" xfId="24" xr:uid="{00000000-0005-0000-0000-00001E000000}"/>
    <cellStyle name="Normal 3" xfId="25" xr:uid="{00000000-0005-0000-0000-00001F000000}"/>
    <cellStyle name="Normal 4" xfId="26" xr:uid="{00000000-0005-0000-0000-000020000000}"/>
    <cellStyle name="Normal 4 2" xfId="76" xr:uid="{1C1CB036-DF8F-43D7-A837-62088B2EFCA6}"/>
    <cellStyle name="Normal 4 3" xfId="115" xr:uid="{BEC29B4D-9D30-46F2-8295-AC9406CCB34E}"/>
    <cellStyle name="Normal 4 4" xfId="152" xr:uid="{C2726743-DC2F-4AD8-97A7-E016EA058DAC}"/>
    <cellStyle name="Normal 4 5" xfId="189" xr:uid="{00B97340-1F28-4433-B5B3-CDA98CC8C184}"/>
    <cellStyle name="Normal 5" xfId="1" xr:uid="{00000000-0005-0000-0000-000021000000}"/>
    <cellStyle name="Normal 5 2" xfId="27" xr:uid="{00000000-0005-0000-0000-000022000000}"/>
    <cellStyle name="Normal 5 2 2" xfId="38" xr:uid="{00000000-0005-0000-0000-000023000000}"/>
    <cellStyle name="Normal 5 2 2 2" xfId="85" xr:uid="{CE6B2852-C3AC-4D9A-BAF4-3A7449C1752A}"/>
    <cellStyle name="Normal 5 2 2 3" xfId="124" xr:uid="{138ED269-9DD3-4672-B853-59C806FD5131}"/>
    <cellStyle name="Normal 5 2 2 4" xfId="161" xr:uid="{E141AC05-3B8F-4755-AFFB-3F4C5AAFFC91}"/>
    <cellStyle name="Normal 5 2 2 5" xfId="198" xr:uid="{9DD9100E-478E-4DDA-AD1D-E824F43CB1E9}"/>
    <cellStyle name="Normal 5 2 3" xfId="40" xr:uid="{00000000-0005-0000-0000-000024000000}"/>
    <cellStyle name="Normal 5 2 3 2" xfId="86" xr:uid="{51374B93-4E27-4DD4-BE79-817DCECACF77}"/>
    <cellStyle name="Normal 5 2 3 3" xfId="125" xr:uid="{10C840FF-DCC3-4422-AC9E-E9C34BB65F79}"/>
    <cellStyle name="Normal 5 2 3 4" xfId="162" xr:uid="{DB4A00BB-3287-4008-A816-9FBBF01088F9}"/>
    <cellStyle name="Normal 5 2 3 5" xfId="199" xr:uid="{FB819D3B-1BAC-43C0-BBD1-D2AF88092044}"/>
    <cellStyle name="Normal 5 2 4" xfId="77" xr:uid="{EEEE82D1-4CAF-4DF4-84CF-3325B188840F}"/>
    <cellStyle name="Normal 5 2 5" xfId="116" xr:uid="{8800E877-9943-4C57-8771-6CA47E406222}"/>
    <cellStyle name="Normal 5 2 6" xfId="153" xr:uid="{65D72A39-E992-4642-B9CB-F3D70925D30A}"/>
    <cellStyle name="Normal 5 2 7" xfId="190" xr:uid="{EE4768C2-7528-4E63-A04C-7944B78B98BB}"/>
    <cellStyle name="Normal 5 3" xfId="28" xr:uid="{00000000-0005-0000-0000-000025000000}"/>
    <cellStyle name="Normal 5 3 2" xfId="78" xr:uid="{A0DDBE0E-6CA4-482F-BA81-A4410603F5BB}"/>
    <cellStyle name="Normal 5 3 3" xfId="117" xr:uid="{9A572EA6-EDFB-4E61-BE76-BE4EF6599D07}"/>
    <cellStyle name="Normal 5 3 4" xfId="154" xr:uid="{1597BBAA-9B17-4741-8903-5C772923ACBC}"/>
    <cellStyle name="Normal 5 3 5" xfId="191" xr:uid="{D562A9C6-2A3A-4E7A-B9BD-DD3A098BCCED}"/>
    <cellStyle name="Normal 5 4" xfId="64" xr:uid="{5A154877-77A2-4C85-ACD6-19CE3546E839}"/>
    <cellStyle name="Normal 5 5" xfId="103" xr:uid="{7FC0947B-3D90-404F-B228-97E18D9A2DE7}"/>
    <cellStyle name="Normal 5 6" xfId="140" xr:uid="{ED55BDEA-16A5-4EC8-B577-25068E970E24}"/>
    <cellStyle name="Normal 5 7" xfId="177" xr:uid="{3682EF82-D908-44F1-9284-BA719F00C178}"/>
    <cellStyle name="Normal 6" xfId="29" xr:uid="{00000000-0005-0000-0000-000026000000}"/>
    <cellStyle name="Normal 6 2" xfId="79" xr:uid="{6006670A-F2F1-4968-82AE-E8F66A837440}"/>
    <cellStyle name="Normal 6 3" xfId="118" xr:uid="{CAA5E97B-93BA-4B2C-9C54-8D87F770AB54}"/>
    <cellStyle name="Normal 6 4" xfId="155" xr:uid="{EB2D127B-7828-40A9-B3F1-12FC56A8C8E6}"/>
    <cellStyle name="Normal 6 5" xfId="192" xr:uid="{E7B5349E-7667-4E4A-8027-88743345D933}"/>
    <cellStyle name="Normal 7" xfId="30" xr:uid="{00000000-0005-0000-0000-000027000000}"/>
    <cellStyle name="Normal 7 2" xfId="80" xr:uid="{A51A2783-BDC1-4235-8791-0A26652DA712}"/>
    <cellStyle name="Normal 7 3" xfId="119" xr:uid="{ADB9311D-FBCD-479D-B90B-EE86421A8DE9}"/>
    <cellStyle name="Normal 7 4" xfId="156" xr:uid="{116C96AC-B08C-45A0-922E-2E181F5CA852}"/>
    <cellStyle name="Normal 7 5" xfId="193" xr:uid="{4DE88F3A-732A-4EF9-B26C-CB60E867B62A}"/>
    <cellStyle name="Normal 8" xfId="31" xr:uid="{00000000-0005-0000-0000-000028000000}"/>
    <cellStyle name="Normal 8 2" xfId="81" xr:uid="{ED146454-8F15-4E53-9868-8B2FC836BA34}"/>
    <cellStyle name="Normal 8 3" xfId="120" xr:uid="{DE6E381A-72BB-428F-8FD1-AEBF1A525D63}"/>
    <cellStyle name="Normal 8 4" xfId="157" xr:uid="{AB7263A4-E328-4C44-BA3A-AA6A44C7DB32}"/>
    <cellStyle name="Normal 8 5" xfId="194" xr:uid="{0281CC82-4CBA-419E-B3AE-0ABFF250BCA1}"/>
    <cellStyle name="Normal 9" xfId="32" xr:uid="{00000000-0005-0000-0000-000029000000}"/>
    <cellStyle name="Normal 9 2" xfId="82" xr:uid="{507B70CA-8CD8-4B33-B0DA-B498C52F548C}"/>
    <cellStyle name="Normal 9 3" xfId="121" xr:uid="{D942DB2B-B0F4-45FA-843E-652160651887}"/>
    <cellStyle name="Normal 9 4" xfId="158" xr:uid="{8058BAD0-85E4-4F57-9943-0E0D7E24CC11}"/>
    <cellStyle name="Normal 9 5" xfId="195" xr:uid="{E04003AD-3C67-43D5-8563-F111383811F3}"/>
    <cellStyle name="Normal_Būvdarbi 2" xfId="48" xr:uid="{F4044854-CEBD-43D2-9565-9B9B68FB5C0F}"/>
    <cellStyle name="Normal_Dz.Nr1" xfId="47" xr:uid="{F72B19B1-1991-43AD-9CAE-9234AEA82F82}"/>
    <cellStyle name="Normal_SandisP_rem_07" xfId="33" xr:uid="{00000000-0005-0000-0000-00002A000000}"/>
    <cellStyle name="Parastais_Lapa2" xfId="46" xr:uid="{A4BFF887-E2F6-40A1-A29D-3E8C3AB238A2}"/>
    <cellStyle name="Parasts 3" xfId="102" xr:uid="{7FF054CD-E819-4A5F-8DC6-48AD804385F2}"/>
    <cellStyle name="Style 1" xfId="34" xr:uid="{00000000-0005-0000-0000-00002B000000}"/>
    <cellStyle name="Обычный_Jelgava 1.internatskola tame (version 1)" xfId="39" xr:uid="{00000000-0005-0000-0000-00002C000000}"/>
    <cellStyle name="Стиль 1" xfId="35" xr:uid="{00000000-0005-0000-0000-00002D000000}"/>
  </cellStyles>
  <dxfs count="210">
    <dxf>
      <font>
        <condense val="0"/>
        <extend val="0"/>
        <color indexed="9"/>
      </font>
    </dxf>
    <dxf>
      <font>
        <condense val="0"/>
        <extend val="0"/>
        <color indexed="9"/>
      </font>
    </dxf>
    <dxf>
      <font>
        <condense val="0"/>
        <extend val="0"/>
        <color indexed="9"/>
      </font>
    </dxf>
    <dxf>
      <font>
        <condense val="0"/>
        <extend val="0"/>
        <color indexed="9"/>
      </font>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3</xdr:col>
      <xdr:colOff>85725</xdr:colOff>
      <xdr:row>28</xdr:row>
      <xdr:rowOff>18281</xdr:rowOff>
    </xdr:to>
    <xdr:sp macro="" textlink="">
      <xdr:nvSpPr>
        <xdr:cNvPr id="2" name="Text Box 6">
          <a:extLst>
            <a:ext uri="{FF2B5EF4-FFF2-40B4-BE49-F238E27FC236}">
              <a16:creationId xmlns:a16="http://schemas.microsoft.com/office/drawing/2014/main" id="{391116E7-9357-4741-BDBE-E97007D0CE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 name="Text Box 7">
          <a:extLst>
            <a:ext uri="{FF2B5EF4-FFF2-40B4-BE49-F238E27FC236}">
              <a16:creationId xmlns:a16="http://schemas.microsoft.com/office/drawing/2014/main" id="{6106D772-6A45-474F-82F4-7961566BE30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 name="Text Box 8">
          <a:extLst>
            <a:ext uri="{FF2B5EF4-FFF2-40B4-BE49-F238E27FC236}">
              <a16:creationId xmlns:a16="http://schemas.microsoft.com/office/drawing/2014/main" id="{4B8B6766-19E6-402B-BB87-3363C43F050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 name="Text Box 9">
          <a:extLst>
            <a:ext uri="{FF2B5EF4-FFF2-40B4-BE49-F238E27FC236}">
              <a16:creationId xmlns:a16="http://schemas.microsoft.com/office/drawing/2014/main" id="{A0DF3D41-1453-4263-8B24-4F6CC5181A1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 name="Text Box 10">
          <a:extLst>
            <a:ext uri="{FF2B5EF4-FFF2-40B4-BE49-F238E27FC236}">
              <a16:creationId xmlns:a16="http://schemas.microsoft.com/office/drawing/2014/main" id="{9A3A8941-A1B5-4976-B3FC-895A96E1671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 name="Text Box 11">
          <a:extLst>
            <a:ext uri="{FF2B5EF4-FFF2-40B4-BE49-F238E27FC236}">
              <a16:creationId xmlns:a16="http://schemas.microsoft.com/office/drawing/2014/main" id="{0FC3012F-8724-4757-884F-FA0F73ED5BF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 name="Text Box 12">
          <a:extLst>
            <a:ext uri="{FF2B5EF4-FFF2-40B4-BE49-F238E27FC236}">
              <a16:creationId xmlns:a16="http://schemas.microsoft.com/office/drawing/2014/main" id="{515E388E-8E4F-4286-8E17-87FB11AC9EC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 name="Text Box 13">
          <a:extLst>
            <a:ext uri="{FF2B5EF4-FFF2-40B4-BE49-F238E27FC236}">
              <a16:creationId xmlns:a16="http://schemas.microsoft.com/office/drawing/2014/main" id="{34ABF7EA-1EBA-4A54-963C-549EC986F17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 name="Text Box 14">
          <a:extLst>
            <a:ext uri="{FF2B5EF4-FFF2-40B4-BE49-F238E27FC236}">
              <a16:creationId xmlns:a16="http://schemas.microsoft.com/office/drawing/2014/main" id="{FB2AC5C2-5451-4230-B718-3DE2ED59C7C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 name="Text Box 15">
          <a:extLst>
            <a:ext uri="{FF2B5EF4-FFF2-40B4-BE49-F238E27FC236}">
              <a16:creationId xmlns:a16="http://schemas.microsoft.com/office/drawing/2014/main" id="{F9B38BA1-7144-4D5C-A538-2F43FD147CB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 name="Text Box 16">
          <a:extLst>
            <a:ext uri="{FF2B5EF4-FFF2-40B4-BE49-F238E27FC236}">
              <a16:creationId xmlns:a16="http://schemas.microsoft.com/office/drawing/2014/main" id="{3E6F26D2-3D96-405D-BF1A-658D635CC34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 name="Text Box 17">
          <a:extLst>
            <a:ext uri="{FF2B5EF4-FFF2-40B4-BE49-F238E27FC236}">
              <a16:creationId xmlns:a16="http://schemas.microsoft.com/office/drawing/2014/main" id="{76EA24F9-B2D6-4B5A-8C06-CE3C882A57D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 name="Text Box 6">
          <a:extLst>
            <a:ext uri="{FF2B5EF4-FFF2-40B4-BE49-F238E27FC236}">
              <a16:creationId xmlns:a16="http://schemas.microsoft.com/office/drawing/2014/main" id="{0A25F410-79E7-4358-A0BA-0515A11EEA6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 name="Text Box 7">
          <a:extLst>
            <a:ext uri="{FF2B5EF4-FFF2-40B4-BE49-F238E27FC236}">
              <a16:creationId xmlns:a16="http://schemas.microsoft.com/office/drawing/2014/main" id="{0901B52B-C208-4B19-AF74-9BC7DEB2950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 name="Text Box 8">
          <a:extLst>
            <a:ext uri="{FF2B5EF4-FFF2-40B4-BE49-F238E27FC236}">
              <a16:creationId xmlns:a16="http://schemas.microsoft.com/office/drawing/2014/main" id="{587DB243-ABE8-4BCB-8554-29F321357BE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 name="Text Box 9">
          <a:extLst>
            <a:ext uri="{FF2B5EF4-FFF2-40B4-BE49-F238E27FC236}">
              <a16:creationId xmlns:a16="http://schemas.microsoft.com/office/drawing/2014/main" id="{E0CD165A-A22E-43F2-85A0-6181EB8DA9D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 name="Text Box 10">
          <a:extLst>
            <a:ext uri="{FF2B5EF4-FFF2-40B4-BE49-F238E27FC236}">
              <a16:creationId xmlns:a16="http://schemas.microsoft.com/office/drawing/2014/main" id="{EBC6B5D1-1A9E-4AFC-9F17-FB40C3ECB23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 name="Text Box 11">
          <a:extLst>
            <a:ext uri="{FF2B5EF4-FFF2-40B4-BE49-F238E27FC236}">
              <a16:creationId xmlns:a16="http://schemas.microsoft.com/office/drawing/2014/main" id="{B18ADA2E-393D-4F92-9DA3-733D5BA385A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 name="Text Box 12">
          <a:extLst>
            <a:ext uri="{FF2B5EF4-FFF2-40B4-BE49-F238E27FC236}">
              <a16:creationId xmlns:a16="http://schemas.microsoft.com/office/drawing/2014/main" id="{4EBA5A24-0B8F-48E5-8E62-A370F0682D1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 name="Text Box 13">
          <a:extLst>
            <a:ext uri="{FF2B5EF4-FFF2-40B4-BE49-F238E27FC236}">
              <a16:creationId xmlns:a16="http://schemas.microsoft.com/office/drawing/2014/main" id="{2C75FBE6-17C4-4A7F-9E6C-959050E4655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 name="Text Box 14">
          <a:extLst>
            <a:ext uri="{FF2B5EF4-FFF2-40B4-BE49-F238E27FC236}">
              <a16:creationId xmlns:a16="http://schemas.microsoft.com/office/drawing/2014/main" id="{E26239B5-D99F-4462-A326-A46079DACD1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 name="Text Box 15">
          <a:extLst>
            <a:ext uri="{FF2B5EF4-FFF2-40B4-BE49-F238E27FC236}">
              <a16:creationId xmlns:a16="http://schemas.microsoft.com/office/drawing/2014/main" id="{ED075EA2-EDBB-4035-B5B8-E025E8FA45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 name="Text Box 16">
          <a:extLst>
            <a:ext uri="{FF2B5EF4-FFF2-40B4-BE49-F238E27FC236}">
              <a16:creationId xmlns:a16="http://schemas.microsoft.com/office/drawing/2014/main" id="{F9249ECB-FCC5-457C-9617-C3DB92EF726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 name="Text Box 17">
          <a:extLst>
            <a:ext uri="{FF2B5EF4-FFF2-40B4-BE49-F238E27FC236}">
              <a16:creationId xmlns:a16="http://schemas.microsoft.com/office/drawing/2014/main" id="{3DC7DC57-6E46-40F9-AF0A-FE58C4CA674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 name="Text Box 7">
          <a:extLst>
            <a:ext uri="{FF2B5EF4-FFF2-40B4-BE49-F238E27FC236}">
              <a16:creationId xmlns:a16="http://schemas.microsoft.com/office/drawing/2014/main" id="{F09AEC25-4415-4C78-9BCD-886C87F9F7F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 name="Text Box 8">
          <a:extLst>
            <a:ext uri="{FF2B5EF4-FFF2-40B4-BE49-F238E27FC236}">
              <a16:creationId xmlns:a16="http://schemas.microsoft.com/office/drawing/2014/main" id="{D98BECEB-99B7-425B-8B59-BA0B3B5CF2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 name="Text Box 9">
          <a:extLst>
            <a:ext uri="{FF2B5EF4-FFF2-40B4-BE49-F238E27FC236}">
              <a16:creationId xmlns:a16="http://schemas.microsoft.com/office/drawing/2014/main" id="{3F31E49F-BA3D-4E33-A30E-E7879A9260B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 name="Text Box 10">
          <a:extLst>
            <a:ext uri="{FF2B5EF4-FFF2-40B4-BE49-F238E27FC236}">
              <a16:creationId xmlns:a16="http://schemas.microsoft.com/office/drawing/2014/main" id="{6CEA5448-E284-47C5-B66B-240EA936E4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 name="Text Box 11">
          <a:extLst>
            <a:ext uri="{FF2B5EF4-FFF2-40B4-BE49-F238E27FC236}">
              <a16:creationId xmlns:a16="http://schemas.microsoft.com/office/drawing/2014/main" id="{AC6FA844-3516-4DA8-981E-082174A08C5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 name="Text Box 12">
          <a:extLst>
            <a:ext uri="{FF2B5EF4-FFF2-40B4-BE49-F238E27FC236}">
              <a16:creationId xmlns:a16="http://schemas.microsoft.com/office/drawing/2014/main" id="{1269C6FB-6159-4890-8CF6-11A5FC60E78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 name="Text Box 13">
          <a:extLst>
            <a:ext uri="{FF2B5EF4-FFF2-40B4-BE49-F238E27FC236}">
              <a16:creationId xmlns:a16="http://schemas.microsoft.com/office/drawing/2014/main" id="{02696F42-283F-425A-A904-2962F953768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 name="Text Box 14">
          <a:extLst>
            <a:ext uri="{FF2B5EF4-FFF2-40B4-BE49-F238E27FC236}">
              <a16:creationId xmlns:a16="http://schemas.microsoft.com/office/drawing/2014/main" id="{8AF0611D-AF23-42A8-AE35-E34E74A5955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 name="Text Box 15">
          <a:extLst>
            <a:ext uri="{FF2B5EF4-FFF2-40B4-BE49-F238E27FC236}">
              <a16:creationId xmlns:a16="http://schemas.microsoft.com/office/drawing/2014/main" id="{931EDC29-9E2A-45F0-B578-FF69C10ECF8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 name="Text Box 16">
          <a:extLst>
            <a:ext uri="{FF2B5EF4-FFF2-40B4-BE49-F238E27FC236}">
              <a16:creationId xmlns:a16="http://schemas.microsoft.com/office/drawing/2014/main" id="{9BC117BC-398D-4282-AFB9-4A3C9C06EB2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 name="Text Box 17">
          <a:extLst>
            <a:ext uri="{FF2B5EF4-FFF2-40B4-BE49-F238E27FC236}">
              <a16:creationId xmlns:a16="http://schemas.microsoft.com/office/drawing/2014/main" id="{B1E3CCD8-CACD-4260-AD8B-92D5039CF6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 name="Text Box 6">
          <a:extLst>
            <a:ext uri="{FF2B5EF4-FFF2-40B4-BE49-F238E27FC236}">
              <a16:creationId xmlns:a16="http://schemas.microsoft.com/office/drawing/2014/main" id="{67C2D5EA-34B6-4458-98AE-24B97086A8F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8" name="Text Box 7">
          <a:extLst>
            <a:ext uri="{FF2B5EF4-FFF2-40B4-BE49-F238E27FC236}">
              <a16:creationId xmlns:a16="http://schemas.microsoft.com/office/drawing/2014/main" id="{1C2C4138-D694-4959-8B90-34B7A1ADA8C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9" name="Text Box 8">
          <a:extLst>
            <a:ext uri="{FF2B5EF4-FFF2-40B4-BE49-F238E27FC236}">
              <a16:creationId xmlns:a16="http://schemas.microsoft.com/office/drawing/2014/main" id="{9F5949B0-3AA3-475F-B0E4-DA44E4B9FD0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0" name="Text Box 9">
          <a:extLst>
            <a:ext uri="{FF2B5EF4-FFF2-40B4-BE49-F238E27FC236}">
              <a16:creationId xmlns:a16="http://schemas.microsoft.com/office/drawing/2014/main" id="{0A0823F3-E166-4010-B874-E90FB8E40D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1" name="Text Box 10">
          <a:extLst>
            <a:ext uri="{FF2B5EF4-FFF2-40B4-BE49-F238E27FC236}">
              <a16:creationId xmlns:a16="http://schemas.microsoft.com/office/drawing/2014/main" id="{1D229BF7-56E3-4C54-B3B1-03E3AAA8F41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2" name="Text Box 11">
          <a:extLst>
            <a:ext uri="{FF2B5EF4-FFF2-40B4-BE49-F238E27FC236}">
              <a16:creationId xmlns:a16="http://schemas.microsoft.com/office/drawing/2014/main" id="{5B4978A7-7217-4B7E-A606-A18308AD525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3" name="Text Box 12">
          <a:extLst>
            <a:ext uri="{FF2B5EF4-FFF2-40B4-BE49-F238E27FC236}">
              <a16:creationId xmlns:a16="http://schemas.microsoft.com/office/drawing/2014/main" id="{2DDA6732-C50C-4CEE-AA68-742399D3F8A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4" name="Text Box 13">
          <a:extLst>
            <a:ext uri="{FF2B5EF4-FFF2-40B4-BE49-F238E27FC236}">
              <a16:creationId xmlns:a16="http://schemas.microsoft.com/office/drawing/2014/main" id="{CCF9CAC0-8FD3-4FB3-8836-A41D1B9C4AF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5" name="Text Box 14">
          <a:extLst>
            <a:ext uri="{FF2B5EF4-FFF2-40B4-BE49-F238E27FC236}">
              <a16:creationId xmlns:a16="http://schemas.microsoft.com/office/drawing/2014/main" id="{F1DBB53E-CDA5-4513-B90F-1E9AF2FFA74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6" name="Text Box 15">
          <a:extLst>
            <a:ext uri="{FF2B5EF4-FFF2-40B4-BE49-F238E27FC236}">
              <a16:creationId xmlns:a16="http://schemas.microsoft.com/office/drawing/2014/main" id="{85AA56C2-8E74-41D7-8FB9-B72F8F2A0D5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7" name="Text Box 16">
          <a:extLst>
            <a:ext uri="{FF2B5EF4-FFF2-40B4-BE49-F238E27FC236}">
              <a16:creationId xmlns:a16="http://schemas.microsoft.com/office/drawing/2014/main" id="{584B28FA-1777-4C69-938C-F3144CCAF8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8" name="Text Box 17">
          <a:extLst>
            <a:ext uri="{FF2B5EF4-FFF2-40B4-BE49-F238E27FC236}">
              <a16:creationId xmlns:a16="http://schemas.microsoft.com/office/drawing/2014/main" id="{86101F8A-59D4-463A-A1A8-CC6045F8A8C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49" name="Text Box 6">
          <a:extLst>
            <a:ext uri="{FF2B5EF4-FFF2-40B4-BE49-F238E27FC236}">
              <a16:creationId xmlns:a16="http://schemas.microsoft.com/office/drawing/2014/main" id="{F6540A45-3A66-4D86-A3F2-48EA9E2786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0" name="Text Box 7">
          <a:extLst>
            <a:ext uri="{FF2B5EF4-FFF2-40B4-BE49-F238E27FC236}">
              <a16:creationId xmlns:a16="http://schemas.microsoft.com/office/drawing/2014/main" id="{1840F48B-561A-4BDC-B052-2E398A234A7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1" name="Text Box 8">
          <a:extLst>
            <a:ext uri="{FF2B5EF4-FFF2-40B4-BE49-F238E27FC236}">
              <a16:creationId xmlns:a16="http://schemas.microsoft.com/office/drawing/2014/main" id="{399B987A-5A3B-4D1E-854A-FFD31B06FD5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2" name="Text Box 9">
          <a:extLst>
            <a:ext uri="{FF2B5EF4-FFF2-40B4-BE49-F238E27FC236}">
              <a16:creationId xmlns:a16="http://schemas.microsoft.com/office/drawing/2014/main" id="{E8223790-293B-453D-9D47-98A0DB0DA3F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3" name="Text Box 10">
          <a:extLst>
            <a:ext uri="{FF2B5EF4-FFF2-40B4-BE49-F238E27FC236}">
              <a16:creationId xmlns:a16="http://schemas.microsoft.com/office/drawing/2014/main" id="{368316CC-366B-4B25-9CF5-4D41EA7E9B9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4" name="Text Box 11">
          <a:extLst>
            <a:ext uri="{FF2B5EF4-FFF2-40B4-BE49-F238E27FC236}">
              <a16:creationId xmlns:a16="http://schemas.microsoft.com/office/drawing/2014/main" id="{F891BDD6-6572-45D8-B258-7B4B4E83412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5" name="Text Box 12">
          <a:extLst>
            <a:ext uri="{FF2B5EF4-FFF2-40B4-BE49-F238E27FC236}">
              <a16:creationId xmlns:a16="http://schemas.microsoft.com/office/drawing/2014/main" id="{F45C4B61-0B52-4A39-ACEE-B956F20AB52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6" name="Text Box 13">
          <a:extLst>
            <a:ext uri="{FF2B5EF4-FFF2-40B4-BE49-F238E27FC236}">
              <a16:creationId xmlns:a16="http://schemas.microsoft.com/office/drawing/2014/main" id="{4A0962FB-EF36-47C7-954D-3B1C930CD09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7" name="Text Box 14">
          <a:extLst>
            <a:ext uri="{FF2B5EF4-FFF2-40B4-BE49-F238E27FC236}">
              <a16:creationId xmlns:a16="http://schemas.microsoft.com/office/drawing/2014/main" id="{07992A29-A713-468A-A965-8159DF904C7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8" name="Text Box 15">
          <a:extLst>
            <a:ext uri="{FF2B5EF4-FFF2-40B4-BE49-F238E27FC236}">
              <a16:creationId xmlns:a16="http://schemas.microsoft.com/office/drawing/2014/main" id="{D62628B7-AC63-4A54-8F6C-3F2E879E04A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59" name="Text Box 16">
          <a:extLst>
            <a:ext uri="{FF2B5EF4-FFF2-40B4-BE49-F238E27FC236}">
              <a16:creationId xmlns:a16="http://schemas.microsoft.com/office/drawing/2014/main" id="{BF1E57AC-CA49-4974-89B7-44618EB1CE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0" name="Text Box 17">
          <a:extLst>
            <a:ext uri="{FF2B5EF4-FFF2-40B4-BE49-F238E27FC236}">
              <a16:creationId xmlns:a16="http://schemas.microsoft.com/office/drawing/2014/main" id="{89CF907C-5967-4482-A82B-DC1587A75F0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1" name="Text Box 6">
          <a:extLst>
            <a:ext uri="{FF2B5EF4-FFF2-40B4-BE49-F238E27FC236}">
              <a16:creationId xmlns:a16="http://schemas.microsoft.com/office/drawing/2014/main" id="{CD9D3923-1EB9-4F59-B27E-BF433ED4356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2" name="Text Box 7">
          <a:extLst>
            <a:ext uri="{FF2B5EF4-FFF2-40B4-BE49-F238E27FC236}">
              <a16:creationId xmlns:a16="http://schemas.microsoft.com/office/drawing/2014/main" id="{97083BCD-A9DB-4CAF-9052-21F5325DB02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3" name="Text Box 8">
          <a:extLst>
            <a:ext uri="{FF2B5EF4-FFF2-40B4-BE49-F238E27FC236}">
              <a16:creationId xmlns:a16="http://schemas.microsoft.com/office/drawing/2014/main" id="{7A55292A-95C6-4240-A378-F7B1B830153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4" name="Text Box 9">
          <a:extLst>
            <a:ext uri="{FF2B5EF4-FFF2-40B4-BE49-F238E27FC236}">
              <a16:creationId xmlns:a16="http://schemas.microsoft.com/office/drawing/2014/main" id="{EC5A0FA6-EC5A-43C1-84BD-4D6EE8954B0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5" name="Text Box 10">
          <a:extLst>
            <a:ext uri="{FF2B5EF4-FFF2-40B4-BE49-F238E27FC236}">
              <a16:creationId xmlns:a16="http://schemas.microsoft.com/office/drawing/2014/main" id="{3EBF0905-2DFF-4C9D-89EB-4338AFC67CB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6" name="Text Box 11">
          <a:extLst>
            <a:ext uri="{FF2B5EF4-FFF2-40B4-BE49-F238E27FC236}">
              <a16:creationId xmlns:a16="http://schemas.microsoft.com/office/drawing/2014/main" id="{0C63FE56-22EB-4080-B2EB-6A7A031E25B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7" name="Text Box 12">
          <a:extLst>
            <a:ext uri="{FF2B5EF4-FFF2-40B4-BE49-F238E27FC236}">
              <a16:creationId xmlns:a16="http://schemas.microsoft.com/office/drawing/2014/main" id="{C3ACDEFD-92B2-4554-9F3F-318DAE5C207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8" name="Text Box 13">
          <a:extLst>
            <a:ext uri="{FF2B5EF4-FFF2-40B4-BE49-F238E27FC236}">
              <a16:creationId xmlns:a16="http://schemas.microsoft.com/office/drawing/2014/main" id="{A42B8DAC-5C57-4E88-82F3-0410DAAAA83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69" name="Text Box 14">
          <a:extLst>
            <a:ext uri="{FF2B5EF4-FFF2-40B4-BE49-F238E27FC236}">
              <a16:creationId xmlns:a16="http://schemas.microsoft.com/office/drawing/2014/main" id="{F72020F9-15AE-4C14-99D9-FECF5B19881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0" name="Text Box 15">
          <a:extLst>
            <a:ext uri="{FF2B5EF4-FFF2-40B4-BE49-F238E27FC236}">
              <a16:creationId xmlns:a16="http://schemas.microsoft.com/office/drawing/2014/main" id="{4178149E-823B-465D-A298-B5F236D1F64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1" name="Text Box 16">
          <a:extLst>
            <a:ext uri="{FF2B5EF4-FFF2-40B4-BE49-F238E27FC236}">
              <a16:creationId xmlns:a16="http://schemas.microsoft.com/office/drawing/2014/main" id="{C9AEAF5B-19BE-4CD4-A400-E2206E67E2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2" name="Text Box 17">
          <a:extLst>
            <a:ext uri="{FF2B5EF4-FFF2-40B4-BE49-F238E27FC236}">
              <a16:creationId xmlns:a16="http://schemas.microsoft.com/office/drawing/2014/main" id="{2F6B4DA9-CEA8-4B5E-813C-861C9AF5C1F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3" name="Text Box 7">
          <a:extLst>
            <a:ext uri="{FF2B5EF4-FFF2-40B4-BE49-F238E27FC236}">
              <a16:creationId xmlns:a16="http://schemas.microsoft.com/office/drawing/2014/main" id="{CE641F04-6FB7-4723-8FA2-01241F2A1C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4" name="Text Box 8">
          <a:extLst>
            <a:ext uri="{FF2B5EF4-FFF2-40B4-BE49-F238E27FC236}">
              <a16:creationId xmlns:a16="http://schemas.microsoft.com/office/drawing/2014/main" id="{F6E560F4-8A2A-47C1-B735-0B54F5DCEF7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 name="Text Box 9">
          <a:extLst>
            <a:ext uri="{FF2B5EF4-FFF2-40B4-BE49-F238E27FC236}">
              <a16:creationId xmlns:a16="http://schemas.microsoft.com/office/drawing/2014/main" id="{EC4E1D8C-FBA8-4CBB-9B19-8E599DFA9D6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 name="Text Box 10">
          <a:extLst>
            <a:ext uri="{FF2B5EF4-FFF2-40B4-BE49-F238E27FC236}">
              <a16:creationId xmlns:a16="http://schemas.microsoft.com/office/drawing/2014/main" id="{CB4A5106-6576-4960-A9D6-0ED5A091E71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 name="Text Box 11">
          <a:extLst>
            <a:ext uri="{FF2B5EF4-FFF2-40B4-BE49-F238E27FC236}">
              <a16:creationId xmlns:a16="http://schemas.microsoft.com/office/drawing/2014/main" id="{9FDF8D2F-A385-4EAA-B12B-304034DF075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 name="Text Box 12">
          <a:extLst>
            <a:ext uri="{FF2B5EF4-FFF2-40B4-BE49-F238E27FC236}">
              <a16:creationId xmlns:a16="http://schemas.microsoft.com/office/drawing/2014/main" id="{580248B6-E385-4740-BA26-B3E42882F8E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 name="Text Box 13">
          <a:extLst>
            <a:ext uri="{FF2B5EF4-FFF2-40B4-BE49-F238E27FC236}">
              <a16:creationId xmlns:a16="http://schemas.microsoft.com/office/drawing/2014/main" id="{AFAB426A-62DE-4A42-A299-63B646C577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 name="Text Box 14">
          <a:extLst>
            <a:ext uri="{FF2B5EF4-FFF2-40B4-BE49-F238E27FC236}">
              <a16:creationId xmlns:a16="http://schemas.microsoft.com/office/drawing/2014/main" id="{1CD3C2BE-9E95-45EC-86D3-DF77FE1D721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 name="Text Box 15">
          <a:extLst>
            <a:ext uri="{FF2B5EF4-FFF2-40B4-BE49-F238E27FC236}">
              <a16:creationId xmlns:a16="http://schemas.microsoft.com/office/drawing/2014/main" id="{CB905E26-7845-4076-8E5F-69AC13746C6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 name="Text Box 16">
          <a:extLst>
            <a:ext uri="{FF2B5EF4-FFF2-40B4-BE49-F238E27FC236}">
              <a16:creationId xmlns:a16="http://schemas.microsoft.com/office/drawing/2014/main" id="{BF3258DE-EFA5-4BD8-8FD2-94F52904C6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 name="Text Box 17">
          <a:extLst>
            <a:ext uri="{FF2B5EF4-FFF2-40B4-BE49-F238E27FC236}">
              <a16:creationId xmlns:a16="http://schemas.microsoft.com/office/drawing/2014/main" id="{7D9EE058-1A9C-4AA8-B886-7F067525F8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 name="Text Box 6">
          <a:extLst>
            <a:ext uri="{FF2B5EF4-FFF2-40B4-BE49-F238E27FC236}">
              <a16:creationId xmlns:a16="http://schemas.microsoft.com/office/drawing/2014/main" id="{B7503C95-C698-400A-9A6D-EA8B6290CF5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 name="Text Box 7">
          <a:extLst>
            <a:ext uri="{FF2B5EF4-FFF2-40B4-BE49-F238E27FC236}">
              <a16:creationId xmlns:a16="http://schemas.microsoft.com/office/drawing/2014/main" id="{E9E91535-74B8-4199-A943-87F4686D34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 name="Text Box 8">
          <a:extLst>
            <a:ext uri="{FF2B5EF4-FFF2-40B4-BE49-F238E27FC236}">
              <a16:creationId xmlns:a16="http://schemas.microsoft.com/office/drawing/2014/main" id="{E5C1C845-6C52-4A6A-9DF9-B01AF1F9C99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 name="Text Box 9">
          <a:extLst>
            <a:ext uri="{FF2B5EF4-FFF2-40B4-BE49-F238E27FC236}">
              <a16:creationId xmlns:a16="http://schemas.microsoft.com/office/drawing/2014/main" id="{609AC36B-2F25-4AA9-8900-4C763232FE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 name="Text Box 10">
          <a:extLst>
            <a:ext uri="{FF2B5EF4-FFF2-40B4-BE49-F238E27FC236}">
              <a16:creationId xmlns:a16="http://schemas.microsoft.com/office/drawing/2014/main" id="{787409F7-9638-42D0-9BD2-3529653A158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 name="Text Box 11">
          <a:extLst>
            <a:ext uri="{FF2B5EF4-FFF2-40B4-BE49-F238E27FC236}">
              <a16:creationId xmlns:a16="http://schemas.microsoft.com/office/drawing/2014/main" id="{8A9AD687-4711-4770-8929-E497E30DD58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 name="Text Box 12">
          <a:extLst>
            <a:ext uri="{FF2B5EF4-FFF2-40B4-BE49-F238E27FC236}">
              <a16:creationId xmlns:a16="http://schemas.microsoft.com/office/drawing/2014/main" id="{0124AD7E-1D25-441F-AB16-89B51717C62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 name="Text Box 13">
          <a:extLst>
            <a:ext uri="{FF2B5EF4-FFF2-40B4-BE49-F238E27FC236}">
              <a16:creationId xmlns:a16="http://schemas.microsoft.com/office/drawing/2014/main" id="{BC2AAFAA-6735-4B92-B658-B5923E5021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 name="Text Box 14">
          <a:extLst>
            <a:ext uri="{FF2B5EF4-FFF2-40B4-BE49-F238E27FC236}">
              <a16:creationId xmlns:a16="http://schemas.microsoft.com/office/drawing/2014/main" id="{0C10F0E5-2B40-4777-9FB5-FC6C47BDE1E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 name="Text Box 15">
          <a:extLst>
            <a:ext uri="{FF2B5EF4-FFF2-40B4-BE49-F238E27FC236}">
              <a16:creationId xmlns:a16="http://schemas.microsoft.com/office/drawing/2014/main" id="{B000A7AB-4986-4571-8704-5D6B7A95728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 name="Text Box 16">
          <a:extLst>
            <a:ext uri="{FF2B5EF4-FFF2-40B4-BE49-F238E27FC236}">
              <a16:creationId xmlns:a16="http://schemas.microsoft.com/office/drawing/2014/main" id="{DE35E3F8-6C5E-40E4-8BF9-3FA1EAA4EE4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 name="Text Box 17">
          <a:extLst>
            <a:ext uri="{FF2B5EF4-FFF2-40B4-BE49-F238E27FC236}">
              <a16:creationId xmlns:a16="http://schemas.microsoft.com/office/drawing/2014/main" id="{5377455B-731D-4D2B-8DD1-DD218D96DE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 name="Text Box 6">
          <a:extLst>
            <a:ext uri="{FF2B5EF4-FFF2-40B4-BE49-F238E27FC236}">
              <a16:creationId xmlns:a16="http://schemas.microsoft.com/office/drawing/2014/main" id="{ECE5F3F9-615D-42A6-9A4E-835CA4B371D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 name="Text Box 7">
          <a:extLst>
            <a:ext uri="{FF2B5EF4-FFF2-40B4-BE49-F238E27FC236}">
              <a16:creationId xmlns:a16="http://schemas.microsoft.com/office/drawing/2014/main" id="{491A264D-FA28-4AB2-8623-F535F13242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 name="Text Box 8">
          <a:extLst>
            <a:ext uri="{FF2B5EF4-FFF2-40B4-BE49-F238E27FC236}">
              <a16:creationId xmlns:a16="http://schemas.microsoft.com/office/drawing/2014/main" id="{8E455000-F2BD-4EA9-B4E7-FB9671AB0AB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 name="Text Box 9">
          <a:extLst>
            <a:ext uri="{FF2B5EF4-FFF2-40B4-BE49-F238E27FC236}">
              <a16:creationId xmlns:a16="http://schemas.microsoft.com/office/drawing/2014/main" id="{58A05100-81BD-4CE7-9F92-03AE5E7E2B1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 name="Text Box 10">
          <a:extLst>
            <a:ext uri="{FF2B5EF4-FFF2-40B4-BE49-F238E27FC236}">
              <a16:creationId xmlns:a16="http://schemas.microsoft.com/office/drawing/2014/main" id="{4FA825A4-8BE4-45C9-A2D9-111D42DB16B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 name="Text Box 11">
          <a:extLst>
            <a:ext uri="{FF2B5EF4-FFF2-40B4-BE49-F238E27FC236}">
              <a16:creationId xmlns:a16="http://schemas.microsoft.com/office/drawing/2014/main" id="{712A9677-E7C3-4F7E-9C13-D231C7C99FB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 name="Text Box 12">
          <a:extLst>
            <a:ext uri="{FF2B5EF4-FFF2-40B4-BE49-F238E27FC236}">
              <a16:creationId xmlns:a16="http://schemas.microsoft.com/office/drawing/2014/main" id="{5FF482C0-F589-4F97-AEE1-AB7B99C148E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 name="Text Box 13">
          <a:extLst>
            <a:ext uri="{FF2B5EF4-FFF2-40B4-BE49-F238E27FC236}">
              <a16:creationId xmlns:a16="http://schemas.microsoft.com/office/drawing/2014/main" id="{6E5F39BF-85AA-4104-9BB0-739086D46B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 name="Text Box 14">
          <a:extLst>
            <a:ext uri="{FF2B5EF4-FFF2-40B4-BE49-F238E27FC236}">
              <a16:creationId xmlns:a16="http://schemas.microsoft.com/office/drawing/2014/main" id="{C6222F81-44F9-4DE0-8736-645764B033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 name="Text Box 15">
          <a:extLst>
            <a:ext uri="{FF2B5EF4-FFF2-40B4-BE49-F238E27FC236}">
              <a16:creationId xmlns:a16="http://schemas.microsoft.com/office/drawing/2014/main" id="{ACE90335-2807-4D9E-B973-C0FA44EA0F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 name="Text Box 16">
          <a:extLst>
            <a:ext uri="{FF2B5EF4-FFF2-40B4-BE49-F238E27FC236}">
              <a16:creationId xmlns:a16="http://schemas.microsoft.com/office/drawing/2014/main" id="{5E9D004A-2B06-48C4-96B3-EA288C11928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 name="Text Box 17">
          <a:extLst>
            <a:ext uri="{FF2B5EF4-FFF2-40B4-BE49-F238E27FC236}">
              <a16:creationId xmlns:a16="http://schemas.microsoft.com/office/drawing/2014/main" id="{28C82D08-3256-48DE-AFE3-ACD2E16723E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 name="Text Box 6">
          <a:extLst>
            <a:ext uri="{FF2B5EF4-FFF2-40B4-BE49-F238E27FC236}">
              <a16:creationId xmlns:a16="http://schemas.microsoft.com/office/drawing/2014/main" id="{03F838D1-73F3-40FD-A526-3DDE4518C23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 name="Text Box 7">
          <a:extLst>
            <a:ext uri="{FF2B5EF4-FFF2-40B4-BE49-F238E27FC236}">
              <a16:creationId xmlns:a16="http://schemas.microsoft.com/office/drawing/2014/main" id="{C99B1DF9-4B83-4CA3-90F2-8F0985FF0F9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 name="Text Box 8">
          <a:extLst>
            <a:ext uri="{FF2B5EF4-FFF2-40B4-BE49-F238E27FC236}">
              <a16:creationId xmlns:a16="http://schemas.microsoft.com/office/drawing/2014/main" id="{85D1FA33-0D70-4911-A850-87900C377BF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 name="Text Box 9">
          <a:extLst>
            <a:ext uri="{FF2B5EF4-FFF2-40B4-BE49-F238E27FC236}">
              <a16:creationId xmlns:a16="http://schemas.microsoft.com/office/drawing/2014/main" id="{3B3C44F7-E86E-4B44-9DB0-7688DC4DA07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 name="Text Box 10">
          <a:extLst>
            <a:ext uri="{FF2B5EF4-FFF2-40B4-BE49-F238E27FC236}">
              <a16:creationId xmlns:a16="http://schemas.microsoft.com/office/drawing/2014/main" id="{663D4F61-DE11-4222-A42D-1E97ACEA5BD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3" name="Text Box 11">
          <a:extLst>
            <a:ext uri="{FF2B5EF4-FFF2-40B4-BE49-F238E27FC236}">
              <a16:creationId xmlns:a16="http://schemas.microsoft.com/office/drawing/2014/main" id="{D6638971-296F-4579-8037-10D77ECA2A9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4" name="Text Box 12">
          <a:extLst>
            <a:ext uri="{FF2B5EF4-FFF2-40B4-BE49-F238E27FC236}">
              <a16:creationId xmlns:a16="http://schemas.microsoft.com/office/drawing/2014/main" id="{00B4600D-69A3-4C96-B656-DFE3C93A312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5" name="Text Box 13">
          <a:extLst>
            <a:ext uri="{FF2B5EF4-FFF2-40B4-BE49-F238E27FC236}">
              <a16:creationId xmlns:a16="http://schemas.microsoft.com/office/drawing/2014/main" id="{D1BDE076-39F5-4AD8-967F-D30D2199DB5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6" name="Text Box 14">
          <a:extLst>
            <a:ext uri="{FF2B5EF4-FFF2-40B4-BE49-F238E27FC236}">
              <a16:creationId xmlns:a16="http://schemas.microsoft.com/office/drawing/2014/main" id="{6B11C73E-C55C-4FA4-889E-C232934D97A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7" name="Text Box 15">
          <a:extLst>
            <a:ext uri="{FF2B5EF4-FFF2-40B4-BE49-F238E27FC236}">
              <a16:creationId xmlns:a16="http://schemas.microsoft.com/office/drawing/2014/main" id="{0C1596A9-E84C-4C62-B728-C78DF9A53A8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8" name="Text Box 16">
          <a:extLst>
            <a:ext uri="{FF2B5EF4-FFF2-40B4-BE49-F238E27FC236}">
              <a16:creationId xmlns:a16="http://schemas.microsoft.com/office/drawing/2014/main" id="{0AF0FE72-CA6A-40EE-8F8A-AF1A5235D57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9" name="Text Box 17">
          <a:extLst>
            <a:ext uri="{FF2B5EF4-FFF2-40B4-BE49-F238E27FC236}">
              <a16:creationId xmlns:a16="http://schemas.microsoft.com/office/drawing/2014/main" id="{A52A12A3-778D-45D4-946D-E734A8D499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0" name="Text Box 7">
          <a:extLst>
            <a:ext uri="{FF2B5EF4-FFF2-40B4-BE49-F238E27FC236}">
              <a16:creationId xmlns:a16="http://schemas.microsoft.com/office/drawing/2014/main" id="{75626E37-E667-43FF-B924-AC294B9E8A1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1" name="Text Box 8">
          <a:extLst>
            <a:ext uri="{FF2B5EF4-FFF2-40B4-BE49-F238E27FC236}">
              <a16:creationId xmlns:a16="http://schemas.microsoft.com/office/drawing/2014/main" id="{4DE51F51-C5D3-404F-8C7F-48D9C9392D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2" name="Text Box 9">
          <a:extLst>
            <a:ext uri="{FF2B5EF4-FFF2-40B4-BE49-F238E27FC236}">
              <a16:creationId xmlns:a16="http://schemas.microsoft.com/office/drawing/2014/main" id="{D61AA8C6-2E9B-4062-A2F3-478ADFDF46B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3" name="Text Box 10">
          <a:extLst>
            <a:ext uri="{FF2B5EF4-FFF2-40B4-BE49-F238E27FC236}">
              <a16:creationId xmlns:a16="http://schemas.microsoft.com/office/drawing/2014/main" id="{9FCF708E-3B50-4EC0-AF9B-3F15E72A1F3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4" name="Text Box 11">
          <a:extLst>
            <a:ext uri="{FF2B5EF4-FFF2-40B4-BE49-F238E27FC236}">
              <a16:creationId xmlns:a16="http://schemas.microsoft.com/office/drawing/2014/main" id="{5315AD87-4EA1-456C-B26C-5FD2196B7F3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5" name="Text Box 12">
          <a:extLst>
            <a:ext uri="{FF2B5EF4-FFF2-40B4-BE49-F238E27FC236}">
              <a16:creationId xmlns:a16="http://schemas.microsoft.com/office/drawing/2014/main" id="{6BF83676-0E2C-4B8D-B421-72E0F858A0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6" name="Text Box 13">
          <a:extLst>
            <a:ext uri="{FF2B5EF4-FFF2-40B4-BE49-F238E27FC236}">
              <a16:creationId xmlns:a16="http://schemas.microsoft.com/office/drawing/2014/main" id="{0A9454F7-2CCF-4AF3-A67C-96B37642AB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7" name="Text Box 14">
          <a:extLst>
            <a:ext uri="{FF2B5EF4-FFF2-40B4-BE49-F238E27FC236}">
              <a16:creationId xmlns:a16="http://schemas.microsoft.com/office/drawing/2014/main" id="{D4A66A23-E7E0-4460-8019-5E777CA0153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8" name="Text Box 15">
          <a:extLst>
            <a:ext uri="{FF2B5EF4-FFF2-40B4-BE49-F238E27FC236}">
              <a16:creationId xmlns:a16="http://schemas.microsoft.com/office/drawing/2014/main" id="{C622F2E2-2390-4413-9384-F5A1181FF01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29" name="Text Box 16">
          <a:extLst>
            <a:ext uri="{FF2B5EF4-FFF2-40B4-BE49-F238E27FC236}">
              <a16:creationId xmlns:a16="http://schemas.microsoft.com/office/drawing/2014/main" id="{A1DE333C-C0B4-411C-B64F-1C20FE668FC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0" name="Text Box 17">
          <a:extLst>
            <a:ext uri="{FF2B5EF4-FFF2-40B4-BE49-F238E27FC236}">
              <a16:creationId xmlns:a16="http://schemas.microsoft.com/office/drawing/2014/main" id="{337A2B26-996E-43DE-8533-937E1FD2D9F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1" name="Text Box 6">
          <a:extLst>
            <a:ext uri="{FF2B5EF4-FFF2-40B4-BE49-F238E27FC236}">
              <a16:creationId xmlns:a16="http://schemas.microsoft.com/office/drawing/2014/main" id="{CCE3EDA3-AED6-459F-A611-D78AE4AAAF3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2" name="Text Box 7">
          <a:extLst>
            <a:ext uri="{FF2B5EF4-FFF2-40B4-BE49-F238E27FC236}">
              <a16:creationId xmlns:a16="http://schemas.microsoft.com/office/drawing/2014/main" id="{24FCA908-3630-45F8-B6D2-1E4FFAE19FC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3" name="Text Box 8">
          <a:extLst>
            <a:ext uri="{FF2B5EF4-FFF2-40B4-BE49-F238E27FC236}">
              <a16:creationId xmlns:a16="http://schemas.microsoft.com/office/drawing/2014/main" id="{64987424-2782-4A64-8FD2-D204CDCDA7B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4" name="Text Box 9">
          <a:extLst>
            <a:ext uri="{FF2B5EF4-FFF2-40B4-BE49-F238E27FC236}">
              <a16:creationId xmlns:a16="http://schemas.microsoft.com/office/drawing/2014/main" id="{D0A81774-1A1A-465D-B3C4-34B959D7C0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5" name="Text Box 10">
          <a:extLst>
            <a:ext uri="{FF2B5EF4-FFF2-40B4-BE49-F238E27FC236}">
              <a16:creationId xmlns:a16="http://schemas.microsoft.com/office/drawing/2014/main" id="{0845F50E-4340-499B-BF30-8D1EEB110A7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6" name="Text Box 11">
          <a:extLst>
            <a:ext uri="{FF2B5EF4-FFF2-40B4-BE49-F238E27FC236}">
              <a16:creationId xmlns:a16="http://schemas.microsoft.com/office/drawing/2014/main" id="{E5E2221D-3EFB-4984-ACEA-26547A10943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7" name="Text Box 12">
          <a:extLst>
            <a:ext uri="{FF2B5EF4-FFF2-40B4-BE49-F238E27FC236}">
              <a16:creationId xmlns:a16="http://schemas.microsoft.com/office/drawing/2014/main" id="{6E376A84-7C02-4A76-A90A-E92F11BD320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8" name="Text Box 13">
          <a:extLst>
            <a:ext uri="{FF2B5EF4-FFF2-40B4-BE49-F238E27FC236}">
              <a16:creationId xmlns:a16="http://schemas.microsoft.com/office/drawing/2014/main" id="{4AABAE19-FB48-4F9E-86A6-6DB0ED8952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39" name="Text Box 14">
          <a:extLst>
            <a:ext uri="{FF2B5EF4-FFF2-40B4-BE49-F238E27FC236}">
              <a16:creationId xmlns:a16="http://schemas.microsoft.com/office/drawing/2014/main" id="{F91E0010-5A0E-44AF-A740-AC7EF5EBD18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0" name="Text Box 15">
          <a:extLst>
            <a:ext uri="{FF2B5EF4-FFF2-40B4-BE49-F238E27FC236}">
              <a16:creationId xmlns:a16="http://schemas.microsoft.com/office/drawing/2014/main" id="{5ABCDFBD-3CF4-4790-99B2-7519B14945D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1" name="Text Box 16">
          <a:extLst>
            <a:ext uri="{FF2B5EF4-FFF2-40B4-BE49-F238E27FC236}">
              <a16:creationId xmlns:a16="http://schemas.microsoft.com/office/drawing/2014/main" id="{18441F38-C682-4959-93AD-6D3242FCF3E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2" name="Text Box 17">
          <a:extLst>
            <a:ext uri="{FF2B5EF4-FFF2-40B4-BE49-F238E27FC236}">
              <a16:creationId xmlns:a16="http://schemas.microsoft.com/office/drawing/2014/main" id="{53CC9A47-CDC7-460D-B92F-51C10EA7BF0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3" name="Text Box 6">
          <a:extLst>
            <a:ext uri="{FF2B5EF4-FFF2-40B4-BE49-F238E27FC236}">
              <a16:creationId xmlns:a16="http://schemas.microsoft.com/office/drawing/2014/main" id="{033D8A3A-3CBF-4DD5-8C9C-D4FC490D75C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4" name="Text Box 7">
          <a:extLst>
            <a:ext uri="{FF2B5EF4-FFF2-40B4-BE49-F238E27FC236}">
              <a16:creationId xmlns:a16="http://schemas.microsoft.com/office/drawing/2014/main" id="{5EB91BFD-4A84-4D1D-BAAE-47D56AF8CC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5" name="Text Box 8">
          <a:extLst>
            <a:ext uri="{FF2B5EF4-FFF2-40B4-BE49-F238E27FC236}">
              <a16:creationId xmlns:a16="http://schemas.microsoft.com/office/drawing/2014/main" id="{BA11AF9F-3A1D-488D-A60A-AE0ADCF1CA9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6" name="Text Box 9">
          <a:extLst>
            <a:ext uri="{FF2B5EF4-FFF2-40B4-BE49-F238E27FC236}">
              <a16:creationId xmlns:a16="http://schemas.microsoft.com/office/drawing/2014/main" id="{A8F32B41-C6E6-46F8-B905-4E269FAD12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7" name="Text Box 10">
          <a:extLst>
            <a:ext uri="{FF2B5EF4-FFF2-40B4-BE49-F238E27FC236}">
              <a16:creationId xmlns:a16="http://schemas.microsoft.com/office/drawing/2014/main" id="{6851FB62-6461-47A8-A63C-6AB1E2CA06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8" name="Text Box 11">
          <a:extLst>
            <a:ext uri="{FF2B5EF4-FFF2-40B4-BE49-F238E27FC236}">
              <a16:creationId xmlns:a16="http://schemas.microsoft.com/office/drawing/2014/main" id="{905F4CFA-ED78-46D1-B5FF-7EF634D8D16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49" name="Text Box 12">
          <a:extLst>
            <a:ext uri="{FF2B5EF4-FFF2-40B4-BE49-F238E27FC236}">
              <a16:creationId xmlns:a16="http://schemas.microsoft.com/office/drawing/2014/main" id="{CC751142-909E-4C89-A759-EA260F45C51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0" name="Text Box 13">
          <a:extLst>
            <a:ext uri="{FF2B5EF4-FFF2-40B4-BE49-F238E27FC236}">
              <a16:creationId xmlns:a16="http://schemas.microsoft.com/office/drawing/2014/main" id="{0E346B2A-4430-444A-968B-59357E4FAE6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1" name="Text Box 14">
          <a:extLst>
            <a:ext uri="{FF2B5EF4-FFF2-40B4-BE49-F238E27FC236}">
              <a16:creationId xmlns:a16="http://schemas.microsoft.com/office/drawing/2014/main" id="{4364965B-252F-4676-852A-38E9C6817F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2" name="Text Box 15">
          <a:extLst>
            <a:ext uri="{FF2B5EF4-FFF2-40B4-BE49-F238E27FC236}">
              <a16:creationId xmlns:a16="http://schemas.microsoft.com/office/drawing/2014/main" id="{D2DDCA47-7B7F-494C-A8B7-821F06EFD55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3" name="Text Box 16">
          <a:extLst>
            <a:ext uri="{FF2B5EF4-FFF2-40B4-BE49-F238E27FC236}">
              <a16:creationId xmlns:a16="http://schemas.microsoft.com/office/drawing/2014/main" id="{73E7864A-B434-4F80-90B5-9082021B9C3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4" name="Text Box 17">
          <a:extLst>
            <a:ext uri="{FF2B5EF4-FFF2-40B4-BE49-F238E27FC236}">
              <a16:creationId xmlns:a16="http://schemas.microsoft.com/office/drawing/2014/main" id="{DAE1780D-BDEC-4F51-A9B3-EDC511AAB92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5" name="Text Box 6">
          <a:extLst>
            <a:ext uri="{FF2B5EF4-FFF2-40B4-BE49-F238E27FC236}">
              <a16:creationId xmlns:a16="http://schemas.microsoft.com/office/drawing/2014/main" id="{0960BEF1-25A6-4405-8972-4C4CD1705D9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6" name="Text Box 7">
          <a:extLst>
            <a:ext uri="{FF2B5EF4-FFF2-40B4-BE49-F238E27FC236}">
              <a16:creationId xmlns:a16="http://schemas.microsoft.com/office/drawing/2014/main" id="{FAFB0580-BE81-43E2-99FE-F6ACCC44478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7" name="Text Box 8">
          <a:extLst>
            <a:ext uri="{FF2B5EF4-FFF2-40B4-BE49-F238E27FC236}">
              <a16:creationId xmlns:a16="http://schemas.microsoft.com/office/drawing/2014/main" id="{1A06D593-BED4-4747-A336-32C0302B5E8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8" name="Text Box 9">
          <a:extLst>
            <a:ext uri="{FF2B5EF4-FFF2-40B4-BE49-F238E27FC236}">
              <a16:creationId xmlns:a16="http://schemas.microsoft.com/office/drawing/2014/main" id="{2B8B6B8A-8D7B-4FF7-B0C5-3A2F7549A5E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59" name="Text Box 10">
          <a:extLst>
            <a:ext uri="{FF2B5EF4-FFF2-40B4-BE49-F238E27FC236}">
              <a16:creationId xmlns:a16="http://schemas.microsoft.com/office/drawing/2014/main" id="{E461BFC9-E325-4EAB-B8DB-1CA504E3D8A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0" name="Text Box 11">
          <a:extLst>
            <a:ext uri="{FF2B5EF4-FFF2-40B4-BE49-F238E27FC236}">
              <a16:creationId xmlns:a16="http://schemas.microsoft.com/office/drawing/2014/main" id="{2DD954D0-D370-4246-9420-7B601E145B5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1" name="Text Box 12">
          <a:extLst>
            <a:ext uri="{FF2B5EF4-FFF2-40B4-BE49-F238E27FC236}">
              <a16:creationId xmlns:a16="http://schemas.microsoft.com/office/drawing/2014/main" id="{55E7AF9F-4061-4CD8-8BE0-AC0F53971BD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2" name="Text Box 13">
          <a:extLst>
            <a:ext uri="{FF2B5EF4-FFF2-40B4-BE49-F238E27FC236}">
              <a16:creationId xmlns:a16="http://schemas.microsoft.com/office/drawing/2014/main" id="{9FDCD172-29F2-44DC-B11C-F312338B36C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3" name="Text Box 14">
          <a:extLst>
            <a:ext uri="{FF2B5EF4-FFF2-40B4-BE49-F238E27FC236}">
              <a16:creationId xmlns:a16="http://schemas.microsoft.com/office/drawing/2014/main" id="{8D958B1A-7D2C-4B5F-B96D-9074350534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4" name="Text Box 15">
          <a:extLst>
            <a:ext uri="{FF2B5EF4-FFF2-40B4-BE49-F238E27FC236}">
              <a16:creationId xmlns:a16="http://schemas.microsoft.com/office/drawing/2014/main" id="{7F333DBF-8B07-403E-9ACC-CF21F92D1E4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5" name="Text Box 16">
          <a:extLst>
            <a:ext uri="{FF2B5EF4-FFF2-40B4-BE49-F238E27FC236}">
              <a16:creationId xmlns:a16="http://schemas.microsoft.com/office/drawing/2014/main" id="{ECC48CE0-24D3-4320-A9B3-BC2D5B28233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6" name="Text Box 17">
          <a:extLst>
            <a:ext uri="{FF2B5EF4-FFF2-40B4-BE49-F238E27FC236}">
              <a16:creationId xmlns:a16="http://schemas.microsoft.com/office/drawing/2014/main" id="{ECB23AC0-5ED9-45FE-AD59-6CE4D918D1E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7" name="Text Box 7">
          <a:extLst>
            <a:ext uri="{FF2B5EF4-FFF2-40B4-BE49-F238E27FC236}">
              <a16:creationId xmlns:a16="http://schemas.microsoft.com/office/drawing/2014/main" id="{A62D63D0-F338-4C9C-9A73-6F6C56BD7F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8" name="Text Box 8">
          <a:extLst>
            <a:ext uri="{FF2B5EF4-FFF2-40B4-BE49-F238E27FC236}">
              <a16:creationId xmlns:a16="http://schemas.microsoft.com/office/drawing/2014/main" id="{14C54BA8-B217-4368-B33E-AFD96F4E38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69" name="Text Box 9">
          <a:extLst>
            <a:ext uri="{FF2B5EF4-FFF2-40B4-BE49-F238E27FC236}">
              <a16:creationId xmlns:a16="http://schemas.microsoft.com/office/drawing/2014/main" id="{3B6B2DB8-D0C3-4DB5-9D55-43597A7754C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0" name="Text Box 10">
          <a:extLst>
            <a:ext uri="{FF2B5EF4-FFF2-40B4-BE49-F238E27FC236}">
              <a16:creationId xmlns:a16="http://schemas.microsoft.com/office/drawing/2014/main" id="{0582B958-CC89-4446-B51F-DB21F37234A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1" name="Text Box 11">
          <a:extLst>
            <a:ext uri="{FF2B5EF4-FFF2-40B4-BE49-F238E27FC236}">
              <a16:creationId xmlns:a16="http://schemas.microsoft.com/office/drawing/2014/main" id="{23B75C69-C9F2-4C0E-9770-1A76DFFEFBF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2" name="Text Box 12">
          <a:extLst>
            <a:ext uri="{FF2B5EF4-FFF2-40B4-BE49-F238E27FC236}">
              <a16:creationId xmlns:a16="http://schemas.microsoft.com/office/drawing/2014/main" id="{15162CDB-DBD8-4211-A444-15931E56A1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3" name="Text Box 13">
          <a:extLst>
            <a:ext uri="{FF2B5EF4-FFF2-40B4-BE49-F238E27FC236}">
              <a16:creationId xmlns:a16="http://schemas.microsoft.com/office/drawing/2014/main" id="{A458A324-1270-403C-87D7-05280062E8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4" name="Text Box 14">
          <a:extLst>
            <a:ext uri="{FF2B5EF4-FFF2-40B4-BE49-F238E27FC236}">
              <a16:creationId xmlns:a16="http://schemas.microsoft.com/office/drawing/2014/main" id="{1573D06E-50F2-416B-9ED7-B525DBBE72E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5" name="Text Box 15">
          <a:extLst>
            <a:ext uri="{FF2B5EF4-FFF2-40B4-BE49-F238E27FC236}">
              <a16:creationId xmlns:a16="http://schemas.microsoft.com/office/drawing/2014/main" id="{87DE5CFD-B6C2-4151-8365-B148AED257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6" name="Text Box 16">
          <a:extLst>
            <a:ext uri="{FF2B5EF4-FFF2-40B4-BE49-F238E27FC236}">
              <a16:creationId xmlns:a16="http://schemas.microsoft.com/office/drawing/2014/main" id="{EC85A260-D3E1-4CD9-BD86-CD2CB5C3FB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7" name="Text Box 17">
          <a:extLst>
            <a:ext uri="{FF2B5EF4-FFF2-40B4-BE49-F238E27FC236}">
              <a16:creationId xmlns:a16="http://schemas.microsoft.com/office/drawing/2014/main" id="{D98B4D0F-AE8F-4728-BAFC-62104B9BECA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8" name="Text Box 6">
          <a:extLst>
            <a:ext uri="{FF2B5EF4-FFF2-40B4-BE49-F238E27FC236}">
              <a16:creationId xmlns:a16="http://schemas.microsoft.com/office/drawing/2014/main" id="{3C642FF8-FC04-44CB-90AD-97AFEEF3FCE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79" name="Text Box 7">
          <a:extLst>
            <a:ext uri="{FF2B5EF4-FFF2-40B4-BE49-F238E27FC236}">
              <a16:creationId xmlns:a16="http://schemas.microsoft.com/office/drawing/2014/main" id="{6A349019-90A6-4025-B070-CD3DA305187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0" name="Text Box 8">
          <a:extLst>
            <a:ext uri="{FF2B5EF4-FFF2-40B4-BE49-F238E27FC236}">
              <a16:creationId xmlns:a16="http://schemas.microsoft.com/office/drawing/2014/main" id="{73475E6A-8722-4A57-9E7A-7F8C7CB4B9F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1" name="Text Box 9">
          <a:extLst>
            <a:ext uri="{FF2B5EF4-FFF2-40B4-BE49-F238E27FC236}">
              <a16:creationId xmlns:a16="http://schemas.microsoft.com/office/drawing/2014/main" id="{B1E4209B-C13E-4AE9-9938-AF276A3F679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2" name="Text Box 10">
          <a:extLst>
            <a:ext uri="{FF2B5EF4-FFF2-40B4-BE49-F238E27FC236}">
              <a16:creationId xmlns:a16="http://schemas.microsoft.com/office/drawing/2014/main" id="{BDC5C24B-1392-4311-BFCE-D57225B3AD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3" name="Text Box 11">
          <a:extLst>
            <a:ext uri="{FF2B5EF4-FFF2-40B4-BE49-F238E27FC236}">
              <a16:creationId xmlns:a16="http://schemas.microsoft.com/office/drawing/2014/main" id="{9015DF05-5B41-4CAD-90F4-D4E1D9EFB78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4" name="Text Box 12">
          <a:extLst>
            <a:ext uri="{FF2B5EF4-FFF2-40B4-BE49-F238E27FC236}">
              <a16:creationId xmlns:a16="http://schemas.microsoft.com/office/drawing/2014/main" id="{0EBB29DC-884E-47D4-8679-13FB71BC6A5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5" name="Text Box 13">
          <a:extLst>
            <a:ext uri="{FF2B5EF4-FFF2-40B4-BE49-F238E27FC236}">
              <a16:creationId xmlns:a16="http://schemas.microsoft.com/office/drawing/2014/main" id="{AF9CC4FE-46D0-4F03-AD63-DEBDF19A98A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6" name="Text Box 14">
          <a:extLst>
            <a:ext uri="{FF2B5EF4-FFF2-40B4-BE49-F238E27FC236}">
              <a16:creationId xmlns:a16="http://schemas.microsoft.com/office/drawing/2014/main" id="{9F682529-2AF3-4E7C-9AB5-F7EDA7F46F7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7" name="Text Box 15">
          <a:extLst>
            <a:ext uri="{FF2B5EF4-FFF2-40B4-BE49-F238E27FC236}">
              <a16:creationId xmlns:a16="http://schemas.microsoft.com/office/drawing/2014/main" id="{02F7C184-6E79-4E97-BFB6-876F620ADA6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8" name="Text Box 16">
          <a:extLst>
            <a:ext uri="{FF2B5EF4-FFF2-40B4-BE49-F238E27FC236}">
              <a16:creationId xmlns:a16="http://schemas.microsoft.com/office/drawing/2014/main" id="{0C2637A0-61FD-4F05-A840-13C51CEF82F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89" name="Text Box 17">
          <a:extLst>
            <a:ext uri="{FF2B5EF4-FFF2-40B4-BE49-F238E27FC236}">
              <a16:creationId xmlns:a16="http://schemas.microsoft.com/office/drawing/2014/main" id="{248AA4D3-CE80-4702-9B07-72193F93550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0" name="Text Box 6">
          <a:extLst>
            <a:ext uri="{FF2B5EF4-FFF2-40B4-BE49-F238E27FC236}">
              <a16:creationId xmlns:a16="http://schemas.microsoft.com/office/drawing/2014/main" id="{E0D4531E-63CE-4E3F-B516-9B8DBD9A4D2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1" name="Text Box 7">
          <a:extLst>
            <a:ext uri="{FF2B5EF4-FFF2-40B4-BE49-F238E27FC236}">
              <a16:creationId xmlns:a16="http://schemas.microsoft.com/office/drawing/2014/main" id="{ABC30FA5-1BED-4765-A7E3-69F7080F1C3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2" name="Text Box 8">
          <a:extLst>
            <a:ext uri="{FF2B5EF4-FFF2-40B4-BE49-F238E27FC236}">
              <a16:creationId xmlns:a16="http://schemas.microsoft.com/office/drawing/2014/main" id="{CCC407A5-4280-491A-967B-CDD568F1E52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3" name="Text Box 9">
          <a:extLst>
            <a:ext uri="{FF2B5EF4-FFF2-40B4-BE49-F238E27FC236}">
              <a16:creationId xmlns:a16="http://schemas.microsoft.com/office/drawing/2014/main" id="{5ACFEF70-EC47-40C3-B257-C4BA2F7E49C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4" name="Text Box 10">
          <a:extLst>
            <a:ext uri="{FF2B5EF4-FFF2-40B4-BE49-F238E27FC236}">
              <a16:creationId xmlns:a16="http://schemas.microsoft.com/office/drawing/2014/main" id="{7FF29E17-93B5-4FA3-974D-56F10FC2B52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5" name="Text Box 11">
          <a:extLst>
            <a:ext uri="{FF2B5EF4-FFF2-40B4-BE49-F238E27FC236}">
              <a16:creationId xmlns:a16="http://schemas.microsoft.com/office/drawing/2014/main" id="{459CC978-335F-43FF-A1F2-211798325ED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6" name="Text Box 12">
          <a:extLst>
            <a:ext uri="{FF2B5EF4-FFF2-40B4-BE49-F238E27FC236}">
              <a16:creationId xmlns:a16="http://schemas.microsoft.com/office/drawing/2014/main" id="{FB60FC1B-8413-41BE-8A45-D80EF1D2AD6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7" name="Text Box 13">
          <a:extLst>
            <a:ext uri="{FF2B5EF4-FFF2-40B4-BE49-F238E27FC236}">
              <a16:creationId xmlns:a16="http://schemas.microsoft.com/office/drawing/2014/main" id="{578864DD-CF2C-49E3-8D0C-C041110C031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8" name="Text Box 14">
          <a:extLst>
            <a:ext uri="{FF2B5EF4-FFF2-40B4-BE49-F238E27FC236}">
              <a16:creationId xmlns:a16="http://schemas.microsoft.com/office/drawing/2014/main" id="{E91EE572-13DA-4A17-8FEF-7F229FC3DD1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99" name="Text Box 15">
          <a:extLst>
            <a:ext uri="{FF2B5EF4-FFF2-40B4-BE49-F238E27FC236}">
              <a16:creationId xmlns:a16="http://schemas.microsoft.com/office/drawing/2014/main" id="{6D361418-DC87-4CF8-917A-3101D0D172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0" name="Text Box 16">
          <a:extLst>
            <a:ext uri="{FF2B5EF4-FFF2-40B4-BE49-F238E27FC236}">
              <a16:creationId xmlns:a16="http://schemas.microsoft.com/office/drawing/2014/main" id="{0B73F0DC-5C22-4A95-A5CE-A5E26417BD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1" name="Text Box 17">
          <a:extLst>
            <a:ext uri="{FF2B5EF4-FFF2-40B4-BE49-F238E27FC236}">
              <a16:creationId xmlns:a16="http://schemas.microsoft.com/office/drawing/2014/main" id="{19A43775-8B3B-45A3-B0AD-0973E3A14EE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2" name="Text Box 6">
          <a:extLst>
            <a:ext uri="{FF2B5EF4-FFF2-40B4-BE49-F238E27FC236}">
              <a16:creationId xmlns:a16="http://schemas.microsoft.com/office/drawing/2014/main" id="{640B5544-BABC-46C2-BA31-5FE0C4ED3FF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3" name="Text Box 7">
          <a:extLst>
            <a:ext uri="{FF2B5EF4-FFF2-40B4-BE49-F238E27FC236}">
              <a16:creationId xmlns:a16="http://schemas.microsoft.com/office/drawing/2014/main" id="{AEB6840B-2F94-4D64-9414-7931A732BF2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4" name="Text Box 8">
          <a:extLst>
            <a:ext uri="{FF2B5EF4-FFF2-40B4-BE49-F238E27FC236}">
              <a16:creationId xmlns:a16="http://schemas.microsoft.com/office/drawing/2014/main" id="{BE6C81B0-BB4C-440C-9CA1-BABFADF51E6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5" name="Text Box 9">
          <a:extLst>
            <a:ext uri="{FF2B5EF4-FFF2-40B4-BE49-F238E27FC236}">
              <a16:creationId xmlns:a16="http://schemas.microsoft.com/office/drawing/2014/main" id="{14BF5723-8AD7-49EE-B7B7-8984502114E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6" name="Text Box 10">
          <a:extLst>
            <a:ext uri="{FF2B5EF4-FFF2-40B4-BE49-F238E27FC236}">
              <a16:creationId xmlns:a16="http://schemas.microsoft.com/office/drawing/2014/main" id="{DE27A934-5F8B-433B-89F4-73CC328D5D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7" name="Text Box 11">
          <a:extLst>
            <a:ext uri="{FF2B5EF4-FFF2-40B4-BE49-F238E27FC236}">
              <a16:creationId xmlns:a16="http://schemas.microsoft.com/office/drawing/2014/main" id="{67D87945-434F-49EB-B0B6-F489CC89B71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8" name="Text Box 12">
          <a:extLst>
            <a:ext uri="{FF2B5EF4-FFF2-40B4-BE49-F238E27FC236}">
              <a16:creationId xmlns:a16="http://schemas.microsoft.com/office/drawing/2014/main" id="{9CB76A9C-5197-404B-9BD8-8E3617E72C1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09" name="Text Box 13">
          <a:extLst>
            <a:ext uri="{FF2B5EF4-FFF2-40B4-BE49-F238E27FC236}">
              <a16:creationId xmlns:a16="http://schemas.microsoft.com/office/drawing/2014/main" id="{114BE00D-9D54-409E-B5F6-0F38B7ACCD7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0" name="Text Box 14">
          <a:extLst>
            <a:ext uri="{FF2B5EF4-FFF2-40B4-BE49-F238E27FC236}">
              <a16:creationId xmlns:a16="http://schemas.microsoft.com/office/drawing/2014/main" id="{B636AD8D-CB05-4B11-A23E-587488AE786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1" name="Text Box 15">
          <a:extLst>
            <a:ext uri="{FF2B5EF4-FFF2-40B4-BE49-F238E27FC236}">
              <a16:creationId xmlns:a16="http://schemas.microsoft.com/office/drawing/2014/main" id="{B9E33ADA-3F9D-4871-8D6E-2C026272E5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2" name="Text Box 16">
          <a:extLst>
            <a:ext uri="{FF2B5EF4-FFF2-40B4-BE49-F238E27FC236}">
              <a16:creationId xmlns:a16="http://schemas.microsoft.com/office/drawing/2014/main" id="{4EA9AC33-5CCE-45DE-A3B5-AE43080B2DB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3" name="Text Box 17">
          <a:extLst>
            <a:ext uri="{FF2B5EF4-FFF2-40B4-BE49-F238E27FC236}">
              <a16:creationId xmlns:a16="http://schemas.microsoft.com/office/drawing/2014/main" id="{C38C96B6-B466-4D96-B65F-55580040174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4" name="Text Box 7">
          <a:extLst>
            <a:ext uri="{FF2B5EF4-FFF2-40B4-BE49-F238E27FC236}">
              <a16:creationId xmlns:a16="http://schemas.microsoft.com/office/drawing/2014/main" id="{3A92E0A1-27D6-4455-82CE-82C809E0CE8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5" name="Text Box 8">
          <a:extLst>
            <a:ext uri="{FF2B5EF4-FFF2-40B4-BE49-F238E27FC236}">
              <a16:creationId xmlns:a16="http://schemas.microsoft.com/office/drawing/2014/main" id="{AE1F05DE-253B-4C4D-82A8-6FC984EB22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6" name="Text Box 9">
          <a:extLst>
            <a:ext uri="{FF2B5EF4-FFF2-40B4-BE49-F238E27FC236}">
              <a16:creationId xmlns:a16="http://schemas.microsoft.com/office/drawing/2014/main" id="{80F4D8E4-062B-490A-9643-3D0D913C16B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7" name="Text Box 10">
          <a:extLst>
            <a:ext uri="{FF2B5EF4-FFF2-40B4-BE49-F238E27FC236}">
              <a16:creationId xmlns:a16="http://schemas.microsoft.com/office/drawing/2014/main" id="{220A458D-D688-495C-BDA2-B0B71DD46F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8" name="Text Box 11">
          <a:extLst>
            <a:ext uri="{FF2B5EF4-FFF2-40B4-BE49-F238E27FC236}">
              <a16:creationId xmlns:a16="http://schemas.microsoft.com/office/drawing/2014/main" id="{AA24FA77-3039-40BD-B27E-8D1D9C8B9B3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19" name="Text Box 12">
          <a:extLst>
            <a:ext uri="{FF2B5EF4-FFF2-40B4-BE49-F238E27FC236}">
              <a16:creationId xmlns:a16="http://schemas.microsoft.com/office/drawing/2014/main" id="{0B3F20E8-364A-49AD-9530-193DCA0838C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0" name="Text Box 13">
          <a:extLst>
            <a:ext uri="{FF2B5EF4-FFF2-40B4-BE49-F238E27FC236}">
              <a16:creationId xmlns:a16="http://schemas.microsoft.com/office/drawing/2014/main" id="{2DF15D07-8E02-4914-AA17-F5EF3756C4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1" name="Text Box 14">
          <a:extLst>
            <a:ext uri="{FF2B5EF4-FFF2-40B4-BE49-F238E27FC236}">
              <a16:creationId xmlns:a16="http://schemas.microsoft.com/office/drawing/2014/main" id="{1149BDB6-8183-4F7E-84BC-089B525FEE7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2" name="Text Box 15">
          <a:extLst>
            <a:ext uri="{FF2B5EF4-FFF2-40B4-BE49-F238E27FC236}">
              <a16:creationId xmlns:a16="http://schemas.microsoft.com/office/drawing/2014/main" id="{E237E2A2-7198-448E-B551-91C161F42AE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3" name="Text Box 16">
          <a:extLst>
            <a:ext uri="{FF2B5EF4-FFF2-40B4-BE49-F238E27FC236}">
              <a16:creationId xmlns:a16="http://schemas.microsoft.com/office/drawing/2014/main" id="{FE11D719-87B7-4929-ADA6-7AFF058E61A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4" name="Text Box 17">
          <a:extLst>
            <a:ext uri="{FF2B5EF4-FFF2-40B4-BE49-F238E27FC236}">
              <a16:creationId xmlns:a16="http://schemas.microsoft.com/office/drawing/2014/main" id="{42FDFCA3-E480-4109-8DAC-DBFBB87F284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5" name="Text Box 6">
          <a:extLst>
            <a:ext uri="{FF2B5EF4-FFF2-40B4-BE49-F238E27FC236}">
              <a16:creationId xmlns:a16="http://schemas.microsoft.com/office/drawing/2014/main" id="{B104E193-E0EA-42B4-AC7A-BC1322D35F2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6" name="Text Box 7">
          <a:extLst>
            <a:ext uri="{FF2B5EF4-FFF2-40B4-BE49-F238E27FC236}">
              <a16:creationId xmlns:a16="http://schemas.microsoft.com/office/drawing/2014/main" id="{1D840C5E-7FB1-478F-A383-18F8C129473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7" name="Text Box 8">
          <a:extLst>
            <a:ext uri="{FF2B5EF4-FFF2-40B4-BE49-F238E27FC236}">
              <a16:creationId xmlns:a16="http://schemas.microsoft.com/office/drawing/2014/main" id="{25CE77AF-284C-4061-BB01-464AF2A6837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8" name="Text Box 9">
          <a:extLst>
            <a:ext uri="{FF2B5EF4-FFF2-40B4-BE49-F238E27FC236}">
              <a16:creationId xmlns:a16="http://schemas.microsoft.com/office/drawing/2014/main" id="{A4142C00-8CF7-43F1-9363-F7705E34C6A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29" name="Text Box 10">
          <a:extLst>
            <a:ext uri="{FF2B5EF4-FFF2-40B4-BE49-F238E27FC236}">
              <a16:creationId xmlns:a16="http://schemas.microsoft.com/office/drawing/2014/main" id="{EEE47291-C813-4C29-AEE7-B511BA917C0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0" name="Text Box 11">
          <a:extLst>
            <a:ext uri="{FF2B5EF4-FFF2-40B4-BE49-F238E27FC236}">
              <a16:creationId xmlns:a16="http://schemas.microsoft.com/office/drawing/2014/main" id="{25564B1A-930D-41CA-8A8D-0A455B0B0C3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1" name="Text Box 12">
          <a:extLst>
            <a:ext uri="{FF2B5EF4-FFF2-40B4-BE49-F238E27FC236}">
              <a16:creationId xmlns:a16="http://schemas.microsoft.com/office/drawing/2014/main" id="{8A18D675-C434-4A1D-9EA1-6EF3A3CD00E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2" name="Text Box 13">
          <a:extLst>
            <a:ext uri="{FF2B5EF4-FFF2-40B4-BE49-F238E27FC236}">
              <a16:creationId xmlns:a16="http://schemas.microsoft.com/office/drawing/2014/main" id="{E07F67B3-E860-4423-B827-016C54838C2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3" name="Text Box 14">
          <a:extLst>
            <a:ext uri="{FF2B5EF4-FFF2-40B4-BE49-F238E27FC236}">
              <a16:creationId xmlns:a16="http://schemas.microsoft.com/office/drawing/2014/main" id="{C4CF9E16-709F-4FE2-B01C-805E8B0AF28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4" name="Text Box 15">
          <a:extLst>
            <a:ext uri="{FF2B5EF4-FFF2-40B4-BE49-F238E27FC236}">
              <a16:creationId xmlns:a16="http://schemas.microsoft.com/office/drawing/2014/main" id="{C8A4B93D-9921-4975-991B-D094D6047D4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5" name="Text Box 16">
          <a:extLst>
            <a:ext uri="{FF2B5EF4-FFF2-40B4-BE49-F238E27FC236}">
              <a16:creationId xmlns:a16="http://schemas.microsoft.com/office/drawing/2014/main" id="{B5017EA5-6EF9-4BDE-931E-A9F318EC49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6" name="Text Box 17">
          <a:extLst>
            <a:ext uri="{FF2B5EF4-FFF2-40B4-BE49-F238E27FC236}">
              <a16:creationId xmlns:a16="http://schemas.microsoft.com/office/drawing/2014/main" id="{5A914D13-615B-4306-9E67-FA115FD15B7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7" name="Text Box 6">
          <a:extLst>
            <a:ext uri="{FF2B5EF4-FFF2-40B4-BE49-F238E27FC236}">
              <a16:creationId xmlns:a16="http://schemas.microsoft.com/office/drawing/2014/main" id="{5F81FD41-60D0-47AD-AB5B-9A39D0BFE58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8" name="Text Box 7">
          <a:extLst>
            <a:ext uri="{FF2B5EF4-FFF2-40B4-BE49-F238E27FC236}">
              <a16:creationId xmlns:a16="http://schemas.microsoft.com/office/drawing/2014/main" id="{EC00E390-B10F-4943-AD17-3ECC3800072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39" name="Text Box 8">
          <a:extLst>
            <a:ext uri="{FF2B5EF4-FFF2-40B4-BE49-F238E27FC236}">
              <a16:creationId xmlns:a16="http://schemas.microsoft.com/office/drawing/2014/main" id="{48900C03-01A8-465F-AB7A-A4C49156E75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0" name="Text Box 9">
          <a:extLst>
            <a:ext uri="{FF2B5EF4-FFF2-40B4-BE49-F238E27FC236}">
              <a16:creationId xmlns:a16="http://schemas.microsoft.com/office/drawing/2014/main" id="{5A085B60-8C70-42C5-A252-A9E13573E01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1" name="Text Box 10">
          <a:extLst>
            <a:ext uri="{FF2B5EF4-FFF2-40B4-BE49-F238E27FC236}">
              <a16:creationId xmlns:a16="http://schemas.microsoft.com/office/drawing/2014/main" id="{2D2DFF14-88FB-477D-A831-DA758DD04FB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2" name="Text Box 11">
          <a:extLst>
            <a:ext uri="{FF2B5EF4-FFF2-40B4-BE49-F238E27FC236}">
              <a16:creationId xmlns:a16="http://schemas.microsoft.com/office/drawing/2014/main" id="{98CD3214-0C37-441B-858C-A28C158741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3" name="Text Box 12">
          <a:extLst>
            <a:ext uri="{FF2B5EF4-FFF2-40B4-BE49-F238E27FC236}">
              <a16:creationId xmlns:a16="http://schemas.microsoft.com/office/drawing/2014/main" id="{9DC7A2C3-FC02-4084-8551-8A478975F6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4" name="Text Box 13">
          <a:extLst>
            <a:ext uri="{FF2B5EF4-FFF2-40B4-BE49-F238E27FC236}">
              <a16:creationId xmlns:a16="http://schemas.microsoft.com/office/drawing/2014/main" id="{BA694924-F7D2-448C-B4BD-50FCBF950A4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5" name="Text Box 14">
          <a:extLst>
            <a:ext uri="{FF2B5EF4-FFF2-40B4-BE49-F238E27FC236}">
              <a16:creationId xmlns:a16="http://schemas.microsoft.com/office/drawing/2014/main" id="{D41BF48D-DA8F-4F3C-85AB-4EEAC52D1E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6" name="Text Box 15">
          <a:extLst>
            <a:ext uri="{FF2B5EF4-FFF2-40B4-BE49-F238E27FC236}">
              <a16:creationId xmlns:a16="http://schemas.microsoft.com/office/drawing/2014/main" id="{ED0469BB-5992-4C55-808F-88BD566220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7" name="Text Box 16">
          <a:extLst>
            <a:ext uri="{FF2B5EF4-FFF2-40B4-BE49-F238E27FC236}">
              <a16:creationId xmlns:a16="http://schemas.microsoft.com/office/drawing/2014/main" id="{980B5C16-75CD-4673-87F4-9FDD0302DA9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8" name="Text Box 17">
          <a:extLst>
            <a:ext uri="{FF2B5EF4-FFF2-40B4-BE49-F238E27FC236}">
              <a16:creationId xmlns:a16="http://schemas.microsoft.com/office/drawing/2014/main" id="{927BBFEC-F665-41D9-ABF2-E87C567B8DD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49" name="Text Box 6">
          <a:extLst>
            <a:ext uri="{FF2B5EF4-FFF2-40B4-BE49-F238E27FC236}">
              <a16:creationId xmlns:a16="http://schemas.microsoft.com/office/drawing/2014/main" id="{39A0610B-0317-4D5B-8BAC-59837BFBAD7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0" name="Text Box 7">
          <a:extLst>
            <a:ext uri="{FF2B5EF4-FFF2-40B4-BE49-F238E27FC236}">
              <a16:creationId xmlns:a16="http://schemas.microsoft.com/office/drawing/2014/main" id="{DAE01568-9E39-4B81-A63E-DB1181B9BE9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1" name="Text Box 8">
          <a:extLst>
            <a:ext uri="{FF2B5EF4-FFF2-40B4-BE49-F238E27FC236}">
              <a16:creationId xmlns:a16="http://schemas.microsoft.com/office/drawing/2014/main" id="{932166FB-57FB-46D1-89AB-D6025DD87AC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2" name="Text Box 9">
          <a:extLst>
            <a:ext uri="{FF2B5EF4-FFF2-40B4-BE49-F238E27FC236}">
              <a16:creationId xmlns:a16="http://schemas.microsoft.com/office/drawing/2014/main" id="{B8B42AF3-D80A-4B45-8CAF-B48920CFA7A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3" name="Text Box 10">
          <a:extLst>
            <a:ext uri="{FF2B5EF4-FFF2-40B4-BE49-F238E27FC236}">
              <a16:creationId xmlns:a16="http://schemas.microsoft.com/office/drawing/2014/main" id="{6FD1ED2E-16ED-49FE-A9DC-A64607FEA2E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4" name="Text Box 11">
          <a:extLst>
            <a:ext uri="{FF2B5EF4-FFF2-40B4-BE49-F238E27FC236}">
              <a16:creationId xmlns:a16="http://schemas.microsoft.com/office/drawing/2014/main" id="{F25E54BA-0449-48B9-BF1A-E271164E0CB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5" name="Text Box 12">
          <a:extLst>
            <a:ext uri="{FF2B5EF4-FFF2-40B4-BE49-F238E27FC236}">
              <a16:creationId xmlns:a16="http://schemas.microsoft.com/office/drawing/2014/main" id="{5BB7D032-2B15-496E-AE40-92F8BABB622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6" name="Text Box 13">
          <a:extLst>
            <a:ext uri="{FF2B5EF4-FFF2-40B4-BE49-F238E27FC236}">
              <a16:creationId xmlns:a16="http://schemas.microsoft.com/office/drawing/2014/main" id="{583DA441-8A5C-4155-BB9F-21B35CF2D73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7" name="Text Box 14">
          <a:extLst>
            <a:ext uri="{FF2B5EF4-FFF2-40B4-BE49-F238E27FC236}">
              <a16:creationId xmlns:a16="http://schemas.microsoft.com/office/drawing/2014/main" id="{F9D594A3-CCEA-4D16-9FCF-0BFAA37ACE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8" name="Text Box 15">
          <a:extLst>
            <a:ext uri="{FF2B5EF4-FFF2-40B4-BE49-F238E27FC236}">
              <a16:creationId xmlns:a16="http://schemas.microsoft.com/office/drawing/2014/main" id="{1B1C2A13-4871-4C6F-8CFB-0BDA7E9674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59" name="Text Box 16">
          <a:extLst>
            <a:ext uri="{FF2B5EF4-FFF2-40B4-BE49-F238E27FC236}">
              <a16:creationId xmlns:a16="http://schemas.microsoft.com/office/drawing/2014/main" id="{9782C2AF-77A2-44FB-8311-CCF6D3F2B7C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0" name="Text Box 17">
          <a:extLst>
            <a:ext uri="{FF2B5EF4-FFF2-40B4-BE49-F238E27FC236}">
              <a16:creationId xmlns:a16="http://schemas.microsoft.com/office/drawing/2014/main" id="{2E047396-9DAF-4974-A155-604796BC4CE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1" name="Text Box 7">
          <a:extLst>
            <a:ext uri="{FF2B5EF4-FFF2-40B4-BE49-F238E27FC236}">
              <a16:creationId xmlns:a16="http://schemas.microsoft.com/office/drawing/2014/main" id="{A69B7062-FD66-4C98-B515-4E088960458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2" name="Text Box 8">
          <a:extLst>
            <a:ext uri="{FF2B5EF4-FFF2-40B4-BE49-F238E27FC236}">
              <a16:creationId xmlns:a16="http://schemas.microsoft.com/office/drawing/2014/main" id="{B541DD12-E80C-4448-804B-74063085E69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3" name="Text Box 9">
          <a:extLst>
            <a:ext uri="{FF2B5EF4-FFF2-40B4-BE49-F238E27FC236}">
              <a16:creationId xmlns:a16="http://schemas.microsoft.com/office/drawing/2014/main" id="{4B5F904B-5EF7-494D-91CA-A4CAE510F3A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4" name="Text Box 10">
          <a:extLst>
            <a:ext uri="{FF2B5EF4-FFF2-40B4-BE49-F238E27FC236}">
              <a16:creationId xmlns:a16="http://schemas.microsoft.com/office/drawing/2014/main" id="{4C7F770B-26C3-4BAC-8B57-C2F79B0EFF2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5" name="Text Box 11">
          <a:extLst>
            <a:ext uri="{FF2B5EF4-FFF2-40B4-BE49-F238E27FC236}">
              <a16:creationId xmlns:a16="http://schemas.microsoft.com/office/drawing/2014/main" id="{BFC36494-A23B-412D-8E43-776D93C55F2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6" name="Text Box 12">
          <a:extLst>
            <a:ext uri="{FF2B5EF4-FFF2-40B4-BE49-F238E27FC236}">
              <a16:creationId xmlns:a16="http://schemas.microsoft.com/office/drawing/2014/main" id="{80C66291-26B3-4E82-B390-FCBDC45F7D9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7" name="Text Box 13">
          <a:extLst>
            <a:ext uri="{FF2B5EF4-FFF2-40B4-BE49-F238E27FC236}">
              <a16:creationId xmlns:a16="http://schemas.microsoft.com/office/drawing/2014/main" id="{D95790C7-54E0-4085-AFFE-0326E2237D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8" name="Text Box 14">
          <a:extLst>
            <a:ext uri="{FF2B5EF4-FFF2-40B4-BE49-F238E27FC236}">
              <a16:creationId xmlns:a16="http://schemas.microsoft.com/office/drawing/2014/main" id="{12469681-4B93-401D-9D4F-6E7A57F751F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69" name="Text Box 15">
          <a:extLst>
            <a:ext uri="{FF2B5EF4-FFF2-40B4-BE49-F238E27FC236}">
              <a16:creationId xmlns:a16="http://schemas.microsoft.com/office/drawing/2014/main" id="{2160A5AA-4174-4EA2-899B-B4BE0BF304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0" name="Text Box 16">
          <a:extLst>
            <a:ext uri="{FF2B5EF4-FFF2-40B4-BE49-F238E27FC236}">
              <a16:creationId xmlns:a16="http://schemas.microsoft.com/office/drawing/2014/main" id="{6A1CB1AE-5945-49C5-AB39-7E64794928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1" name="Text Box 17">
          <a:extLst>
            <a:ext uri="{FF2B5EF4-FFF2-40B4-BE49-F238E27FC236}">
              <a16:creationId xmlns:a16="http://schemas.microsoft.com/office/drawing/2014/main" id="{102103FE-A98A-4EE2-B3A1-1E0B1454C3F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2" name="Text Box 6">
          <a:extLst>
            <a:ext uri="{FF2B5EF4-FFF2-40B4-BE49-F238E27FC236}">
              <a16:creationId xmlns:a16="http://schemas.microsoft.com/office/drawing/2014/main" id="{296D20A4-A4B2-41F3-8FD9-8BB18CA3314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3" name="Text Box 7">
          <a:extLst>
            <a:ext uri="{FF2B5EF4-FFF2-40B4-BE49-F238E27FC236}">
              <a16:creationId xmlns:a16="http://schemas.microsoft.com/office/drawing/2014/main" id="{A12E0F86-B74A-4FED-85CC-97E0BFE3C63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4" name="Text Box 8">
          <a:extLst>
            <a:ext uri="{FF2B5EF4-FFF2-40B4-BE49-F238E27FC236}">
              <a16:creationId xmlns:a16="http://schemas.microsoft.com/office/drawing/2014/main" id="{B40E07B9-A085-4E59-8D3A-EE71DE57B5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5" name="Text Box 9">
          <a:extLst>
            <a:ext uri="{FF2B5EF4-FFF2-40B4-BE49-F238E27FC236}">
              <a16:creationId xmlns:a16="http://schemas.microsoft.com/office/drawing/2014/main" id="{454CEE84-23BC-4F60-855A-FF69F50953A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6" name="Text Box 10">
          <a:extLst>
            <a:ext uri="{FF2B5EF4-FFF2-40B4-BE49-F238E27FC236}">
              <a16:creationId xmlns:a16="http://schemas.microsoft.com/office/drawing/2014/main" id="{45069CC5-F141-47FE-90A4-39CB68F9D0B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7" name="Text Box 11">
          <a:extLst>
            <a:ext uri="{FF2B5EF4-FFF2-40B4-BE49-F238E27FC236}">
              <a16:creationId xmlns:a16="http://schemas.microsoft.com/office/drawing/2014/main" id="{86D7EDB5-E919-4A07-B1A9-7F3CA77CD01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8" name="Text Box 12">
          <a:extLst>
            <a:ext uri="{FF2B5EF4-FFF2-40B4-BE49-F238E27FC236}">
              <a16:creationId xmlns:a16="http://schemas.microsoft.com/office/drawing/2014/main" id="{DB3164E4-393B-4C13-919F-1D33FAD6EC7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79" name="Text Box 13">
          <a:extLst>
            <a:ext uri="{FF2B5EF4-FFF2-40B4-BE49-F238E27FC236}">
              <a16:creationId xmlns:a16="http://schemas.microsoft.com/office/drawing/2014/main" id="{D85D77D7-264C-479D-B6B3-D13534D32F8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0" name="Text Box 14">
          <a:extLst>
            <a:ext uri="{FF2B5EF4-FFF2-40B4-BE49-F238E27FC236}">
              <a16:creationId xmlns:a16="http://schemas.microsoft.com/office/drawing/2014/main" id="{E4DFAA55-62D0-47D8-AFC2-2A7340BDBDC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1" name="Text Box 15">
          <a:extLst>
            <a:ext uri="{FF2B5EF4-FFF2-40B4-BE49-F238E27FC236}">
              <a16:creationId xmlns:a16="http://schemas.microsoft.com/office/drawing/2014/main" id="{6ED0B695-7C3C-4F28-9ADF-3B2E45BC55B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2" name="Text Box 16">
          <a:extLst>
            <a:ext uri="{FF2B5EF4-FFF2-40B4-BE49-F238E27FC236}">
              <a16:creationId xmlns:a16="http://schemas.microsoft.com/office/drawing/2014/main" id="{CC66F3C1-E544-48D5-A443-8796944A480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3" name="Text Box 17">
          <a:extLst>
            <a:ext uri="{FF2B5EF4-FFF2-40B4-BE49-F238E27FC236}">
              <a16:creationId xmlns:a16="http://schemas.microsoft.com/office/drawing/2014/main" id="{590557C3-F985-43AE-931F-8001754B817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4" name="Text Box 6">
          <a:extLst>
            <a:ext uri="{FF2B5EF4-FFF2-40B4-BE49-F238E27FC236}">
              <a16:creationId xmlns:a16="http://schemas.microsoft.com/office/drawing/2014/main" id="{1A6B1C3D-AF7F-44BA-AEC9-8B1D954C36E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5" name="Text Box 7">
          <a:extLst>
            <a:ext uri="{FF2B5EF4-FFF2-40B4-BE49-F238E27FC236}">
              <a16:creationId xmlns:a16="http://schemas.microsoft.com/office/drawing/2014/main" id="{8448CE51-E799-4C4F-9F0B-86F31EE309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6" name="Text Box 8">
          <a:extLst>
            <a:ext uri="{FF2B5EF4-FFF2-40B4-BE49-F238E27FC236}">
              <a16:creationId xmlns:a16="http://schemas.microsoft.com/office/drawing/2014/main" id="{A13C7A4B-BCDB-4808-AB13-E7391285046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7" name="Text Box 9">
          <a:extLst>
            <a:ext uri="{FF2B5EF4-FFF2-40B4-BE49-F238E27FC236}">
              <a16:creationId xmlns:a16="http://schemas.microsoft.com/office/drawing/2014/main" id="{688A6AE1-80F4-4B0A-A797-0FE98FA0DFD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8" name="Text Box 10">
          <a:extLst>
            <a:ext uri="{FF2B5EF4-FFF2-40B4-BE49-F238E27FC236}">
              <a16:creationId xmlns:a16="http://schemas.microsoft.com/office/drawing/2014/main" id="{711634CA-13A9-4113-AD47-F5A7B95E422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89" name="Text Box 11">
          <a:extLst>
            <a:ext uri="{FF2B5EF4-FFF2-40B4-BE49-F238E27FC236}">
              <a16:creationId xmlns:a16="http://schemas.microsoft.com/office/drawing/2014/main" id="{CE318899-1572-4DA5-AF1E-8E37BD9406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0" name="Text Box 12">
          <a:extLst>
            <a:ext uri="{FF2B5EF4-FFF2-40B4-BE49-F238E27FC236}">
              <a16:creationId xmlns:a16="http://schemas.microsoft.com/office/drawing/2014/main" id="{0F0EF6C5-FB05-4CAB-84D2-1B22177B151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1" name="Text Box 13">
          <a:extLst>
            <a:ext uri="{FF2B5EF4-FFF2-40B4-BE49-F238E27FC236}">
              <a16:creationId xmlns:a16="http://schemas.microsoft.com/office/drawing/2014/main" id="{642ED0CA-2AE9-4EDF-A666-6104B9A920D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2" name="Text Box 14">
          <a:extLst>
            <a:ext uri="{FF2B5EF4-FFF2-40B4-BE49-F238E27FC236}">
              <a16:creationId xmlns:a16="http://schemas.microsoft.com/office/drawing/2014/main" id="{C5339A80-72E7-4D61-A3F0-DCAA22DE81C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3" name="Text Box 15">
          <a:extLst>
            <a:ext uri="{FF2B5EF4-FFF2-40B4-BE49-F238E27FC236}">
              <a16:creationId xmlns:a16="http://schemas.microsoft.com/office/drawing/2014/main" id="{3817FCDC-C0B5-4840-9802-1C94D51AC8F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4" name="Text Box 16">
          <a:extLst>
            <a:ext uri="{FF2B5EF4-FFF2-40B4-BE49-F238E27FC236}">
              <a16:creationId xmlns:a16="http://schemas.microsoft.com/office/drawing/2014/main" id="{8EE8C006-2BC7-423A-A8B5-BE1DFE6A80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5" name="Text Box 17">
          <a:extLst>
            <a:ext uri="{FF2B5EF4-FFF2-40B4-BE49-F238E27FC236}">
              <a16:creationId xmlns:a16="http://schemas.microsoft.com/office/drawing/2014/main" id="{AA6F5452-08F3-452A-883F-8EA30229584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6" name="Text Box 6">
          <a:extLst>
            <a:ext uri="{FF2B5EF4-FFF2-40B4-BE49-F238E27FC236}">
              <a16:creationId xmlns:a16="http://schemas.microsoft.com/office/drawing/2014/main" id="{046BC3ED-8E5C-4DCB-92E2-16821C42CA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7" name="Text Box 7">
          <a:extLst>
            <a:ext uri="{FF2B5EF4-FFF2-40B4-BE49-F238E27FC236}">
              <a16:creationId xmlns:a16="http://schemas.microsoft.com/office/drawing/2014/main" id="{1BEBB1CC-101A-409C-B0D3-1F139920B91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8" name="Text Box 8">
          <a:extLst>
            <a:ext uri="{FF2B5EF4-FFF2-40B4-BE49-F238E27FC236}">
              <a16:creationId xmlns:a16="http://schemas.microsoft.com/office/drawing/2014/main" id="{70C17FE9-84A2-4BC2-AF9D-323FBB35BB4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299" name="Text Box 9">
          <a:extLst>
            <a:ext uri="{FF2B5EF4-FFF2-40B4-BE49-F238E27FC236}">
              <a16:creationId xmlns:a16="http://schemas.microsoft.com/office/drawing/2014/main" id="{C59B23EA-1D23-4B33-8E7D-BDA68AA2F56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0" name="Text Box 10">
          <a:extLst>
            <a:ext uri="{FF2B5EF4-FFF2-40B4-BE49-F238E27FC236}">
              <a16:creationId xmlns:a16="http://schemas.microsoft.com/office/drawing/2014/main" id="{5C1B7158-C988-44DE-9555-B0828114211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1" name="Text Box 11">
          <a:extLst>
            <a:ext uri="{FF2B5EF4-FFF2-40B4-BE49-F238E27FC236}">
              <a16:creationId xmlns:a16="http://schemas.microsoft.com/office/drawing/2014/main" id="{E58D38E1-F4A9-4703-8146-01A135F6779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2" name="Text Box 12">
          <a:extLst>
            <a:ext uri="{FF2B5EF4-FFF2-40B4-BE49-F238E27FC236}">
              <a16:creationId xmlns:a16="http://schemas.microsoft.com/office/drawing/2014/main" id="{3C5B47E4-E619-44C2-9930-917B7F418BB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3" name="Text Box 13">
          <a:extLst>
            <a:ext uri="{FF2B5EF4-FFF2-40B4-BE49-F238E27FC236}">
              <a16:creationId xmlns:a16="http://schemas.microsoft.com/office/drawing/2014/main" id="{93010A99-6CE8-4DC1-9BC6-F4D0F6BF7E7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4" name="Text Box 14">
          <a:extLst>
            <a:ext uri="{FF2B5EF4-FFF2-40B4-BE49-F238E27FC236}">
              <a16:creationId xmlns:a16="http://schemas.microsoft.com/office/drawing/2014/main" id="{05F74294-C691-4C70-813E-EE5A1CE1080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5" name="Text Box 15">
          <a:extLst>
            <a:ext uri="{FF2B5EF4-FFF2-40B4-BE49-F238E27FC236}">
              <a16:creationId xmlns:a16="http://schemas.microsoft.com/office/drawing/2014/main" id="{4C486308-E405-49DB-A33B-756F17C1CFD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6" name="Text Box 16">
          <a:extLst>
            <a:ext uri="{FF2B5EF4-FFF2-40B4-BE49-F238E27FC236}">
              <a16:creationId xmlns:a16="http://schemas.microsoft.com/office/drawing/2014/main" id="{5B783DB7-B27F-4197-A535-034B3A25666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7" name="Text Box 17">
          <a:extLst>
            <a:ext uri="{FF2B5EF4-FFF2-40B4-BE49-F238E27FC236}">
              <a16:creationId xmlns:a16="http://schemas.microsoft.com/office/drawing/2014/main" id="{C9D9D22C-B740-452B-9E3A-3A69A646FA6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8" name="Text Box 7">
          <a:extLst>
            <a:ext uri="{FF2B5EF4-FFF2-40B4-BE49-F238E27FC236}">
              <a16:creationId xmlns:a16="http://schemas.microsoft.com/office/drawing/2014/main" id="{99129295-B325-422F-8A38-D8231D43140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09" name="Text Box 8">
          <a:extLst>
            <a:ext uri="{FF2B5EF4-FFF2-40B4-BE49-F238E27FC236}">
              <a16:creationId xmlns:a16="http://schemas.microsoft.com/office/drawing/2014/main" id="{5A22CF52-8E24-42CD-907A-9C200614340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0" name="Text Box 9">
          <a:extLst>
            <a:ext uri="{FF2B5EF4-FFF2-40B4-BE49-F238E27FC236}">
              <a16:creationId xmlns:a16="http://schemas.microsoft.com/office/drawing/2014/main" id="{3B2E3BC2-5D8D-4E32-B3A1-ABF56EFC5E6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1" name="Text Box 10">
          <a:extLst>
            <a:ext uri="{FF2B5EF4-FFF2-40B4-BE49-F238E27FC236}">
              <a16:creationId xmlns:a16="http://schemas.microsoft.com/office/drawing/2014/main" id="{B86A3B90-3AC5-4529-AE43-C74DF04890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2" name="Text Box 11">
          <a:extLst>
            <a:ext uri="{FF2B5EF4-FFF2-40B4-BE49-F238E27FC236}">
              <a16:creationId xmlns:a16="http://schemas.microsoft.com/office/drawing/2014/main" id="{5A2E7B59-43E9-4250-B8E9-8C038204B60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3" name="Text Box 12">
          <a:extLst>
            <a:ext uri="{FF2B5EF4-FFF2-40B4-BE49-F238E27FC236}">
              <a16:creationId xmlns:a16="http://schemas.microsoft.com/office/drawing/2014/main" id="{3623DD38-A084-4B53-B547-4E8796A830F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4" name="Text Box 13">
          <a:extLst>
            <a:ext uri="{FF2B5EF4-FFF2-40B4-BE49-F238E27FC236}">
              <a16:creationId xmlns:a16="http://schemas.microsoft.com/office/drawing/2014/main" id="{C0347F86-CF04-4720-B82A-178655C086B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5" name="Text Box 14">
          <a:extLst>
            <a:ext uri="{FF2B5EF4-FFF2-40B4-BE49-F238E27FC236}">
              <a16:creationId xmlns:a16="http://schemas.microsoft.com/office/drawing/2014/main" id="{FC119B58-3782-42C0-BEF3-D2E3681F587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6" name="Text Box 15">
          <a:extLst>
            <a:ext uri="{FF2B5EF4-FFF2-40B4-BE49-F238E27FC236}">
              <a16:creationId xmlns:a16="http://schemas.microsoft.com/office/drawing/2014/main" id="{F943188A-B102-4D7B-B48A-88C99DF251F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7" name="Text Box 16">
          <a:extLst>
            <a:ext uri="{FF2B5EF4-FFF2-40B4-BE49-F238E27FC236}">
              <a16:creationId xmlns:a16="http://schemas.microsoft.com/office/drawing/2014/main" id="{E429FB7F-F8C3-42C6-A15B-3F04C3D910C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8" name="Text Box 17">
          <a:extLst>
            <a:ext uri="{FF2B5EF4-FFF2-40B4-BE49-F238E27FC236}">
              <a16:creationId xmlns:a16="http://schemas.microsoft.com/office/drawing/2014/main" id="{D9892870-A3DA-423F-BC26-7C8560F49B7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19" name="Text Box 6">
          <a:extLst>
            <a:ext uri="{FF2B5EF4-FFF2-40B4-BE49-F238E27FC236}">
              <a16:creationId xmlns:a16="http://schemas.microsoft.com/office/drawing/2014/main" id="{BB74D154-DC7E-4143-BE1F-8CD032A28F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0" name="Text Box 7">
          <a:extLst>
            <a:ext uri="{FF2B5EF4-FFF2-40B4-BE49-F238E27FC236}">
              <a16:creationId xmlns:a16="http://schemas.microsoft.com/office/drawing/2014/main" id="{45B9EB42-946E-4A58-B05C-7C764DE153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1" name="Text Box 8">
          <a:extLst>
            <a:ext uri="{FF2B5EF4-FFF2-40B4-BE49-F238E27FC236}">
              <a16:creationId xmlns:a16="http://schemas.microsoft.com/office/drawing/2014/main" id="{ECB1856C-BA1C-4258-A7B2-FBFB4506E27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2" name="Text Box 9">
          <a:extLst>
            <a:ext uri="{FF2B5EF4-FFF2-40B4-BE49-F238E27FC236}">
              <a16:creationId xmlns:a16="http://schemas.microsoft.com/office/drawing/2014/main" id="{7B83B19B-3B2C-4AF2-AECB-F0F28224860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3" name="Text Box 10">
          <a:extLst>
            <a:ext uri="{FF2B5EF4-FFF2-40B4-BE49-F238E27FC236}">
              <a16:creationId xmlns:a16="http://schemas.microsoft.com/office/drawing/2014/main" id="{2819287B-A65D-4CB0-AA27-587BA60471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4" name="Text Box 11">
          <a:extLst>
            <a:ext uri="{FF2B5EF4-FFF2-40B4-BE49-F238E27FC236}">
              <a16:creationId xmlns:a16="http://schemas.microsoft.com/office/drawing/2014/main" id="{CF0E376F-52FF-4FD7-80E7-C268C426D93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5" name="Text Box 12">
          <a:extLst>
            <a:ext uri="{FF2B5EF4-FFF2-40B4-BE49-F238E27FC236}">
              <a16:creationId xmlns:a16="http://schemas.microsoft.com/office/drawing/2014/main" id="{E17285EE-66E9-41B6-8CC9-5CE5D4CD35E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6" name="Text Box 13">
          <a:extLst>
            <a:ext uri="{FF2B5EF4-FFF2-40B4-BE49-F238E27FC236}">
              <a16:creationId xmlns:a16="http://schemas.microsoft.com/office/drawing/2014/main" id="{532CB001-0D95-44D8-9BDD-08137DB69E5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7" name="Text Box 14">
          <a:extLst>
            <a:ext uri="{FF2B5EF4-FFF2-40B4-BE49-F238E27FC236}">
              <a16:creationId xmlns:a16="http://schemas.microsoft.com/office/drawing/2014/main" id="{60730D51-59CF-4AF7-BCCD-FE7083747F0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8" name="Text Box 15">
          <a:extLst>
            <a:ext uri="{FF2B5EF4-FFF2-40B4-BE49-F238E27FC236}">
              <a16:creationId xmlns:a16="http://schemas.microsoft.com/office/drawing/2014/main" id="{55DCD644-E689-46DF-B33B-79B92947B26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29" name="Text Box 16">
          <a:extLst>
            <a:ext uri="{FF2B5EF4-FFF2-40B4-BE49-F238E27FC236}">
              <a16:creationId xmlns:a16="http://schemas.microsoft.com/office/drawing/2014/main" id="{9367326C-E45F-4B11-9DF5-34C57C0CDD7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0" name="Text Box 17">
          <a:extLst>
            <a:ext uri="{FF2B5EF4-FFF2-40B4-BE49-F238E27FC236}">
              <a16:creationId xmlns:a16="http://schemas.microsoft.com/office/drawing/2014/main" id="{72706BFA-9331-48AB-9142-0173816551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1" name="Text Box 6">
          <a:extLst>
            <a:ext uri="{FF2B5EF4-FFF2-40B4-BE49-F238E27FC236}">
              <a16:creationId xmlns:a16="http://schemas.microsoft.com/office/drawing/2014/main" id="{1E20716E-20FB-4B91-8143-961CB80149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2" name="Text Box 7">
          <a:extLst>
            <a:ext uri="{FF2B5EF4-FFF2-40B4-BE49-F238E27FC236}">
              <a16:creationId xmlns:a16="http://schemas.microsoft.com/office/drawing/2014/main" id="{37FC8D78-B819-4656-B697-E27E6CBA76F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3" name="Text Box 8">
          <a:extLst>
            <a:ext uri="{FF2B5EF4-FFF2-40B4-BE49-F238E27FC236}">
              <a16:creationId xmlns:a16="http://schemas.microsoft.com/office/drawing/2014/main" id="{1E9E84EF-E1CA-4CC1-802C-3D733FB52C7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4" name="Text Box 9">
          <a:extLst>
            <a:ext uri="{FF2B5EF4-FFF2-40B4-BE49-F238E27FC236}">
              <a16:creationId xmlns:a16="http://schemas.microsoft.com/office/drawing/2014/main" id="{87EB42BE-181A-418F-AFA0-F1BF2228969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5" name="Text Box 10">
          <a:extLst>
            <a:ext uri="{FF2B5EF4-FFF2-40B4-BE49-F238E27FC236}">
              <a16:creationId xmlns:a16="http://schemas.microsoft.com/office/drawing/2014/main" id="{093A6856-15FC-4576-A36D-A9B5EAAEB78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6" name="Text Box 11">
          <a:extLst>
            <a:ext uri="{FF2B5EF4-FFF2-40B4-BE49-F238E27FC236}">
              <a16:creationId xmlns:a16="http://schemas.microsoft.com/office/drawing/2014/main" id="{D4CCA654-A169-468B-AF00-B4A2267A791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7" name="Text Box 12">
          <a:extLst>
            <a:ext uri="{FF2B5EF4-FFF2-40B4-BE49-F238E27FC236}">
              <a16:creationId xmlns:a16="http://schemas.microsoft.com/office/drawing/2014/main" id="{60BEB61F-F8D4-449D-AE2A-FD727197720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8" name="Text Box 13">
          <a:extLst>
            <a:ext uri="{FF2B5EF4-FFF2-40B4-BE49-F238E27FC236}">
              <a16:creationId xmlns:a16="http://schemas.microsoft.com/office/drawing/2014/main" id="{54F1E7D9-3C37-44A6-B809-45D234CDC47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39" name="Text Box 14">
          <a:extLst>
            <a:ext uri="{FF2B5EF4-FFF2-40B4-BE49-F238E27FC236}">
              <a16:creationId xmlns:a16="http://schemas.microsoft.com/office/drawing/2014/main" id="{77C3C6D2-4B3C-4E20-A518-34D891F7EE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0" name="Text Box 15">
          <a:extLst>
            <a:ext uri="{FF2B5EF4-FFF2-40B4-BE49-F238E27FC236}">
              <a16:creationId xmlns:a16="http://schemas.microsoft.com/office/drawing/2014/main" id="{757F4E78-23AA-4840-BF00-03BB1F97C16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1" name="Text Box 16">
          <a:extLst>
            <a:ext uri="{FF2B5EF4-FFF2-40B4-BE49-F238E27FC236}">
              <a16:creationId xmlns:a16="http://schemas.microsoft.com/office/drawing/2014/main" id="{3DC53F7F-8B99-4F3E-B420-45663B879F0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2" name="Text Box 17">
          <a:extLst>
            <a:ext uri="{FF2B5EF4-FFF2-40B4-BE49-F238E27FC236}">
              <a16:creationId xmlns:a16="http://schemas.microsoft.com/office/drawing/2014/main" id="{D592D121-B3DE-4724-A1C5-964427F32C0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3" name="Text Box 6">
          <a:extLst>
            <a:ext uri="{FF2B5EF4-FFF2-40B4-BE49-F238E27FC236}">
              <a16:creationId xmlns:a16="http://schemas.microsoft.com/office/drawing/2014/main" id="{C336C26C-14B3-4A9D-BF18-3030E645C32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4" name="Text Box 7">
          <a:extLst>
            <a:ext uri="{FF2B5EF4-FFF2-40B4-BE49-F238E27FC236}">
              <a16:creationId xmlns:a16="http://schemas.microsoft.com/office/drawing/2014/main" id="{8805C22B-D200-43D7-A98E-AF92F76296A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5" name="Text Box 8">
          <a:extLst>
            <a:ext uri="{FF2B5EF4-FFF2-40B4-BE49-F238E27FC236}">
              <a16:creationId xmlns:a16="http://schemas.microsoft.com/office/drawing/2014/main" id="{5C2CDA3A-036F-4070-8A8E-CD2EF48DC2E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6" name="Text Box 9">
          <a:extLst>
            <a:ext uri="{FF2B5EF4-FFF2-40B4-BE49-F238E27FC236}">
              <a16:creationId xmlns:a16="http://schemas.microsoft.com/office/drawing/2014/main" id="{ECDA2B68-D672-4B59-8EA1-61FD6B4DD3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7" name="Text Box 10">
          <a:extLst>
            <a:ext uri="{FF2B5EF4-FFF2-40B4-BE49-F238E27FC236}">
              <a16:creationId xmlns:a16="http://schemas.microsoft.com/office/drawing/2014/main" id="{534AEE57-B7D1-4A34-9BD4-0DB82EAAA27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8" name="Text Box 11">
          <a:extLst>
            <a:ext uri="{FF2B5EF4-FFF2-40B4-BE49-F238E27FC236}">
              <a16:creationId xmlns:a16="http://schemas.microsoft.com/office/drawing/2014/main" id="{DC0CEADC-29FD-4C6F-A4B6-5C79B2A227E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49" name="Text Box 12">
          <a:extLst>
            <a:ext uri="{FF2B5EF4-FFF2-40B4-BE49-F238E27FC236}">
              <a16:creationId xmlns:a16="http://schemas.microsoft.com/office/drawing/2014/main" id="{4F629E5A-75B9-44FF-940E-B245F884EC0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0" name="Text Box 13">
          <a:extLst>
            <a:ext uri="{FF2B5EF4-FFF2-40B4-BE49-F238E27FC236}">
              <a16:creationId xmlns:a16="http://schemas.microsoft.com/office/drawing/2014/main" id="{621DA462-3143-4F6F-9C49-103BA34D32B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1" name="Text Box 14">
          <a:extLst>
            <a:ext uri="{FF2B5EF4-FFF2-40B4-BE49-F238E27FC236}">
              <a16:creationId xmlns:a16="http://schemas.microsoft.com/office/drawing/2014/main" id="{8798FA05-B7C6-44C9-93D9-D28E8C5F70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2" name="Text Box 15">
          <a:extLst>
            <a:ext uri="{FF2B5EF4-FFF2-40B4-BE49-F238E27FC236}">
              <a16:creationId xmlns:a16="http://schemas.microsoft.com/office/drawing/2014/main" id="{91849655-D11B-4A1E-9EA8-1DAF214C1D2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3" name="Text Box 16">
          <a:extLst>
            <a:ext uri="{FF2B5EF4-FFF2-40B4-BE49-F238E27FC236}">
              <a16:creationId xmlns:a16="http://schemas.microsoft.com/office/drawing/2014/main" id="{61654CEA-2519-4F36-8B71-B402623E53C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4" name="Text Box 17">
          <a:extLst>
            <a:ext uri="{FF2B5EF4-FFF2-40B4-BE49-F238E27FC236}">
              <a16:creationId xmlns:a16="http://schemas.microsoft.com/office/drawing/2014/main" id="{30F18471-7E96-4830-88F6-BB1350EDCA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5" name="Text Box 7">
          <a:extLst>
            <a:ext uri="{FF2B5EF4-FFF2-40B4-BE49-F238E27FC236}">
              <a16:creationId xmlns:a16="http://schemas.microsoft.com/office/drawing/2014/main" id="{AE1504AD-742C-4101-8396-10606786516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6" name="Text Box 8">
          <a:extLst>
            <a:ext uri="{FF2B5EF4-FFF2-40B4-BE49-F238E27FC236}">
              <a16:creationId xmlns:a16="http://schemas.microsoft.com/office/drawing/2014/main" id="{8AC330E3-C997-42C7-A282-E2266DAC8D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7" name="Text Box 9">
          <a:extLst>
            <a:ext uri="{FF2B5EF4-FFF2-40B4-BE49-F238E27FC236}">
              <a16:creationId xmlns:a16="http://schemas.microsoft.com/office/drawing/2014/main" id="{041C4667-467F-4F69-92D5-6BB6AA5F98F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8" name="Text Box 10">
          <a:extLst>
            <a:ext uri="{FF2B5EF4-FFF2-40B4-BE49-F238E27FC236}">
              <a16:creationId xmlns:a16="http://schemas.microsoft.com/office/drawing/2014/main" id="{C55AA82B-A2B0-40F5-837E-C0DEC17ADE7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59" name="Text Box 11">
          <a:extLst>
            <a:ext uri="{FF2B5EF4-FFF2-40B4-BE49-F238E27FC236}">
              <a16:creationId xmlns:a16="http://schemas.microsoft.com/office/drawing/2014/main" id="{A3BFB122-2D9A-4AA8-BAC5-E4060AD27F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0" name="Text Box 12">
          <a:extLst>
            <a:ext uri="{FF2B5EF4-FFF2-40B4-BE49-F238E27FC236}">
              <a16:creationId xmlns:a16="http://schemas.microsoft.com/office/drawing/2014/main" id="{1AD7214E-7804-4444-AA18-BEA8721A358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1" name="Text Box 13">
          <a:extLst>
            <a:ext uri="{FF2B5EF4-FFF2-40B4-BE49-F238E27FC236}">
              <a16:creationId xmlns:a16="http://schemas.microsoft.com/office/drawing/2014/main" id="{D717385E-FC44-4F36-A83B-6C6C164169B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2" name="Text Box 14">
          <a:extLst>
            <a:ext uri="{FF2B5EF4-FFF2-40B4-BE49-F238E27FC236}">
              <a16:creationId xmlns:a16="http://schemas.microsoft.com/office/drawing/2014/main" id="{374163B9-E6DB-45FF-B87C-BE5328B8681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3" name="Text Box 15">
          <a:extLst>
            <a:ext uri="{FF2B5EF4-FFF2-40B4-BE49-F238E27FC236}">
              <a16:creationId xmlns:a16="http://schemas.microsoft.com/office/drawing/2014/main" id="{4E2E1010-02EA-4519-9E4A-61F17202E2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4" name="Text Box 16">
          <a:extLst>
            <a:ext uri="{FF2B5EF4-FFF2-40B4-BE49-F238E27FC236}">
              <a16:creationId xmlns:a16="http://schemas.microsoft.com/office/drawing/2014/main" id="{07C830CE-7381-4CD4-882F-21FBE6D2EED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5" name="Text Box 17">
          <a:extLst>
            <a:ext uri="{FF2B5EF4-FFF2-40B4-BE49-F238E27FC236}">
              <a16:creationId xmlns:a16="http://schemas.microsoft.com/office/drawing/2014/main" id="{C5344DB8-DD9E-4FD5-9810-A9235A26738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6" name="Text Box 6">
          <a:extLst>
            <a:ext uri="{FF2B5EF4-FFF2-40B4-BE49-F238E27FC236}">
              <a16:creationId xmlns:a16="http://schemas.microsoft.com/office/drawing/2014/main" id="{767C0ED7-2FF6-4F7F-B1D4-DDC0351C484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7" name="Text Box 7">
          <a:extLst>
            <a:ext uri="{FF2B5EF4-FFF2-40B4-BE49-F238E27FC236}">
              <a16:creationId xmlns:a16="http://schemas.microsoft.com/office/drawing/2014/main" id="{BE5D0CA2-C6C0-430A-BE4F-7D78E70932B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8" name="Text Box 8">
          <a:extLst>
            <a:ext uri="{FF2B5EF4-FFF2-40B4-BE49-F238E27FC236}">
              <a16:creationId xmlns:a16="http://schemas.microsoft.com/office/drawing/2014/main" id="{EDBC31DA-3A39-4D6E-B205-CD9727E57C0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69" name="Text Box 9">
          <a:extLst>
            <a:ext uri="{FF2B5EF4-FFF2-40B4-BE49-F238E27FC236}">
              <a16:creationId xmlns:a16="http://schemas.microsoft.com/office/drawing/2014/main" id="{668AC158-6017-4D09-B127-01749084DB8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0" name="Text Box 10">
          <a:extLst>
            <a:ext uri="{FF2B5EF4-FFF2-40B4-BE49-F238E27FC236}">
              <a16:creationId xmlns:a16="http://schemas.microsoft.com/office/drawing/2014/main" id="{8C82384E-A9B3-43E5-9A29-1788877345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1" name="Text Box 11">
          <a:extLst>
            <a:ext uri="{FF2B5EF4-FFF2-40B4-BE49-F238E27FC236}">
              <a16:creationId xmlns:a16="http://schemas.microsoft.com/office/drawing/2014/main" id="{90E3A0C2-0368-4871-87F8-AB5733C607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2" name="Text Box 12">
          <a:extLst>
            <a:ext uri="{FF2B5EF4-FFF2-40B4-BE49-F238E27FC236}">
              <a16:creationId xmlns:a16="http://schemas.microsoft.com/office/drawing/2014/main" id="{0217AB73-F6E9-4520-B7AA-255E10810B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3" name="Text Box 13">
          <a:extLst>
            <a:ext uri="{FF2B5EF4-FFF2-40B4-BE49-F238E27FC236}">
              <a16:creationId xmlns:a16="http://schemas.microsoft.com/office/drawing/2014/main" id="{DDF07BD3-6A5D-4B8B-A575-41D8EAE487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4" name="Text Box 14">
          <a:extLst>
            <a:ext uri="{FF2B5EF4-FFF2-40B4-BE49-F238E27FC236}">
              <a16:creationId xmlns:a16="http://schemas.microsoft.com/office/drawing/2014/main" id="{0DDB8131-42C9-4987-BD55-1FEC3F67138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5" name="Text Box 15">
          <a:extLst>
            <a:ext uri="{FF2B5EF4-FFF2-40B4-BE49-F238E27FC236}">
              <a16:creationId xmlns:a16="http://schemas.microsoft.com/office/drawing/2014/main" id="{2B2C3C1F-C379-4766-B337-240310C5559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6" name="Text Box 16">
          <a:extLst>
            <a:ext uri="{FF2B5EF4-FFF2-40B4-BE49-F238E27FC236}">
              <a16:creationId xmlns:a16="http://schemas.microsoft.com/office/drawing/2014/main" id="{326C3079-D0EC-4A99-AB8E-4DAF777BFEA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377" name="Text Box 17">
          <a:extLst>
            <a:ext uri="{FF2B5EF4-FFF2-40B4-BE49-F238E27FC236}">
              <a16:creationId xmlns:a16="http://schemas.microsoft.com/office/drawing/2014/main" id="{6E22766D-EAB8-4530-AA61-42811BA527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78" name="Text Box 6">
          <a:extLst>
            <a:ext uri="{FF2B5EF4-FFF2-40B4-BE49-F238E27FC236}">
              <a16:creationId xmlns:a16="http://schemas.microsoft.com/office/drawing/2014/main" id="{750FC7E2-8B23-4153-927A-4DE15C22BC6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79" name="Text Box 7">
          <a:extLst>
            <a:ext uri="{FF2B5EF4-FFF2-40B4-BE49-F238E27FC236}">
              <a16:creationId xmlns:a16="http://schemas.microsoft.com/office/drawing/2014/main" id="{B87E1CF6-8754-42BA-BA36-562DD65A265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0" name="Text Box 8">
          <a:extLst>
            <a:ext uri="{FF2B5EF4-FFF2-40B4-BE49-F238E27FC236}">
              <a16:creationId xmlns:a16="http://schemas.microsoft.com/office/drawing/2014/main" id="{0FB46217-D42A-45C6-B477-C86C1F8237A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1" name="Text Box 9">
          <a:extLst>
            <a:ext uri="{FF2B5EF4-FFF2-40B4-BE49-F238E27FC236}">
              <a16:creationId xmlns:a16="http://schemas.microsoft.com/office/drawing/2014/main" id="{0F024D5B-35DE-473B-9251-03AE3AB5BA2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2" name="Text Box 10">
          <a:extLst>
            <a:ext uri="{FF2B5EF4-FFF2-40B4-BE49-F238E27FC236}">
              <a16:creationId xmlns:a16="http://schemas.microsoft.com/office/drawing/2014/main" id="{BD0B3B39-0FD5-4D85-9E54-3FD579DC496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3" name="Text Box 11">
          <a:extLst>
            <a:ext uri="{FF2B5EF4-FFF2-40B4-BE49-F238E27FC236}">
              <a16:creationId xmlns:a16="http://schemas.microsoft.com/office/drawing/2014/main" id="{1940CA4A-A354-4D47-ABE7-945340D80C9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4" name="Text Box 12">
          <a:extLst>
            <a:ext uri="{FF2B5EF4-FFF2-40B4-BE49-F238E27FC236}">
              <a16:creationId xmlns:a16="http://schemas.microsoft.com/office/drawing/2014/main" id="{27969DBF-FF35-4475-A338-A7BBB7C8F78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5" name="Text Box 13">
          <a:extLst>
            <a:ext uri="{FF2B5EF4-FFF2-40B4-BE49-F238E27FC236}">
              <a16:creationId xmlns:a16="http://schemas.microsoft.com/office/drawing/2014/main" id="{46A8A141-2C49-42E7-ABD6-4AE77C3F7D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6" name="Text Box 14">
          <a:extLst>
            <a:ext uri="{FF2B5EF4-FFF2-40B4-BE49-F238E27FC236}">
              <a16:creationId xmlns:a16="http://schemas.microsoft.com/office/drawing/2014/main" id="{6E949A95-6470-4E57-BCEF-6687DADDB86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7" name="Text Box 15">
          <a:extLst>
            <a:ext uri="{FF2B5EF4-FFF2-40B4-BE49-F238E27FC236}">
              <a16:creationId xmlns:a16="http://schemas.microsoft.com/office/drawing/2014/main" id="{951B2E02-5EB3-4BFB-A044-285BB2B77C8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8" name="Text Box 16">
          <a:extLst>
            <a:ext uri="{FF2B5EF4-FFF2-40B4-BE49-F238E27FC236}">
              <a16:creationId xmlns:a16="http://schemas.microsoft.com/office/drawing/2014/main" id="{5192FE07-FEB4-43DC-AD24-EE070B4BE17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89" name="Text Box 17">
          <a:extLst>
            <a:ext uri="{FF2B5EF4-FFF2-40B4-BE49-F238E27FC236}">
              <a16:creationId xmlns:a16="http://schemas.microsoft.com/office/drawing/2014/main" id="{748CF812-B9FE-45B5-B5F8-7B827DBE32C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0" name="Text Box 6">
          <a:extLst>
            <a:ext uri="{FF2B5EF4-FFF2-40B4-BE49-F238E27FC236}">
              <a16:creationId xmlns:a16="http://schemas.microsoft.com/office/drawing/2014/main" id="{F42A3E10-302C-4123-896B-513C6ACE471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1" name="Text Box 7">
          <a:extLst>
            <a:ext uri="{FF2B5EF4-FFF2-40B4-BE49-F238E27FC236}">
              <a16:creationId xmlns:a16="http://schemas.microsoft.com/office/drawing/2014/main" id="{9F234CF6-81E0-4558-9353-676CB32F498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2" name="Text Box 8">
          <a:extLst>
            <a:ext uri="{FF2B5EF4-FFF2-40B4-BE49-F238E27FC236}">
              <a16:creationId xmlns:a16="http://schemas.microsoft.com/office/drawing/2014/main" id="{6CEF7E6A-993F-4B06-BC0E-1CCF1E5D617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3" name="Text Box 9">
          <a:extLst>
            <a:ext uri="{FF2B5EF4-FFF2-40B4-BE49-F238E27FC236}">
              <a16:creationId xmlns:a16="http://schemas.microsoft.com/office/drawing/2014/main" id="{6F256933-1869-48A4-8E9F-04A691CFFB7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4" name="Text Box 10">
          <a:extLst>
            <a:ext uri="{FF2B5EF4-FFF2-40B4-BE49-F238E27FC236}">
              <a16:creationId xmlns:a16="http://schemas.microsoft.com/office/drawing/2014/main" id="{21D011D5-DB8F-495B-A2DE-BC3215A82CE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5" name="Text Box 11">
          <a:extLst>
            <a:ext uri="{FF2B5EF4-FFF2-40B4-BE49-F238E27FC236}">
              <a16:creationId xmlns:a16="http://schemas.microsoft.com/office/drawing/2014/main" id="{9A3EF4A0-C76D-4FF7-BA04-7DF0DFAE4E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6" name="Text Box 12">
          <a:extLst>
            <a:ext uri="{FF2B5EF4-FFF2-40B4-BE49-F238E27FC236}">
              <a16:creationId xmlns:a16="http://schemas.microsoft.com/office/drawing/2014/main" id="{608D45BE-2469-4FDC-B92B-2E0E9598839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7" name="Text Box 13">
          <a:extLst>
            <a:ext uri="{FF2B5EF4-FFF2-40B4-BE49-F238E27FC236}">
              <a16:creationId xmlns:a16="http://schemas.microsoft.com/office/drawing/2014/main" id="{C4E83F1A-33BD-43C2-B35C-44A6B827B63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8" name="Text Box 14">
          <a:extLst>
            <a:ext uri="{FF2B5EF4-FFF2-40B4-BE49-F238E27FC236}">
              <a16:creationId xmlns:a16="http://schemas.microsoft.com/office/drawing/2014/main" id="{A0A906C8-DA74-4570-829A-5FCDEE1E80A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399" name="Text Box 15">
          <a:extLst>
            <a:ext uri="{FF2B5EF4-FFF2-40B4-BE49-F238E27FC236}">
              <a16:creationId xmlns:a16="http://schemas.microsoft.com/office/drawing/2014/main" id="{422769AB-D2A6-4BB4-B5A6-33B7B7C45E1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0" name="Text Box 16">
          <a:extLst>
            <a:ext uri="{FF2B5EF4-FFF2-40B4-BE49-F238E27FC236}">
              <a16:creationId xmlns:a16="http://schemas.microsoft.com/office/drawing/2014/main" id="{9009610C-D7E0-4DC4-A686-69E49DC3C3E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1" name="Text Box 17">
          <a:extLst>
            <a:ext uri="{FF2B5EF4-FFF2-40B4-BE49-F238E27FC236}">
              <a16:creationId xmlns:a16="http://schemas.microsoft.com/office/drawing/2014/main" id="{FE226B25-4C20-4B2B-9722-75A01B4B080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2" name="Text Box 7">
          <a:extLst>
            <a:ext uri="{FF2B5EF4-FFF2-40B4-BE49-F238E27FC236}">
              <a16:creationId xmlns:a16="http://schemas.microsoft.com/office/drawing/2014/main" id="{DE8AE3CF-62D9-454D-AD7C-1C308D47CD1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3" name="Text Box 8">
          <a:extLst>
            <a:ext uri="{FF2B5EF4-FFF2-40B4-BE49-F238E27FC236}">
              <a16:creationId xmlns:a16="http://schemas.microsoft.com/office/drawing/2014/main" id="{FEF471EB-4FD8-4802-BA74-0F5D5F3F35E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4" name="Text Box 9">
          <a:extLst>
            <a:ext uri="{FF2B5EF4-FFF2-40B4-BE49-F238E27FC236}">
              <a16:creationId xmlns:a16="http://schemas.microsoft.com/office/drawing/2014/main" id="{6DFFFCC7-2F49-47E8-BC98-4713930FA4C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5" name="Text Box 10">
          <a:extLst>
            <a:ext uri="{FF2B5EF4-FFF2-40B4-BE49-F238E27FC236}">
              <a16:creationId xmlns:a16="http://schemas.microsoft.com/office/drawing/2014/main" id="{727FE3CB-C18E-42A7-8EB9-8F78B3242A3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6" name="Text Box 11">
          <a:extLst>
            <a:ext uri="{FF2B5EF4-FFF2-40B4-BE49-F238E27FC236}">
              <a16:creationId xmlns:a16="http://schemas.microsoft.com/office/drawing/2014/main" id="{04273E6A-05FE-453A-A722-96C9A2E1C34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7" name="Text Box 12">
          <a:extLst>
            <a:ext uri="{FF2B5EF4-FFF2-40B4-BE49-F238E27FC236}">
              <a16:creationId xmlns:a16="http://schemas.microsoft.com/office/drawing/2014/main" id="{5A9D041E-17BC-4954-9969-C0047F97BEA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8" name="Text Box 13">
          <a:extLst>
            <a:ext uri="{FF2B5EF4-FFF2-40B4-BE49-F238E27FC236}">
              <a16:creationId xmlns:a16="http://schemas.microsoft.com/office/drawing/2014/main" id="{EB2928AA-FE00-4A11-A461-98B404C1737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09" name="Text Box 14">
          <a:extLst>
            <a:ext uri="{FF2B5EF4-FFF2-40B4-BE49-F238E27FC236}">
              <a16:creationId xmlns:a16="http://schemas.microsoft.com/office/drawing/2014/main" id="{64F060DB-5A19-4564-B0FB-E3561DCE3DE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0" name="Text Box 15">
          <a:extLst>
            <a:ext uri="{FF2B5EF4-FFF2-40B4-BE49-F238E27FC236}">
              <a16:creationId xmlns:a16="http://schemas.microsoft.com/office/drawing/2014/main" id="{B4F67A77-B8FB-4DF7-BBCA-135E4B04820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1" name="Text Box 16">
          <a:extLst>
            <a:ext uri="{FF2B5EF4-FFF2-40B4-BE49-F238E27FC236}">
              <a16:creationId xmlns:a16="http://schemas.microsoft.com/office/drawing/2014/main" id="{4A0AEC77-7840-4AF5-8953-148EA244348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2" name="Text Box 17">
          <a:extLst>
            <a:ext uri="{FF2B5EF4-FFF2-40B4-BE49-F238E27FC236}">
              <a16:creationId xmlns:a16="http://schemas.microsoft.com/office/drawing/2014/main" id="{FD10D22C-479A-4107-9B3D-A1181B4DC04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3" name="Text Box 6">
          <a:extLst>
            <a:ext uri="{FF2B5EF4-FFF2-40B4-BE49-F238E27FC236}">
              <a16:creationId xmlns:a16="http://schemas.microsoft.com/office/drawing/2014/main" id="{2C460751-50A4-4D8C-AB43-B3F7B68B9DE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4" name="Text Box 7">
          <a:extLst>
            <a:ext uri="{FF2B5EF4-FFF2-40B4-BE49-F238E27FC236}">
              <a16:creationId xmlns:a16="http://schemas.microsoft.com/office/drawing/2014/main" id="{B61F4B41-7041-49DD-B472-E1BB576A47F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5" name="Text Box 8">
          <a:extLst>
            <a:ext uri="{FF2B5EF4-FFF2-40B4-BE49-F238E27FC236}">
              <a16:creationId xmlns:a16="http://schemas.microsoft.com/office/drawing/2014/main" id="{538FCC87-AD37-480D-928C-287DE97F8F7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6" name="Text Box 9">
          <a:extLst>
            <a:ext uri="{FF2B5EF4-FFF2-40B4-BE49-F238E27FC236}">
              <a16:creationId xmlns:a16="http://schemas.microsoft.com/office/drawing/2014/main" id="{E3BFE6BC-F99E-4D2E-AADC-9692649E188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7" name="Text Box 10">
          <a:extLst>
            <a:ext uri="{FF2B5EF4-FFF2-40B4-BE49-F238E27FC236}">
              <a16:creationId xmlns:a16="http://schemas.microsoft.com/office/drawing/2014/main" id="{8670C49A-22FC-499B-AF1F-F912DC270E0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8" name="Text Box 11">
          <a:extLst>
            <a:ext uri="{FF2B5EF4-FFF2-40B4-BE49-F238E27FC236}">
              <a16:creationId xmlns:a16="http://schemas.microsoft.com/office/drawing/2014/main" id="{C541214F-39A7-490B-8E42-5B51173A945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19" name="Text Box 12">
          <a:extLst>
            <a:ext uri="{FF2B5EF4-FFF2-40B4-BE49-F238E27FC236}">
              <a16:creationId xmlns:a16="http://schemas.microsoft.com/office/drawing/2014/main" id="{057441DE-22C8-4F06-A132-A2E4BAFBF26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0" name="Text Box 13">
          <a:extLst>
            <a:ext uri="{FF2B5EF4-FFF2-40B4-BE49-F238E27FC236}">
              <a16:creationId xmlns:a16="http://schemas.microsoft.com/office/drawing/2014/main" id="{87CE4914-96DE-4771-BBF7-DA40411F999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1" name="Text Box 14">
          <a:extLst>
            <a:ext uri="{FF2B5EF4-FFF2-40B4-BE49-F238E27FC236}">
              <a16:creationId xmlns:a16="http://schemas.microsoft.com/office/drawing/2014/main" id="{54F9C571-7AE6-4FE7-95D1-A94AF9A74D5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2" name="Text Box 15">
          <a:extLst>
            <a:ext uri="{FF2B5EF4-FFF2-40B4-BE49-F238E27FC236}">
              <a16:creationId xmlns:a16="http://schemas.microsoft.com/office/drawing/2014/main" id="{E4668BCF-4406-43E6-9318-7F6398400FD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3" name="Text Box 16">
          <a:extLst>
            <a:ext uri="{FF2B5EF4-FFF2-40B4-BE49-F238E27FC236}">
              <a16:creationId xmlns:a16="http://schemas.microsoft.com/office/drawing/2014/main" id="{A02DA40E-BD73-4933-BA9E-E2EDBECC58C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4" name="Text Box 17">
          <a:extLst>
            <a:ext uri="{FF2B5EF4-FFF2-40B4-BE49-F238E27FC236}">
              <a16:creationId xmlns:a16="http://schemas.microsoft.com/office/drawing/2014/main" id="{045F74C6-33EF-4AF9-B9E0-E7886F11B91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5" name="Text Box 6">
          <a:extLst>
            <a:ext uri="{FF2B5EF4-FFF2-40B4-BE49-F238E27FC236}">
              <a16:creationId xmlns:a16="http://schemas.microsoft.com/office/drawing/2014/main" id="{840E6DB0-E8AF-435F-9F73-CE657C28817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6" name="Text Box 7">
          <a:extLst>
            <a:ext uri="{FF2B5EF4-FFF2-40B4-BE49-F238E27FC236}">
              <a16:creationId xmlns:a16="http://schemas.microsoft.com/office/drawing/2014/main" id="{E48A3167-65D7-4D12-866F-3005DBF9083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7" name="Text Box 8">
          <a:extLst>
            <a:ext uri="{FF2B5EF4-FFF2-40B4-BE49-F238E27FC236}">
              <a16:creationId xmlns:a16="http://schemas.microsoft.com/office/drawing/2014/main" id="{80725AA0-771F-4ED0-BCD3-52C119FE1FF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8" name="Text Box 9">
          <a:extLst>
            <a:ext uri="{FF2B5EF4-FFF2-40B4-BE49-F238E27FC236}">
              <a16:creationId xmlns:a16="http://schemas.microsoft.com/office/drawing/2014/main" id="{0BAF8F02-2F26-4958-BE66-561A801EC40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29" name="Text Box 10">
          <a:extLst>
            <a:ext uri="{FF2B5EF4-FFF2-40B4-BE49-F238E27FC236}">
              <a16:creationId xmlns:a16="http://schemas.microsoft.com/office/drawing/2014/main" id="{5556E589-71F6-4D18-8492-600792BED80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0" name="Text Box 11">
          <a:extLst>
            <a:ext uri="{FF2B5EF4-FFF2-40B4-BE49-F238E27FC236}">
              <a16:creationId xmlns:a16="http://schemas.microsoft.com/office/drawing/2014/main" id="{E81C8B78-9317-40F7-9C77-4FC3963F5D0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1" name="Text Box 12">
          <a:extLst>
            <a:ext uri="{FF2B5EF4-FFF2-40B4-BE49-F238E27FC236}">
              <a16:creationId xmlns:a16="http://schemas.microsoft.com/office/drawing/2014/main" id="{E7D19106-0363-4C92-80AF-A5D74DAFAA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2" name="Text Box 13">
          <a:extLst>
            <a:ext uri="{FF2B5EF4-FFF2-40B4-BE49-F238E27FC236}">
              <a16:creationId xmlns:a16="http://schemas.microsoft.com/office/drawing/2014/main" id="{3E03305E-209A-4D4E-81D8-035704E86E6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3" name="Text Box 14">
          <a:extLst>
            <a:ext uri="{FF2B5EF4-FFF2-40B4-BE49-F238E27FC236}">
              <a16:creationId xmlns:a16="http://schemas.microsoft.com/office/drawing/2014/main" id="{098628D2-13ED-47A5-8638-B35135BBA9A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4" name="Text Box 15">
          <a:extLst>
            <a:ext uri="{FF2B5EF4-FFF2-40B4-BE49-F238E27FC236}">
              <a16:creationId xmlns:a16="http://schemas.microsoft.com/office/drawing/2014/main" id="{D69E6E07-9E69-41FC-AE28-B262CBBF118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5" name="Text Box 16">
          <a:extLst>
            <a:ext uri="{FF2B5EF4-FFF2-40B4-BE49-F238E27FC236}">
              <a16:creationId xmlns:a16="http://schemas.microsoft.com/office/drawing/2014/main" id="{89DBDAB6-4A07-4F80-9455-D3F0957E7C4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6" name="Text Box 17">
          <a:extLst>
            <a:ext uri="{FF2B5EF4-FFF2-40B4-BE49-F238E27FC236}">
              <a16:creationId xmlns:a16="http://schemas.microsoft.com/office/drawing/2014/main" id="{23940A36-3EDB-4823-834B-A5E8FF859EA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7" name="Text Box 6">
          <a:extLst>
            <a:ext uri="{FF2B5EF4-FFF2-40B4-BE49-F238E27FC236}">
              <a16:creationId xmlns:a16="http://schemas.microsoft.com/office/drawing/2014/main" id="{FCD4577C-8054-4200-8241-CAE44E2E1F7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8" name="Text Box 7">
          <a:extLst>
            <a:ext uri="{FF2B5EF4-FFF2-40B4-BE49-F238E27FC236}">
              <a16:creationId xmlns:a16="http://schemas.microsoft.com/office/drawing/2014/main" id="{EC0259C9-0055-4791-82E0-C9B0CCF66D9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39" name="Text Box 8">
          <a:extLst>
            <a:ext uri="{FF2B5EF4-FFF2-40B4-BE49-F238E27FC236}">
              <a16:creationId xmlns:a16="http://schemas.microsoft.com/office/drawing/2014/main" id="{A90507C8-68DA-45C0-B6B8-468E7E25EE5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0" name="Text Box 9">
          <a:extLst>
            <a:ext uri="{FF2B5EF4-FFF2-40B4-BE49-F238E27FC236}">
              <a16:creationId xmlns:a16="http://schemas.microsoft.com/office/drawing/2014/main" id="{7EEEBAF9-7F3E-4B07-A9E1-33884A932C4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1" name="Text Box 10">
          <a:extLst>
            <a:ext uri="{FF2B5EF4-FFF2-40B4-BE49-F238E27FC236}">
              <a16:creationId xmlns:a16="http://schemas.microsoft.com/office/drawing/2014/main" id="{4E848FDE-72E8-443D-A122-37B880E0E8C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2" name="Text Box 11">
          <a:extLst>
            <a:ext uri="{FF2B5EF4-FFF2-40B4-BE49-F238E27FC236}">
              <a16:creationId xmlns:a16="http://schemas.microsoft.com/office/drawing/2014/main" id="{A1A681AF-15D1-45D9-AA4D-24B3204C6BC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3" name="Text Box 12">
          <a:extLst>
            <a:ext uri="{FF2B5EF4-FFF2-40B4-BE49-F238E27FC236}">
              <a16:creationId xmlns:a16="http://schemas.microsoft.com/office/drawing/2014/main" id="{5187AB8E-49DC-414A-BB84-B06C44CCB4F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4" name="Text Box 13">
          <a:extLst>
            <a:ext uri="{FF2B5EF4-FFF2-40B4-BE49-F238E27FC236}">
              <a16:creationId xmlns:a16="http://schemas.microsoft.com/office/drawing/2014/main" id="{2A563740-9529-4ED1-B199-C8BE7DCAB9B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5" name="Text Box 14">
          <a:extLst>
            <a:ext uri="{FF2B5EF4-FFF2-40B4-BE49-F238E27FC236}">
              <a16:creationId xmlns:a16="http://schemas.microsoft.com/office/drawing/2014/main" id="{C0E6A0D9-8620-43E1-BD85-53AB7554053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6" name="Text Box 15">
          <a:extLst>
            <a:ext uri="{FF2B5EF4-FFF2-40B4-BE49-F238E27FC236}">
              <a16:creationId xmlns:a16="http://schemas.microsoft.com/office/drawing/2014/main" id="{1B9FFC4F-926F-40E0-9452-087E536A21B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7" name="Text Box 16">
          <a:extLst>
            <a:ext uri="{FF2B5EF4-FFF2-40B4-BE49-F238E27FC236}">
              <a16:creationId xmlns:a16="http://schemas.microsoft.com/office/drawing/2014/main" id="{F86A3357-0862-4582-8ED9-14A3D2E8871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8" name="Text Box 17">
          <a:extLst>
            <a:ext uri="{FF2B5EF4-FFF2-40B4-BE49-F238E27FC236}">
              <a16:creationId xmlns:a16="http://schemas.microsoft.com/office/drawing/2014/main" id="{730C237C-2378-4F13-8E93-89355891E93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49" name="Text Box 7">
          <a:extLst>
            <a:ext uri="{FF2B5EF4-FFF2-40B4-BE49-F238E27FC236}">
              <a16:creationId xmlns:a16="http://schemas.microsoft.com/office/drawing/2014/main" id="{5B2FBBCA-03D5-4149-99EF-33C581B091E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0" name="Text Box 8">
          <a:extLst>
            <a:ext uri="{FF2B5EF4-FFF2-40B4-BE49-F238E27FC236}">
              <a16:creationId xmlns:a16="http://schemas.microsoft.com/office/drawing/2014/main" id="{FF6C4632-924B-44D8-AF76-C4A88547B8C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1" name="Text Box 9">
          <a:extLst>
            <a:ext uri="{FF2B5EF4-FFF2-40B4-BE49-F238E27FC236}">
              <a16:creationId xmlns:a16="http://schemas.microsoft.com/office/drawing/2014/main" id="{18EDC89F-70EC-496F-A5A6-D2E9E7706EA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2" name="Text Box 10">
          <a:extLst>
            <a:ext uri="{FF2B5EF4-FFF2-40B4-BE49-F238E27FC236}">
              <a16:creationId xmlns:a16="http://schemas.microsoft.com/office/drawing/2014/main" id="{6535A9C2-E571-4397-BE9E-9494DAC9C6D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3" name="Text Box 11">
          <a:extLst>
            <a:ext uri="{FF2B5EF4-FFF2-40B4-BE49-F238E27FC236}">
              <a16:creationId xmlns:a16="http://schemas.microsoft.com/office/drawing/2014/main" id="{88008018-6FAB-45DF-B5D0-AEB6DEB8446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4" name="Text Box 12">
          <a:extLst>
            <a:ext uri="{FF2B5EF4-FFF2-40B4-BE49-F238E27FC236}">
              <a16:creationId xmlns:a16="http://schemas.microsoft.com/office/drawing/2014/main" id="{AF292B63-EBD8-4BB9-9C50-3A568C4BC99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5" name="Text Box 13">
          <a:extLst>
            <a:ext uri="{FF2B5EF4-FFF2-40B4-BE49-F238E27FC236}">
              <a16:creationId xmlns:a16="http://schemas.microsoft.com/office/drawing/2014/main" id="{2DD9ADB7-5362-489A-882A-C46E5CF6BDF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6" name="Text Box 14">
          <a:extLst>
            <a:ext uri="{FF2B5EF4-FFF2-40B4-BE49-F238E27FC236}">
              <a16:creationId xmlns:a16="http://schemas.microsoft.com/office/drawing/2014/main" id="{7CE16D20-C0C2-48A3-BFB2-43E7D44D3D8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7" name="Text Box 15">
          <a:extLst>
            <a:ext uri="{FF2B5EF4-FFF2-40B4-BE49-F238E27FC236}">
              <a16:creationId xmlns:a16="http://schemas.microsoft.com/office/drawing/2014/main" id="{917ACC6A-AE39-4011-AAC2-F3B8E63DFED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8" name="Text Box 16">
          <a:extLst>
            <a:ext uri="{FF2B5EF4-FFF2-40B4-BE49-F238E27FC236}">
              <a16:creationId xmlns:a16="http://schemas.microsoft.com/office/drawing/2014/main" id="{BAC0774D-A95C-4894-A4B0-99C424E160C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59" name="Text Box 17">
          <a:extLst>
            <a:ext uri="{FF2B5EF4-FFF2-40B4-BE49-F238E27FC236}">
              <a16:creationId xmlns:a16="http://schemas.microsoft.com/office/drawing/2014/main" id="{8E2F46BC-0C5F-4C34-A4CF-485C57340C4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0" name="Text Box 6">
          <a:extLst>
            <a:ext uri="{FF2B5EF4-FFF2-40B4-BE49-F238E27FC236}">
              <a16:creationId xmlns:a16="http://schemas.microsoft.com/office/drawing/2014/main" id="{5FA4F450-757C-4C85-980E-E311F78620D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1" name="Text Box 7">
          <a:extLst>
            <a:ext uri="{FF2B5EF4-FFF2-40B4-BE49-F238E27FC236}">
              <a16:creationId xmlns:a16="http://schemas.microsoft.com/office/drawing/2014/main" id="{F71CC5C6-C6D4-421E-A3DE-ED4BE59DC62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2" name="Text Box 8">
          <a:extLst>
            <a:ext uri="{FF2B5EF4-FFF2-40B4-BE49-F238E27FC236}">
              <a16:creationId xmlns:a16="http://schemas.microsoft.com/office/drawing/2014/main" id="{6791069A-1602-4406-B44E-25A1CEED4C2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3" name="Text Box 9">
          <a:extLst>
            <a:ext uri="{FF2B5EF4-FFF2-40B4-BE49-F238E27FC236}">
              <a16:creationId xmlns:a16="http://schemas.microsoft.com/office/drawing/2014/main" id="{4A703C0B-B509-469E-B066-BB3423104D2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4" name="Text Box 10">
          <a:extLst>
            <a:ext uri="{FF2B5EF4-FFF2-40B4-BE49-F238E27FC236}">
              <a16:creationId xmlns:a16="http://schemas.microsoft.com/office/drawing/2014/main" id="{8EDFC3CD-A639-43A8-9DB3-4F6B79F5655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5" name="Text Box 11">
          <a:extLst>
            <a:ext uri="{FF2B5EF4-FFF2-40B4-BE49-F238E27FC236}">
              <a16:creationId xmlns:a16="http://schemas.microsoft.com/office/drawing/2014/main" id="{B93CF2D9-9877-4441-94F2-F3507FC43B7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6" name="Text Box 12">
          <a:extLst>
            <a:ext uri="{FF2B5EF4-FFF2-40B4-BE49-F238E27FC236}">
              <a16:creationId xmlns:a16="http://schemas.microsoft.com/office/drawing/2014/main" id="{925D8B07-127D-48B1-931D-3131C314012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7" name="Text Box 13">
          <a:extLst>
            <a:ext uri="{FF2B5EF4-FFF2-40B4-BE49-F238E27FC236}">
              <a16:creationId xmlns:a16="http://schemas.microsoft.com/office/drawing/2014/main" id="{B5668F4B-9D2F-46BF-AA7E-608B0306816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8" name="Text Box 14">
          <a:extLst>
            <a:ext uri="{FF2B5EF4-FFF2-40B4-BE49-F238E27FC236}">
              <a16:creationId xmlns:a16="http://schemas.microsoft.com/office/drawing/2014/main" id="{6ECD6FD5-348A-4C60-9BFC-2255EB52F0C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69" name="Text Box 15">
          <a:extLst>
            <a:ext uri="{FF2B5EF4-FFF2-40B4-BE49-F238E27FC236}">
              <a16:creationId xmlns:a16="http://schemas.microsoft.com/office/drawing/2014/main" id="{F261662D-07AA-4283-B9FA-E1EDD185D4B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0" name="Text Box 16">
          <a:extLst>
            <a:ext uri="{FF2B5EF4-FFF2-40B4-BE49-F238E27FC236}">
              <a16:creationId xmlns:a16="http://schemas.microsoft.com/office/drawing/2014/main" id="{709ED256-6C1F-4B1E-9A0C-E2D8375F8EC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1" name="Text Box 17">
          <a:extLst>
            <a:ext uri="{FF2B5EF4-FFF2-40B4-BE49-F238E27FC236}">
              <a16:creationId xmlns:a16="http://schemas.microsoft.com/office/drawing/2014/main" id="{FD9B6262-6676-4147-8010-18050874E1A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2" name="Text Box 6">
          <a:extLst>
            <a:ext uri="{FF2B5EF4-FFF2-40B4-BE49-F238E27FC236}">
              <a16:creationId xmlns:a16="http://schemas.microsoft.com/office/drawing/2014/main" id="{B10854E2-5DE3-45B4-87A4-3F317B58B8E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3" name="Text Box 7">
          <a:extLst>
            <a:ext uri="{FF2B5EF4-FFF2-40B4-BE49-F238E27FC236}">
              <a16:creationId xmlns:a16="http://schemas.microsoft.com/office/drawing/2014/main" id="{AA1F8937-2087-47E0-8CD2-8049264EDEC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4" name="Text Box 8">
          <a:extLst>
            <a:ext uri="{FF2B5EF4-FFF2-40B4-BE49-F238E27FC236}">
              <a16:creationId xmlns:a16="http://schemas.microsoft.com/office/drawing/2014/main" id="{CA24223B-E894-4CF1-AC45-BDCE59E0B48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5" name="Text Box 9">
          <a:extLst>
            <a:ext uri="{FF2B5EF4-FFF2-40B4-BE49-F238E27FC236}">
              <a16:creationId xmlns:a16="http://schemas.microsoft.com/office/drawing/2014/main" id="{40D38508-2ACB-4FAA-B024-13AD8544570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6" name="Text Box 10">
          <a:extLst>
            <a:ext uri="{FF2B5EF4-FFF2-40B4-BE49-F238E27FC236}">
              <a16:creationId xmlns:a16="http://schemas.microsoft.com/office/drawing/2014/main" id="{739CE009-A8DE-4B20-953A-76648C350F0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7" name="Text Box 11">
          <a:extLst>
            <a:ext uri="{FF2B5EF4-FFF2-40B4-BE49-F238E27FC236}">
              <a16:creationId xmlns:a16="http://schemas.microsoft.com/office/drawing/2014/main" id="{4177B43F-3E51-418D-A82C-CE286F44579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8" name="Text Box 12">
          <a:extLst>
            <a:ext uri="{FF2B5EF4-FFF2-40B4-BE49-F238E27FC236}">
              <a16:creationId xmlns:a16="http://schemas.microsoft.com/office/drawing/2014/main" id="{33C0EB2C-5F9C-4BFC-BC95-9A564A238A9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79" name="Text Box 13">
          <a:extLst>
            <a:ext uri="{FF2B5EF4-FFF2-40B4-BE49-F238E27FC236}">
              <a16:creationId xmlns:a16="http://schemas.microsoft.com/office/drawing/2014/main" id="{CD9E6FB8-67CA-4AD7-BA12-B613DE14C93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0" name="Text Box 14">
          <a:extLst>
            <a:ext uri="{FF2B5EF4-FFF2-40B4-BE49-F238E27FC236}">
              <a16:creationId xmlns:a16="http://schemas.microsoft.com/office/drawing/2014/main" id="{1CF728F5-F426-4DE4-BAA3-3E4EB897F69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1" name="Text Box 15">
          <a:extLst>
            <a:ext uri="{FF2B5EF4-FFF2-40B4-BE49-F238E27FC236}">
              <a16:creationId xmlns:a16="http://schemas.microsoft.com/office/drawing/2014/main" id="{BA461719-C910-4ADE-BEE5-89F765D31E4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2" name="Text Box 16">
          <a:extLst>
            <a:ext uri="{FF2B5EF4-FFF2-40B4-BE49-F238E27FC236}">
              <a16:creationId xmlns:a16="http://schemas.microsoft.com/office/drawing/2014/main" id="{EC29D2E0-558D-4D53-97BB-CF447442875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3" name="Text Box 17">
          <a:extLst>
            <a:ext uri="{FF2B5EF4-FFF2-40B4-BE49-F238E27FC236}">
              <a16:creationId xmlns:a16="http://schemas.microsoft.com/office/drawing/2014/main" id="{86DB59EE-4475-4B16-9717-4A95B8EDE30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4" name="Text Box 6">
          <a:extLst>
            <a:ext uri="{FF2B5EF4-FFF2-40B4-BE49-F238E27FC236}">
              <a16:creationId xmlns:a16="http://schemas.microsoft.com/office/drawing/2014/main" id="{00CB1CC4-AE54-4834-97BF-1C904F74179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5" name="Text Box 7">
          <a:extLst>
            <a:ext uri="{FF2B5EF4-FFF2-40B4-BE49-F238E27FC236}">
              <a16:creationId xmlns:a16="http://schemas.microsoft.com/office/drawing/2014/main" id="{BEEE6CA1-2E8D-4F9C-B80C-9B68789C12E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6" name="Text Box 8">
          <a:extLst>
            <a:ext uri="{FF2B5EF4-FFF2-40B4-BE49-F238E27FC236}">
              <a16:creationId xmlns:a16="http://schemas.microsoft.com/office/drawing/2014/main" id="{F0ECEE8A-86F0-489E-AD8F-804CB4F82CA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7" name="Text Box 9">
          <a:extLst>
            <a:ext uri="{FF2B5EF4-FFF2-40B4-BE49-F238E27FC236}">
              <a16:creationId xmlns:a16="http://schemas.microsoft.com/office/drawing/2014/main" id="{F63E9EC2-3409-4176-8807-C24BB0F4295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8" name="Text Box 10">
          <a:extLst>
            <a:ext uri="{FF2B5EF4-FFF2-40B4-BE49-F238E27FC236}">
              <a16:creationId xmlns:a16="http://schemas.microsoft.com/office/drawing/2014/main" id="{68D3070A-F405-4E2B-AED9-DEA743913F2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89" name="Text Box 11">
          <a:extLst>
            <a:ext uri="{FF2B5EF4-FFF2-40B4-BE49-F238E27FC236}">
              <a16:creationId xmlns:a16="http://schemas.microsoft.com/office/drawing/2014/main" id="{81E22E4E-8756-42F4-A642-CE892874548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0" name="Text Box 12">
          <a:extLst>
            <a:ext uri="{FF2B5EF4-FFF2-40B4-BE49-F238E27FC236}">
              <a16:creationId xmlns:a16="http://schemas.microsoft.com/office/drawing/2014/main" id="{599CCE57-DD58-42FD-BFCB-BFBBBB94D06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1" name="Text Box 13">
          <a:extLst>
            <a:ext uri="{FF2B5EF4-FFF2-40B4-BE49-F238E27FC236}">
              <a16:creationId xmlns:a16="http://schemas.microsoft.com/office/drawing/2014/main" id="{00A7902A-407D-49EF-84EF-1B7003EA723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2" name="Text Box 14">
          <a:extLst>
            <a:ext uri="{FF2B5EF4-FFF2-40B4-BE49-F238E27FC236}">
              <a16:creationId xmlns:a16="http://schemas.microsoft.com/office/drawing/2014/main" id="{BD144BED-A09E-47EE-B7B3-5781A1FE240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3" name="Text Box 15">
          <a:extLst>
            <a:ext uri="{FF2B5EF4-FFF2-40B4-BE49-F238E27FC236}">
              <a16:creationId xmlns:a16="http://schemas.microsoft.com/office/drawing/2014/main" id="{00D7F436-905E-41C4-A6CC-406548F79FB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4" name="Text Box 16">
          <a:extLst>
            <a:ext uri="{FF2B5EF4-FFF2-40B4-BE49-F238E27FC236}">
              <a16:creationId xmlns:a16="http://schemas.microsoft.com/office/drawing/2014/main" id="{D4F02E23-8FDE-4FBF-B663-785ED566602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5" name="Text Box 17">
          <a:extLst>
            <a:ext uri="{FF2B5EF4-FFF2-40B4-BE49-F238E27FC236}">
              <a16:creationId xmlns:a16="http://schemas.microsoft.com/office/drawing/2014/main" id="{1E5543BB-C752-403B-9681-833F84A01C6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6" name="Text Box 7">
          <a:extLst>
            <a:ext uri="{FF2B5EF4-FFF2-40B4-BE49-F238E27FC236}">
              <a16:creationId xmlns:a16="http://schemas.microsoft.com/office/drawing/2014/main" id="{BDD4CD18-5207-40BE-A90B-599FF3FB444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7" name="Text Box 8">
          <a:extLst>
            <a:ext uri="{FF2B5EF4-FFF2-40B4-BE49-F238E27FC236}">
              <a16:creationId xmlns:a16="http://schemas.microsoft.com/office/drawing/2014/main" id="{D60F6CA9-7C7B-4379-82A8-D1AB694425F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8" name="Text Box 9">
          <a:extLst>
            <a:ext uri="{FF2B5EF4-FFF2-40B4-BE49-F238E27FC236}">
              <a16:creationId xmlns:a16="http://schemas.microsoft.com/office/drawing/2014/main" id="{E53D656B-D372-4061-90C7-7A03FC05F69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499" name="Text Box 10">
          <a:extLst>
            <a:ext uri="{FF2B5EF4-FFF2-40B4-BE49-F238E27FC236}">
              <a16:creationId xmlns:a16="http://schemas.microsoft.com/office/drawing/2014/main" id="{AFB207D0-872F-4199-BCF2-4A5537721D9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0" name="Text Box 11">
          <a:extLst>
            <a:ext uri="{FF2B5EF4-FFF2-40B4-BE49-F238E27FC236}">
              <a16:creationId xmlns:a16="http://schemas.microsoft.com/office/drawing/2014/main" id="{E2F526B3-1ADC-49B4-B6F2-5AC745DE172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1" name="Text Box 12">
          <a:extLst>
            <a:ext uri="{FF2B5EF4-FFF2-40B4-BE49-F238E27FC236}">
              <a16:creationId xmlns:a16="http://schemas.microsoft.com/office/drawing/2014/main" id="{A30FEAC1-C95F-449A-BFB3-3B852064FC8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2" name="Text Box 13">
          <a:extLst>
            <a:ext uri="{FF2B5EF4-FFF2-40B4-BE49-F238E27FC236}">
              <a16:creationId xmlns:a16="http://schemas.microsoft.com/office/drawing/2014/main" id="{A38E7844-B3CB-4175-B1EB-8B56868AA68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3" name="Text Box 14">
          <a:extLst>
            <a:ext uri="{FF2B5EF4-FFF2-40B4-BE49-F238E27FC236}">
              <a16:creationId xmlns:a16="http://schemas.microsoft.com/office/drawing/2014/main" id="{40451DE3-1588-4C36-ACD4-D4B65316F22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4" name="Text Box 15">
          <a:extLst>
            <a:ext uri="{FF2B5EF4-FFF2-40B4-BE49-F238E27FC236}">
              <a16:creationId xmlns:a16="http://schemas.microsoft.com/office/drawing/2014/main" id="{96A0821B-05AE-4AE9-A2EF-05946228D9B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5" name="Text Box 16">
          <a:extLst>
            <a:ext uri="{FF2B5EF4-FFF2-40B4-BE49-F238E27FC236}">
              <a16:creationId xmlns:a16="http://schemas.microsoft.com/office/drawing/2014/main" id="{EF43FAD5-2FED-4F92-9B54-36C4ECC5125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6" name="Text Box 17">
          <a:extLst>
            <a:ext uri="{FF2B5EF4-FFF2-40B4-BE49-F238E27FC236}">
              <a16:creationId xmlns:a16="http://schemas.microsoft.com/office/drawing/2014/main" id="{EAA3A74D-8B0C-463C-B960-182435F330F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7" name="Text Box 6">
          <a:extLst>
            <a:ext uri="{FF2B5EF4-FFF2-40B4-BE49-F238E27FC236}">
              <a16:creationId xmlns:a16="http://schemas.microsoft.com/office/drawing/2014/main" id="{190A657C-DCDE-4F1B-B1DD-C8D846DCA54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8" name="Text Box 7">
          <a:extLst>
            <a:ext uri="{FF2B5EF4-FFF2-40B4-BE49-F238E27FC236}">
              <a16:creationId xmlns:a16="http://schemas.microsoft.com/office/drawing/2014/main" id="{64F237A1-B7BE-4B41-BD54-A6F103BB192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09" name="Text Box 8">
          <a:extLst>
            <a:ext uri="{FF2B5EF4-FFF2-40B4-BE49-F238E27FC236}">
              <a16:creationId xmlns:a16="http://schemas.microsoft.com/office/drawing/2014/main" id="{80DA8247-4FB3-463F-AD5C-A006DE75800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0" name="Text Box 9">
          <a:extLst>
            <a:ext uri="{FF2B5EF4-FFF2-40B4-BE49-F238E27FC236}">
              <a16:creationId xmlns:a16="http://schemas.microsoft.com/office/drawing/2014/main" id="{744DE542-3906-460E-84E9-10D5D93DABC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1" name="Text Box 10">
          <a:extLst>
            <a:ext uri="{FF2B5EF4-FFF2-40B4-BE49-F238E27FC236}">
              <a16:creationId xmlns:a16="http://schemas.microsoft.com/office/drawing/2014/main" id="{287A829F-20D6-4503-9680-4705E59DF7B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2" name="Text Box 11">
          <a:extLst>
            <a:ext uri="{FF2B5EF4-FFF2-40B4-BE49-F238E27FC236}">
              <a16:creationId xmlns:a16="http://schemas.microsoft.com/office/drawing/2014/main" id="{608603B0-4D47-46EA-8A79-7F6007EF656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3" name="Text Box 12">
          <a:extLst>
            <a:ext uri="{FF2B5EF4-FFF2-40B4-BE49-F238E27FC236}">
              <a16:creationId xmlns:a16="http://schemas.microsoft.com/office/drawing/2014/main" id="{E6D101F8-E32B-41D1-AF16-1CBD5C04CA7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4" name="Text Box 13">
          <a:extLst>
            <a:ext uri="{FF2B5EF4-FFF2-40B4-BE49-F238E27FC236}">
              <a16:creationId xmlns:a16="http://schemas.microsoft.com/office/drawing/2014/main" id="{86CF675E-14AB-490B-AAE4-9605A3AAE3B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5" name="Text Box 14">
          <a:extLst>
            <a:ext uri="{FF2B5EF4-FFF2-40B4-BE49-F238E27FC236}">
              <a16:creationId xmlns:a16="http://schemas.microsoft.com/office/drawing/2014/main" id="{4169D4D6-BE96-4389-994E-87FABDC2098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6" name="Text Box 15">
          <a:extLst>
            <a:ext uri="{FF2B5EF4-FFF2-40B4-BE49-F238E27FC236}">
              <a16:creationId xmlns:a16="http://schemas.microsoft.com/office/drawing/2014/main" id="{46B1660C-20CE-492F-BD3D-C195E3A96E8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7" name="Text Box 16">
          <a:extLst>
            <a:ext uri="{FF2B5EF4-FFF2-40B4-BE49-F238E27FC236}">
              <a16:creationId xmlns:a16="http://schemas.microsoft.com/office/drawing/2014/main" id="{D4890699-33BB-460E-A009-8893D3421D2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8" name="Text Box 17">
          <a:extLst>
            <a:ext uri="{FF2B5EF4-FFF2-40B4-BE49-F238E27FC236}">
              <a16:creationId xmlns:a16="http://schemas.microsoft.com/office/drawing/2014/main" id="{D78826BB-F032-4D93-80A3-1E29D35B679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19" name="Text Box 6">
          <a:extLst>
            <a:ext uri="{FF2B5EF4-FFF2-40B4-BE49-F238E27FC236}">
              <a16:creationId xmlns:a16="http://schemas.microsoft.com/office/drawing/2014/main" id="{571C8C88-38F2-4618-B469-D31B7B8E81C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0" name="Text Box 7">
          <a:extLst>
            <a:ext uri="{FF2B5EF4-FFF2-40B4-BE49-F238E27FC236}">
              <a16:creationId xmlns:a16="http://schemas.microsoft.com/office/drawing/2014/main" id="{2925FD5B-6462-4D72-A00C-D4A79E15726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1" name="Text Box 8">
          <a:extLst>
            <a:ext uri="{FF2B5EF4-FFF2-40B4-BE49-F238E27FC236}">
              <a16:creationId xmlns:a16="http://schemas.microsoft.com/office/drawing/2014/main" id="{C3F52855-7B6D-4647-90DF-DCE483671C9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2" name="Text Box 9">
          <a:extLst>
            <a:ext uri="{FF2B5EF4-FFF2-40B4-BE49-F238E27FC236}">
              <a16:creationId xmlns:a16="http://schemas.microsoft.com/office/drawing/2014/main" id="{3D33BBEB-B982-47D9-AE7D-ED5993D0932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3" name="Text Box 10">
          <a:extLst>
            <a:ext uri="{FF2B5EF4-FFF2-40B4-BE49-F238E27FC236}">
              <a16:creationId xmlns:a16="http://schemas.microsoft.com/office/drawing/2014/main" id="{BA7F3CFC-9776-44B3-9293-5999C9E5418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4" name="Text Box 11">
          <a:extLst>
            <a:ext uri="{FF2B5EF4-FFF2-40B4-BE49-F238E27FC236}">
              <a16:creationId xmlns:a16="http://schemas.microsoft.com/office/drawing/2014/main" id="{B5EC8495-9BB3-42D9-B4B7-952587815A0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5" name="Text Box 12">
          <a:extLst>
            <a:ext uri="{FF2B5EF4-FFF2-40B4-BE49-F238E27FC236}">
              <a16:creationId xmlns:a16="http://schemas.microsoft.com/office/drawing/2014/main" id="{93EF0F13-F1C9-41D4-93EE-26015087ED1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6" name="Text Box 13">
          <a:extLst>
            <a:ext uri="{FF2B5EF4-FFF2-40B4-BE49-F238E27FC236}">
              <a16:creationId xmlns:a16="http://schemas.microsoft.com/office/drawing/2014/main" id="{EBBB2752-C130-4EF4-A842-C1E06871B41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7" name="Text Box 14">
          <a:extLst>
            <a:ext uri="{FF2B5EF4-FFF2-40B4-BE49-F238E27FC236}">
              <a16:creationId xmlns:a16="http://schemas.microsoft.com/office/drawing/2014/main" id="{CF4FA789-E5AE-49F9-A3A2-B1A97A1B100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8" name="Text Box 15">
          <a:extLst>
            <a:ext uri="{FF2B5EF4-FFF2-40B4-BE49-F238E27FC236}">
              <a16:creationId xmlns:a16="http://schemas.microsoft.com/office/drawing/2014/main" id="{9F9F4F36-1E14-44DF-B0FD-02226C10E04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29" name="Text Box 16">
          <a:extLst>
            <a:ext uri="{FF2B5EF4-FFF2-40B4-BE49-F238E27FC236}">
              <a16:creationId xmlns:a16="http://schemas.microsoft.com/office/drawing/2014/main" id="{78F3CCD5-55BA-4122-9EA3-2A8D5D8E6BB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0" name="Text Box 17">
          <a:extLst>
            <a:ext uri="{FF2B5EF4-FFF2-40B4-BE49-F238E27FC236}">
              <a16:creationId xmlns:a16="http://schemas.microsoft.com/office/drawing/2014/main" id="{4F71508B-BE78-45DC-AC01-E2882D47351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1" name="Text Box 6">
          <a:extLst>
            <a:ext uri="{FF2B5EF4-FFF2-40B4-BE49-F238E27FC236}">
              <a16:creationId xmlns:a16="http://schemas.microsoft.com/office/drawing/2014/main" id="{36FEA61B-B038-4E9B-9E67-FFD457E6914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2" name="Text Box 7">
          <a:extLst>
            <a:ext uri="{FF2B5EF4-FFF2-40B4-BE49-F238E27FC236}">
              <a16:creationId xmlns:a16="http://schemas.microsoft.com/office/drawing/2014/main" id="{08C17A68-E985-4F17-9BF4-358439D4CD0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3" name="Text Box 8">
          <a:extLst>
            <a:ext uri="{FF2B5EF4-FFF2-40B4-BE49-F238E27FC236}">
              <a16:creationId xmlns:a16="http://schemas.microsoft.com/office/drawing/2014/main" id="{8EBE50C4-A965-4B19-B8DD-8289C21654D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4" name="Text Box 9">
          <a:extLst>
            <a:ext uri="{FF2B5EF4-FFF2-40B4-BE49-F238E27FC236}">
              <a16:creationId xmlns:a16="http://schemas.microsoft.com/office/drawing/2014/main" id="{2A865BE1-CEC7-4943-939C-DA0A9D53F4A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5" name="Text Box 10">
          <a:extLst>
            <a:ext uri="{FF2B5EF4-FFF2-40B4-BE49-F238E27FC236}">
              <a16:creationId xmlns:a16="http://schemas.microsoft.com/office/drawing/2014/main" id="{ECE76ED1-20B7-40A8-91EF-87BE8448763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6" name="Text Box 11">
          <a:extLst>
            <a:ext uri="{FF2B5EF4-FFF2-40B4-BE49-F238E27FC236}">
              <a16:creationId xmlns:a16="http://schemas.microsoft.com/office/drawing/2014/main" id="{B35F324E-B3E2-4186-8C7B-6DA0EC464D1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7" name="Text Box 12">
          <a:extLst>
            <a:ext uri="{FF2B5EF4-FFF2-40B4-BE49-F238E27FC236}">
              <a16:creationId xmlns:a16="http://schemas.microsoft.com/office/drawing/2014/main" id="{48101E3B-91E2-4913-BD51-FB73969303A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8" name="Text Box 13">
          <a:extLst>
            <a:ext uri="{FF2B5EF4-FFF2-40B4-BE49-F238E27FC236}">
              <a16:creationId xmlns:a16="http://schemas.microsoft.com/office/drawing/2014/main" id="{8DBCFDE4-E5A3-4A61-BEFA-7741857466A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39" name="Text Box 14">
          <a:extLst>
            <a:ext uri="{FF2B5EF4-FFF2-40B4-BE49-F238E27FC236}">
              <a16:creationId xmlns:a16="http://schemas.microsoft.com/office/drawing/2014/main" id="{0FD76C0F-CF69-423F-8756-B40FE79D3A6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0" name="Text Box 15">
          <a:extLst>
            <a:ext uri="{FF2B5EF4-FFF2-40B4-BE49-F238E27FC236}">
              <a16:creationId xmlns:a16="http://schemas.microsoft.com/office/drawing/2014/main" id="{43DAF01C-7246-4CF1-B055-2E3EAF236F8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1" name="Text Box 16">
          <a:extLst>
            <a:ext uri="{FF2B5EF4-FFF2-40B4-BE49-F238E27FC236}">
              <a16:creationId xmlns:a16="http://schemas.microsoft.com/office/drawing/2014/main" id="{CAB97277-503E-4CD9-B34C-DA7A72C76CB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2" name="Text Box 17">
          <a:extLst>
            <a:ext uri="{FF2B5EF4-FFF2-40B4-BE49-F238E27FC236}">
              <a16:creationId xmlns:a16="http://schemas.microsoft.com/office/drawing/2014/main" id="{9521D195-9BB4-4D25-A781-9573C11FCBF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3" name="Text Box 7">
          <a:extLst>
            <a:ext uri="{FF2B5EF4-FFF2-40B4-BE49-F238E27FC236}">
              <a16:creationId xmlns:a16="http://schemas.microsoft.com/office/drawing/2014/main" id="{EBA92FBB-8255-4E45-B90A-28BCC39535F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4" name="Text Box 8">
          <a:extLst>
            <a:ext uri="{FF2B5EF4-FFF2-40B4-BE49-F238E27FC236}">
              <a16:creationId xmlns:a16="http://schemas.microsoft.com/office/drawing/2014/main" id="{9003C4BB-680A-4798-8DFF-20F655A0D17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5" name="Text Box 9">
          <a:extLst>
            <a:ext uri="{FF2B5EF4-FFF2-40B4-BE49-F238E27FC236}">
              <a16:creationId xmlns:a16="http://schemas.microsoft.com/office/drawing/2014/main" id="{C6D2D5ED-79D1-43C2-892D-E3FCF73CDD6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6" name="Text Box 10">
          <a:extLst>
            <a:ext uri="{FF2B5EF4-FFF2-40B4-BE49-F238E27FC236}">
              <a16:creationId xmlns:a16="http://schemas.microsoft.com/office/drawing/2014/main" id="{635FA12F-3630-42FE-8D9D-6271750D3D3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7" name="Text Box 11">
          <a:extLst>
            <a:ext uri="{FF2B5EF4-FFF2-40B4-BE49-F238E27FC236}">
              <a16:creationId xmlns:a16="http://schemas.microsoft.com/office/drawing/2014/main" id="{2BDBE8C3-C635-4282-BBE1-C8EF7AE9F1A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8" name="Text Box 12">
          <a:extLst>
            <a:ext uri="{FF2B5EF4-FFF2-40B4-BE49-F238E27FC236}">
              <a16:creationId xmlns:a16="http://schemas.microsoft.com/office/drawing/2014/main" id="{E1BBB88B-958B-4A1A-8BE6-BA5F2FC784D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49" name="Text Box 13">
          <a:extLst>
            <a:ext uri="{FF2B5EF4-FFF2-40B4-BE49-F238E27FC236}">
              <a16:creationId xmlns:a16="http://schemas.microsoft.com/office/drawing/2014/main" id="{C17BB47E-40D6-4D39-A7BA-BF475EB7020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0" name="Text Box 14">
          <a:extLst>
            <a:ext uri="{FF2B5EF4-FFF2-40B4-BE49-F238E27FC236}">
              <a16:creationId xmlns:a16="http://schemas.microsoft.com/office/drawing/2014/main" id="{4B280F57-6F5F-4049-8742-B4325FC9F0A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1" name="Text Box 15">
          <a:extLst>
            <a:ext uri="{FF2B5EF4-FFF2-40B4-BE49-F238E27FC236}">
              <a16:creationId xmlns:a16="http://schemas.microsoft.com/office/drawing/2014/main" id="{D890028B-911D-4AD7-9A40-D8A96051641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2" name="Text Box 16">
          <a:extLst>
            <a:ext uri="{FF2B5EF4-FFF2-40B4-BE49-F238E27FC236}">
              <a16:creationId xmlns:a16="http://schemas.microsoft.com/office/drawing/2014/main" id="{69EC8FCC-7FDC-4337-BE98-E75F6716C66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3" name="Text Box 17">
          <a:extLst>
            <a:ext uri="{FF2B5EF4-FFF2-40B4-BE49-F238E27FC236}">
              <a16:creationId xmlns:a16="http://schemas.microsoft.com/office/drawing/2014/main" id="{2F02D754-3E93-46C8-AB1C-E5D9E7AAE1C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4" name="Text Box 6">
          <a:extLst>
            <a:ext uri="{FF2B5EF4-FFF2-40B4-BE49-F238E27FC236}">
              <a16:creationId xmlns:a16="http://schemas.microsoft.com/office/drawing/2014/main" id="{33642103-8781-4522-B9E6-63B645A8078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5" name="Text Box 7">
          <a:extLst>
            <a:ext uri="{FF2B5EF4-FFF2-40B4-BE49-F238E27FC236}">
              <a16:creationId xmlns:a16="http://schemas.microsoft.com/office/drawing/2014/main" id="{F6FF0A89-D570-455B-BB15-6A453C97110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6" name="Text Box 8">
          <a:extLst>
            <a:ext uri="{FF2B5EF4-FFF2-40B4-BE49-F238E27FC236}">
              <a16:creationId xmlns:a16="http://schemas.microsoft.com/office/drawing/2014/main" id="{ECCC28A1-6ABA-4841-BD21-F1AF4BC2C6A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7" name="Text Box 9">
          <a:extLst>
            <a:ext uri="{FF2B5EF4-FFF2-40B4-BE49-F238E27FC236}">
              <a16:creationId xmlns:a16="http://schemas.microsoft.com/office/drawing/2014/main" id="{8F23A33B-3B65-4315-8608-980FDB07F05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8" name="Text Box 10">
          <a:extLst>
            <a:ext uri="{FF2B5EF4-FFF2-40B4-BE49-F238E27FC236}">
              <a16:creationId xmlns:a16="http://schemas.microsoft.com/office/drawing/2014/main" id="{6AF3FC5F-2B55-405F-A9C9-5E06F985BD4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59" name="Text Box 11">
          <a:extLst>
            <a:ext uri="{FF2B5EF4-FFF2-40B4-BE49-F238E27FC236}">
              <a16:creationId xmlns:a16="http://schemas.microsoft.com/office/drawing/2014/main" id="{030B94A8-6BCA-46B4-9782-51D305C596B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0" name="Text Box 12">
          <a:extLst>
            <a:ext uri="{FF2B5EF4-FFF2-40B4-BE49-F238E27FC236}">
              <a16:creationId xmlns:a16="http://schemas.microsoft.com/office/drawing/2014/main" id="{14A1105C-3521-4C90-8EEF-F3EC5115592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1" name="Text Box 13">
          <a:extLst>
            <a:ext uri="{FF2B5EF4-FFF2-40B4-BE49-F238E27FC236}">
              <a16:creationId xmlns:a16="http://schemas.microsoft.com/office/drawing/2014/main" id="{A37B4854-189D-4947-839C-65AB0DEFA98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2" name="Text Box 14">
          <a:extLst>
            <a:ext uri="{FF2B5EF4-FFF2-40B4-BE49-F238E27FC236}">
              <a16:creationId xmlns:a16="http://schemas.microsoft.com/office/drawing/2014/main" id="{6C44F8F6-99FB-426C-A695-C46AACBA312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3" name="Text Box 15">
          <a:extLst>
            <a:ext uri="{FF2B5EF4-FFF2-40B4-BE49-F238E27FC236}">
              <a16:creationId xmlns:a16="http://schemas.microsoft.com/office/drawing/2014/main" id="{220DD7F7-5F68-4719-AB0F-B3E86C1510C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4" name="Text Box 16">
          <a:extLst>
            <a:ext uri="{FF2B5EF4-FFF2-40B4-BE49-F238E27FC236}">
              <a16:creationId xmlns:a16="http://schemas.microsoft.com/office/drawing/2014/main" id="{45AD9852-E055-4BB5-B7BD-B4B24F6427C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5" name="Text Box 17">
          <a:extLst>
            <a:ext uri="{FF2B5EF4-FFF2-40B4-BE49-F238E27FC236}">
              <a16:creationId xmlns:a16="http://schemas.microsoft.com/office/drawing/2014/main" id="{E85902BE-A0FD-431F-A1C8-CFB9365008E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6" name="Text Box 6">
          <a:extLst>
            <a:ext uri="{FF2B5EF4-FFF2-40B4-BE49-F238E27FC236}">
              <a16:creationId xmlns:a16="http://schemas.microsoft.com/office/drawing/2014/main" id="{6E815479-DB7D-479E-B434-01A011C5340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7" name="Text Box 7">
          <a:extLst>
            <a:ext uri="{FF2B5EF4-FFF2-40B4-BE49-F238E27FC236}">
              <a16:creationId xmlns:a16="http://schemas.microsoft.com/office/drawing/2014/main" id="{40792207-3F32-46D4-925E-B9FFE514E75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8" name="Text Box 8">
          <a:extLst>
            <a:ext uri="{FF2B5EF4-FFF2-40B4-BE49-F238E27FC236}">
              <a16:creationId xmlns:a16="http://schemas.microsoft.com/office/drawing/2014/main" id="{F9574955-A6DC-4D40-9765-2061CCE91A7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69" name="Text Box 9">
          <a:extLst>
            <a:ext uri="{FF2B5EF4-FFF2-40B4-BE49-F238E27FC236}">
              <a16:creationId xmlns:a16="http://schemas.microsoft.com/office/drawing/2014/main" id="{B1A0FF53-437D-4CFB-A3E4-3FF8B150341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0" name="Text Box 10">
          <a:extLst>
            <a:ext uri="{FF2B5EF4-FFF2-40B4-BE49-F238E27FC236}">
              <a16:creationId xmlns:a16="http://schemas.microsoft.com/office/drawing/2014/main" id="{66AA18C9-D11C-42FC-B1ED-C6D889C7E9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1" name="Text Box 11">
          <a:extLst>
            <a:ext uri="{FF2B5EF4-FFF2-40B4-BE49-F238E27FC236}">
              <a16:creationId xmlns:a16="http://schemas.microsoft.com/office/drawing/2014/main" id="{B7DAD5F5-A397-4742-BB6B-46A218981DA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2" name="Text Box 12">
          <a:extLst>
            <a:ext uri="{FF2B5EF4-FFF2-40B4-BE49-F238E27FC236}">
              <a16:creationId xmlns:a16="http://schemas.microsoft.com/office/drawing/2014/main" id="{E2CBCB43-0351-4C2D-9D9C-52D708EC11A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3" name="Text Box 13">
          <a:extLst>
            <a:ext uri="{FF2B5EF4-FFF2-40B4-BE49-F238E27FC236}">
              <a16:creationId xmlns:a16="http://schemas.microsoft.com/office/drawing/2014/main" id="{94B873F6-891B-4DA3-A1A6-A17567194A4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4" name="Text Box 14">
          <a:extLst>
            <a:ext uri="{FF2B5EF4-FFF2-40B4-BE49-F238E27FC236}">
              <a16:creationId xmlns:a16="http://schemas.microsoft.com/office/drawing/2014/main" id="{925F3F9A-7270-4717-BDE7-C6CE9F7A66C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5" name="Text Box 15">
          <a:extLst>
            <a:ext uri="{FF2B5EF4-FFF2-40B4-BE49-F238E27FC236}">
              <a16:creationId xmlns:a16="http://schemas.microsoft.com/office/drawing/2014/main" id="{B396102D-38B5-4455-9251-9B0BAD0BC5D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6" name="Text Box 16">
          <a:extLst>
            <a:ext uri="{FF2B5EF4-FFF2-40B4-BE49-F238E27FC236}">
              <a16:creationId xmlns:a16="http://schemas.microsoft.com/office/drawing/2014/main" id="{B0C1AF6E-5654-4345-B9D2-881E2CF0E71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7" name="Text Box 17">
          <a:extLst>
            <a:ext uri="{FF2B5EF4-FFF2-40B4-BE49-F238E27FC236}">
              <a16:creationId xmlns:a16="http://schemas.microsoft.com/office/drawing/2014/main" id="{C04D73D3-3034-4FB6-A3B4-08CF3A14C51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8" name="Text Box 6">
          <a:extLst>
            <a:ext uri="{FF2B5EF4-FFF2-40B4-BE49-F238E27FC236}">
              <a16:creationId xmlns:a16="http://schemas.microsoft.com/office/drawing/2014/main" id="{37F8D3C2-FE53-4316-9DED-6AD0B78D52C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79" name="Text Box 7">
          <a:extLst>
            <a:ext uri="{FF2B5EF4-FFF2-40B4-BE49-F238E27FC236}">
              <a16:creationId xmlns:a16="http://schemas.microsoft.com/office/drawing/2014/main" id="{B5782098-1B8D-441E-A3A1-530F21F314B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0" name="Text Box 8">
          <a:extLst>
            <a:ext uri="{FF2B5EF4-FFF2-40B4-BE49-F238E27FC236}">
              <a16:creationId xmlns:a16="http://schemas.microsoft.com/office/drawing/2014/main" id="{A9CD8731-799D-4703-A5E3-FBBD7D73603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1" name="Text Box 9">
          <a:extLst>
            <a:ext uri="{FF2B5EF4-FFF2-40B4-BE49-F238E27FC236}">
              <a16:creationId xmlns:a16="http://schemas.microsoft.com/office/drawing/2014/main" id="{782E2C20-CD3D-462B-9FDC-58F352B0DB5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2" name="Text Box 10">
          <a:extLst>
            <a:ext uri="{FF2B5EF4-FFF2-40B4-BE49-F238E27FC236}">
              <a16:creationId xmlns:a16="http://schemas.microsoft.com/office/drawing/2014/main" id="{FF472421-7ECC-4321-90B0-D14E8F8ED8E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3" name="Text Box 11">
          <a:extLst>
            <a:ext uri="{FF2B5EF4-FFF2-40B4-BE49-F238E27FC236}">
              <a16:creationId xmlns:a16="http://schemas.microsoft.com/office/drawing/2014/main" id="{9DA97A2F-9E21-4F5C-8951-40F88C649C2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4" name="Text Box 12">
          <a:extLst>
            <a:ext uri="{FF2B5EF4-FFF2-40B4-BE49-F238E27FC236}">
              <a16:creationId xmlns:a16="http://schemas.microsoft.com/office/drawing/2014/main" id="{76C1917A-B4A9-43B5-9E17-811C1020F67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5" name="Text Box 13">
          <a:extLst>
            <a:ext uri="{FF2B5EF4-FFF2-40B4-BE49-F238E27FC236}">
              <a16:creationId xmlns:a16="http://schemas.microsoft.com/office/drawing/2014/main" id="{D1D7698E-AFB7-4F67-AEF0-1EC4957A675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6" name="Text Box 14">
          <a:extLst>
            <a:ext uri="{FF2B5EF4-FFF2-40B4-BE49-F238E27FC236}">
              <a16:creationId xmlns:a16="http://schemas.microsoft.com/office/drawing/2014/main" id="{C0CD8444-AFB8-4312-B9E0-7E172E4BB1B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7" name="Text Box 15">
          <a:extLst>
            <a:ext uri="{FF2B5EF4-FFF2-40B4-BE49-F238E27FC236}">
              <a16:creationId xmlns:a16="http://schemas.microsoft.com/office/drawing/2014/main" id="{0396E129-7F78-407B-9D91-5BC66804695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8" name="Text Box 16">
          <a:extLst>
            <a:ext uri="{FF2B5EF4-FFF2-40B4-BE49-F238E27FC236}">
              <a16:creationId xmlns:a16="http://schemas.microsoft.com/office/drawing/2014/main" id="{B95AF8DB-1635-462F-8BCB-117B62B1A3D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89" name="Text Box 17">
          <a:extLst>
            <a:ext uri="{FF2B5EF4-FFF2-40B4-BE49-F238E27FC236}">
              <a16:creationId xmlns:a16="http://schemas.microsoft.com/office/drawing/2014/main" id="{8CF65206-47E8-4B88-AF28-FD05DB0F53B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0" name="Text Box 7">
          <a:extLst>
            <a:ext uri="{FF2B5EF4-FFF2-40B4-BE49-F238E27FC236}">
              <a16:creationId xmlns:a16="http://schemas.microsoft.com/office/drawing/2014/main" id="{521B93F2-657B-48E1-B327-263E78B9738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1" name="Text Box 8">
          <a:extLst>
            <a:ext uri="{FF2B5EF4-FFF2-40B4-BE49-F238E27FC236}">
              <a16:creationId xmlns:a16="http://schemas.microsoft.com/office/drawing/2014/main" id="{CB35122D-A93A-49E3-A527-8506A0AC3FF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2" name="Text Box 9">
          <a:extLst>
            <a:ext uri="{FF2B5EF4-FFF2-40B4-BE49-F238E27FC236}">
              <a16:creationId xmlns:a16="http://schemas.microsoft.com/office/drawing/2014/main" id="{B34884EE-90A8-4474-B04B-97D45035176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3" name="Text Box 10">
          <a:extLst>
            <a:ext uri="{FF2B5EF4-FFF2-40B4-BE49-F238E27FC236}">
              <a16:creationId xmlns:a16="http://schemas.microsoft.com/office/drawing/2014/main" id="{64FE25DF-AC21-4FFB-940F-D33CD8FA9AD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4" name="Text Box 11">
          <a:extLst>
            <a:ext uri="{FF2B5EF4-FFF2-40B4-BE49-F238E27FC236}">
              <a16:creationId xmlns:a16="http://schemas.microsoft.com/office/drawing/2014/main" id="{4C7380C7-FA54-42C3-AEC3-4061302F29D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5" name="Text Box 12">
          <a:extLst>
            <a:ext uri="{FF2B5EF4-FFF2-40B4-BE49-F238E27FC236}">
              <a16:creationId xmlns:a16="http://schemas.microsoft.com/office/drawing/2014/main" id="{5A5D348E-9BB4-4475-9DD2-0336CCC90CD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6" name="Text Box 13">
          <a:extLst>
            <a:ext uri="{FF2B5EF4-FFF2-40B4-BE49-F238E27FC236}">
              <a16:creationId xmlns:a16="http://schemas.microsoft.com/office/drawing/2014/main" id="{CF82454D-7945-4D7E-BFB3-FE2ACAD238C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7" name="Text Box 14">
          <a:extLst>
            <a:ext uri="{FF2B5EF4-FFF2-40B4-BE49-F238E27FC236}">
              <a16:creationId xmlns:a16="http://schemas.microsoft.com/office/drawing/2014/main" id="{2976EC05-54E4-48D5-A603-CBB6A018B43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8" name="Text Box 15">
          <a:extLst>
            <a:ext uri="{FF2B5EF4-FFF2-40B4-BE49-F238E27FC236}">
              <a16:creationId xmlns:a16="http://schemas.microsoft.com/office/drawing/2014/main" id="{8B5CEBDC-802F-4AA9-BDA2-41DE49F96CD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599" name="Text Box 16">
          <a:extLst>
            <a:ext uri="{FF2B5EF4-FFF2-40B4-BE49-F238E27FC236}">
              <a16:creationId xmlns:a16="http://schemas.microsoft.com/office/drawing/2014/main" id="{4879B6DD-2E2B-4E7F-9EDF-181E9E229DB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0" name="Text Box 17">
          <a:extLst>
            <a:ext uri="{FF2B5EF4-FFF2-40B4-BE49-F238E27FC236}">
              <a16:creationId xmlns:a16="http://schemas.microsoft.com/office/drawing/2014/main" id="{875DA18F-27E9-4684-B3FE-3EFB9F5943E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1" name="Text Box 6">
          <a:extLst>
            <a:ext uri="{FF2B5EF4-FFF2-40B4-BE49-F238E27FC236}">
              <a16:creationId xmlns:a16="http://schemas.microsoft.com/office/drawing/2014/main" id="{8F5EA02C-769B-400C-8B54-BBC19D7DDF3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2" name="Text Box 7">
          <a:extLst>
            <a:ext uri="{FF2B5EF4-FFF2-40B4-BE49-F238E27FC236}">
              <a16:creationId xmlns:a16="http://schemas.microsoft.com/office/drawing/2014/main" id="{B42265BF-A9DB-45B6-B024-5371D569417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3" name="Text Box 8">
          <a:extLst>
            <a:ext uri="{FF2B5EF4-FFF2-40B4-BE49-F238E27FC236}">
              <a16:creationId xmlns:a16="http://schemas.microsoft.com/office/drawing/2014/main" id="{42FD50B0-47DC-4C6E-A1DE-7FE693BE012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4" name="Text Box 9">
          <a:extLst>
            <a:ext uri="{FF2B5EF4-FFF2-40B4-BE49-F238E27FC236}">
              <a16:creationId xmlns:a16="http://schemas.microsoft.com/office/drawing/2014/main" id="{A8472DA3-1231-47FD-BB0D-95CE4C6DEFE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5" name="Text Box 10">
          <a:extLst>
            <a:ext uri="{FF2B5EF4-FFF2-40B4-BE49-F238E27FC236}">
              <a16:creationId xmlns:a16="http://schemas.microsoft.com/office/drawing/2014/main" id="{A31C9E6F-7CDF-49C6-8F8B-50A00D7FAD2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6" name="Text Box 11">
          <a:extLst>
            <a:ext uri="{FF2B5EF4-FFF2-40B4-BE49-F238E27FC236}">
              <a16:creationId xmlns:a16="http://schemas.microsoft.com/office/drawing/2014/main" id="{7211D972-6F94-4C43-802A-DB5C3F23CC1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7" name="Text Box 12">
          <a:extLst>
            <a:ext uri="{FF2B5EF4-FFF2-40B4-BE49-F238E27FC236}">
              <a16:creationId xmlns:a16="http://schemas.microsoft.com/office/drawing/2014/main" id="{7B40AEB2-D09D-4E5F-9037-6B2826631CF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8" name="Text Box 13">
          <a:extLst>
            <a:ext uri="{FF2B5EF4-FFF2-40B4-BE49-F238E27FC236}">
              <a16:creationId xmlns:a16="http://schemas.microsoft.com/office/drawing/2014/main" id="{7E25E328-93C4-44E0-A5B0-E08653D3F18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09" name="Text Box 14">
          <a:extLst>
            <a:ext uri="{FF2B5EF4-FFF2-40B4-BE49-F238E27FC236}">
              <a16:creationId xmlns:a16="http://schemas.microsoft.com/office/drawing/2014/main" id="{48DA5587-9426-440E-A6B8-00F95D9759A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0" name="Text Box 15">
          <a:extLst>
            <a:ext uri="{FF2B5EF4-FFF2-40B4-BE49-F238E27FC236}">
              <a16:creationId xmlns:a16="http://schemas.microsoft.com/office/drawing/2014/main" id="{4378BF78-7A41-4C49-A381-659E454C137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1" name="Text Box 16">
          <a:extLst>
            <a:ext uri="{FF2B5EF4-FFF2-40B4-BE49-F238E27FC236}">
              <a16:creationId xmlns:a16="http://schemas.microsoft.com/office/drawing/2014/main" id="{01B4B968-8B21-41DD-8E01-6B627FD475B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2" name="Text Box 17">
          <a:extLst>
            <a:ext uri="{FF2B5EF4-FFF2-40B4-BE49-F238E27FC236}">
              <a16:creationId xmlns:a16="http://schemas.microsoft.com/office/drawing/2014/main" id="{D1863465-EE9D-48B1-BF16-DDA2FE27522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3" name="Text Box 6">
          <a:extLst>
            <a:ext uri="{FF2B5EF4-FFF2-40B4-BE49-F238E27FC236}">
              <a16:creationId xmlns:a16="http://schemas.microsoft.com/office/drawing/2014/main" id="{CD95C15D-0D9F-412A-9877-C6B8CCEF9E7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4" name="Text Box 7">
          <a:extLst>
            <a:ext uri="{FF2B5EF4-FFF2-40B4-BE49-F238E27FC236}">
              <a16:creationId xmlns:a16="http://schemas.microsoft.com/office/drawing/2014/main" id="{E38D2174-FDDB-4E6E-83FF-11B0C851232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5" name="Text Box 8">
          <a:extLst>
            <a:ext uri="{FF2B5EF4-FFF2-40B4-BE49-F238E27FC236}">
              <a16:creationId xmlns:a16="http://schemas.microsoft.com/office/drawing/2014/main" id="{05229004-2A1B-461A-81F3-796B03A280E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6" name="Text Box 9">
          <a:extLst>
            <a:ext uri="{FF2B5EF4-FFF2-40B4-BE49-F238E27FC236}">
              <a16:creationId xmlns:a16="http://schemas.microsoft.com/office/drawing/2014/main" id="{0CCAE06B-F4BE-4DEC-8141-0CE900DC592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7" name="Text Box 10">
          <a:extLst>
            <a:ext uri="{FF2B5EF4-FFF2-40B4-BE49-F238E27FC236}">
              <a16:creationId xmlns:a16="http://schemas.microsoft.com/office/drawing/2014/main" id="{8C2CA92D-B217-43BD-9ECA-10AE2FD7EC3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8" name="Text Box 11">
          <a:extLst>
            <a:ext uri="{FF2B5EF4-FFF2-40B4-BE49-F238E27FC236}">
              <a16:creationId xmlns:a16="http://schemas.microsoft.com/office/drawing/2014/main" id="{4B3EC6E9-ECE9-4079-8654-D09C0EC082C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19" name="Text Box 12">
          <a:extLst>
            <a:ext uri="{FF2B5EF4-FFF2-40B4-BE49-F238E27FC236}">
              <a16:creationId xmlns:a16="http://schemas.microsoft.com/office/drawing/2014/main" id="{E52B2647-214C-4D3A-8817-55B4B00BB85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0" name="Text Box 13">
          <a:extLst>
            <a:ext uri="{FF2B5EF4-FFF2-40B4-BE49-F238E27FC236}">
              <a16:creationId xmlns:a16="http://schemas.microsoft.com/office/drawing/2014/main" id="{E5EE7AF6-EE87-4FD7-A5F8-157C3BD7130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1" name="Text Box 14">
          <a:extLst>
            <a:ext uri="{FF2B5EF4-FFF2-40B4-BE49-F238E27FC236}">
              <a16:creationId xmlns:a16="http://schemas.microsoft.com/office/drawing/2014/main" id="{416BAD94-C26E-4BC1-AEA0-87D238D3A24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2" name="Text Box 15">
          <a:extLst>
            <a:ext uri="{FF2B5EF4-FFF2-40B4-BE49-F238E27FC236}">
              <a16:creationId xmlns:a16="http://schemas.microsoft.com/office/drawing/2014/main" id="{40812F77-3B57-490B-AD85-A74B1F5AB26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3" name="Text Box 16">
          <a:extLst>
            <a:ext uri="{FF2B5EF4-FFF2-40B4-BE49-F238E27FC236}">
              <a16:creationId xmlns:a16="http://schemas.microsoft.com/office/drawing/2014/main" id="{F96EDC60-5CBE-49C4-ABA9-D14A4A10A67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4" name="Text Box 17">
          <a:extLst>
            <a:ext uri="{FF2B5EF4-FFF2-40B4-BE49-F238E27FC236}">
              <a16:creationId xmlns:a16="http://schemas.microsoft.com/office/drawing/2014/main" id="{56EEC21A-7D69-4B44-985D-A69FF5E14AB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5" name="Text Box 6">
          <a:extLst>
            <a:ext uri="{FF2B5EF4-FFF2-40B4-BE49-F238E27FC236}">
              <a16:creationId xmlns:a16="http://schemas.microsoft.com/office/drawing/2014/main" id="{AA1497D4-2150-43DD-8DAC-5D3D64AAC0A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6" name="Text Box 7">
          <a:extLst>
            <a:ext uri="{FF2B5EF4-FFF2-40B4-BE49-F238E27FC236}">
              <a16:creationId xmlns:a16="http://schemas.microsoft.com/office/drawing/2014/main" id="{D0D2C083-79DF-4E3E-8DEC-44A3FACE78A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7" name="Text Box 8">
          <a:extLst>
            <a:ext uri="{FF2B5EF4-FFF2-40B4-BE49-F238E27FC236}">
              <a16:creationId xmlns:a16="http://schemas.microsoft.com/office/drawing/2014/main" id="{FB10DD3B-D0E0-4097-993C-766C938D1A8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8" name="Text Box 9">
          <a:extLst>
            <a:ext uri="{FF2B5EF4-FFF2-40B4-BE49-F238E27FC236}">
              <a16:creationId xmlns:a16="http://schemas.microsoft.com/office/drawing/2014/main" id="{735804FB-B2B9-4063-8ED8-04D7A11E8E0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29" name="Text Box 10">
          <a:extLst>
            <a:ext uri="{FF2B5EF4-FFF2-40B4-BE49-F238E27FC236}">
              <a16:creationId xmlns:a16="http://schemas.microsoft.com/office/drawing/2014/main" id="{CFD8F5FC-BA4E-4637-86F3-F0E5A8CF698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0" name="Text Box 11">
          <a:extLst>
            <a:ext uri="{FF2B5EF4-FFF2-40B4-BE49-F238E27FC236}">
              <a16:creationId xmlns:a16="http://schemas.microsoft.com/office/drawing/2014/main" id="{367276DC-6666-476D-AAC9-69801333AB1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1" name="Text Box 12">
          <a:extLst>
            <a:ext uri="{FF2B5EF4-FFF2-40B4-BE49-F238E27FC236}">
              <a16:creationId xmlns:a16="http://schemas.microsoft.com/office/drawing/2014/main" id="{5155077B-D02F-43FF-86B2-7BAA2D450EC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2" name="Text Box 13">
          <a:extLst>
            <a:ext uri="{FF2B5EF4-FFF2-40B4-BE49-F238E27FC236}">
              <a16:creationId xmlns:a16="http://schemas.microsoft.com/office/drawing/2014/main" id="{BAE55F19-5E1D-47BD-96B8-E20FB52CBE3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3" name="Text Box 14">
          <a:extLst>
            <a:ext uri="{FF2B5EF4-FFF2-40B4-BE49-F238E27FC236}">
              <a16:creationId xmlns:a16="http://schemas.microsoft.com/office/drawing/2014/main" id="{A6F8652E-E44D-49A1-95EC-6F4534F1F0C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4" name="Text Box 15">
          <a:extLst>
            <a:ext uri="{FF2B5EF4-FFF2-40B4-BE49-F238E27FC236}">
              <a16:creationId xmlns:a16="http://schemas.microsoft.com/office/drawing/2014/main" id="{9FA6D743-A3CD-40C5-9AC6-4D8768A3D69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5" name="Text Box 16">
          <a:extLst>
            <a:ext uri="{FF2B5EF4-FFF2-40B4-BE49-F238E27FC236}">
              <a16:creationId xmlns:a16="http://schemas.microsoft.com/office/drawing/2014/main" id="{818A56EE-1FD9-4AA2-8A1C-32260AA3537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6" name="Text Box 17">
          <a:extLst>
            <a:ext uri="{FF2B5EF4-FFF2-40B4-BE49-F238E27FC236}">
              <a16:creationId xmlns:a16="http://schemas.microsoft.com/office/drawing/2014/main" id="{F13AB04B-91DA-4042-8D06-7D37F4A23CC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7" name="Text Box 7">
          <a:extLst>
            <a:ext uri="{FF2B5EF4-FFF2-40B4-BE49-F238E27FC236}">
              <a16:creationId xmlns:a16="http://schemas.microsoft.com/office/drawing/2014/main" id="{AD57189E-1F3C-4D5F-B634-D19C64CE01C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8" name="Text Box 8">
          <a:extLst>
            <a:ext uri="{FF2B5EF4-FFF2-40B4-BE49-F238E27FC236}">
              <a16:creationId xmlns:a16="http://schemas.microsoft.com/office/drawing/2014/main" id="{E38A0AB3-EF9C-4604-87A0-DCF969A0E26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39" name="Text Box 9">
          <a:extLst>
            <a:ext uri="{FF2B5EF4-FFF2-40B4-BE49-F238E27FC236}">
              <a16:creationId xmlns:a16="http://schemas.microsoft.com/office/drawing/2014/main" id="{C3CF3B0D-AC20-4C23-8161-3EB042D37B5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0" name="Text Box 10">
          <a:extLst>
            <a:ext uri="{FF2B5EF4-FFF2-40B4-BE49-F238E27FC236}">
              <a16:creationId xmlns:a16="http://schemas.microsoft.com/office/drawing/2014/main" id="{56BBF5DE-6F30-488E-B541-A115D24CE37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1" name="Text Box 11">
          <a:extLst>
            <a:ext uri="{FF2B5EF4-FFF2-40B4-BE49-F238E27FC236}">
              <a16:creationId xmlns:a16="http://schemas.microsoft.com/office/drawing/2014/main" id="{6997DC71-8C26-4560-A481-66CF5087FF0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2" name="Text Box 12">
          <a:extLst>
            <a:ext uri="{FF2B5EF4-FFF2-40B4-BE49-F238E27FC236}">
              <a16:creationId xmlns:a16="http://schemas.microsoft.com/office/drawing/2014/main" id="{7C7464F5-3CAE-435F-824E-C1075E06C92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3" name="Text Box 13">
          <a:extLst>
            <a:ext uri="{FF2B5EF4-FFF2-40B4-BE49-F238E27FC236}">
              <a16:creationId xmlns:a16="http://schemas.microsoft.com/office/drawing/2014/main" id="{6E43D1A5-D9D6-491C-8F8B-93E16DEE995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4" name="Text Box 14">
          <a:extLst>
            <a:ext uri="{FF2B5EF4-FFF2-40B4-BE49-F238E27FC236}">
              <a16:creationId xmlns:a16="http://schemas.microsoft.com/office/drawing/2014/main" id="{37E08355-B98B-4E85-BBF6-C0EE09FBFA4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5" name="Text Box 15">
          <a:extLst>
            <a:ext uri="{FF2B5EF4-FFF2-40B4-BE49-F238E27FC236}">
              <a16:creationId xmlns:a16="http://schemas.microsoft.com/office/drawing/2014/main" id="{6D57540E-ABEC-4921-9C99-F33B9ACE7D2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6" name="Text Box 16">
          <a:extLst>
            <a:ext uri="{FF2B5EF4-FFF2-40B4-BE49-F238E27FC236}">
              <a16:creationId xmlns:a16="http://schemas.microsoft.com/office/drawing/2014/main" id="{F476F192-50EF-458D-A914-04F3C366A0B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7" name="Text Box 17">
          <a:extLst>
            <a:ext uri="{FF2B5EF4-FFF2-40B4-BE49-F238E27FC236}">
              <a16:creationId xmlns:a16="http://schemas.microsoft.com/office/drawing/2014/main" id="{8F435B86-77B0-4D4E-B36E-0B5DACB39A1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8" name="Text Box 6">
          <a:extLst>
            <a:ext uri="{FF2B5EF4-FFF2-40B4-BE49-F238E27FC236}">
              <a16:creationId xmlns:a16="http://schemas.microsoft.com/office/drawing/2014/main" id="{ABEBE213-F938-4836-B3F9-0C136086354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49" name="Text Box 7">
          <a:extLst>
            <a:ext uri="{FF2B5EF4-FFF2-40B4-BE49-F238E27FC236}">
              <a16:creationId xmlns:a16="http://schemas.microsoft.com/office/drawing/2014/main" id="{8A4552E3-940F-4CB5-81B7-18D19278BFC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0" name="Text Box 8">
          <a:extLst>
            <a:ext uri="{FF2B5EF4-FFF2-40B4-BE49-F238E27FC236}">
              <a16:creationId xmlns:a16="http://schemas.microsoft.com/office/drawing/2014/main" id="{B570B092-5040-4D4D-8352-8F625470157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1" name="Text Box 9">
          <a:extLst>
            <a:ext uri="{FF2B5EF4-FFF2-40B4-BE49-F238E27FC236}">
              <a16:creationId xmlns:a16="http://schemas.microsoft.com/office/drawing/2014/main" id="{CD78825E-F4C4-47C1-9202-4BFA9D981F7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2" name="Text Box 10">
          <a:extLst>
            <a:ext uri="{FF2B5EF4-FFF2-40B4-BE49-F238E27FC236}">
              <a16:creationId xmlns:a16="http://schemas.microsoft.com/office/drawing/2014/main" id="{B4AA3E01-08F3-48BC-82E3-537BF0159A1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3" name="Text Box 11">
          <a:extLst>
            <a:ext uri="{FF2B5EF4-FFF2-40B4-BE49-F238E27FC236}">
              <a16:creationId xmlns:a16="http://schemas.microsoft.com/office/drawing/2014/main" id="{4680F074-2887-470F-A887-82E95591C0E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4" name="Text Box 12">
          <a:extLst>
            <a:ext uri="{FF2B5EF4-FFF2-40B4-BE49-F238E27FC236}">
              <a16:creationId xmlns:a16="http://schemas.microsoft.com/office/drawing/2014/main" id="{82423087-DC5B-4A72-8016-5AB7955F64C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5" name="Text Box 13">
          <a:extLst>
            <a:ext uri="{FF2B5EF4-FFF2-40B4-BE49-F238E27FC236}">
              <a16:creationId xmlns:a16="http://schemas.microsoft.com/office/drawing/2014/main" id="{1A297B89-1D64-48FD-8955-6FE5F03D14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6" name="Text Box 14">
          <a:extLst>
            <a:ext uri="{FF2B5EF4-FFF2-40B4-BE49-F238E27FC236}">
              <a16:creationId xmlns:a16="http://schemas.microsoft.com/office/drawing/2014/main" id="{2A182EC8-EAF3-4170-8BA6-3F5F2EC4E4E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7" name="Text Box 15">
          <a:extLst>
            <a:ext uri="{FF2B5EF4-FFF2-40B4-BE49-F238E27FC236}">
              <a16:creationId xmlns:a16="http://schemas.microsoft.com/office/drawing/2014/main" id="{4697B9B5-B7FA-4734-B921-8FD7C2A522A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8" name="Text Box 16">
          <a:extLst>
            <a:ext uri="{FF2B5EF4-FFF2-40B4-BE49-F238E27FC236}">
              <a16:creationId xmlns:a16="http://schemas.microsoft.com/office/drawing/2014/main" id="{86766F6E-FBD6-442A-82E4-BE4A9BE4DBF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59" name="Text Box 17">
          <a:extLst>
            <a:ext uri="{FF2B5EF4-FFF2-40B4-BE49-F238E27FC236}">
              <a16:creationId xmlns:a16="http://schemas.microsoft.com/office/drawing/2014/main" id="{1FD5F364-28EC-400A-86A9-517C9745C40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0" name="Text Box 6">
          <a:extLst>
            <a:ext uri="{FF2B5EF4-FFF2-40B4-BE49-F238E27FC236}">
              <a16:creationId xmlns:a16="http://schemas.microsoft.com/office/drawing/2014/main" id="{99AA2DCB-E776-4F86-90FE-E89E9F3314D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1" name="Text Box 7">
          <a:extLst>
            <a:ext uri="{FF2B5EF4-FFF2-40B4-BE49-F238E27FC236}">
              <a16:creationId xmlns:a16="http://schemas.microsoft.com/office/drawing/2014/main" id="{70A6CBFB-7322-4268-B1A9-9DAA30DA9B8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2" name="Text Box 8">
          <a:extLst>
            <a:ext uri="{FF2B5EF4-FFF2-40B4-BE49-F238E27FC236}">
              <a16:creationId xmlns:a16="http://schemas.microsoft.com/office/drawing/2014/main" id="{6A23FE3E-6904-498A-97C2-53338210548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3" name="Text Box 9">
          <a:extLst>
            <a:ext uri="{FF2B5EF4-FFF2-40B4-BE49-F238E27FC236}">
              <a16:creationId xmlns:a16="http://schemas.microsoft.com/office/drawing/2014/main" id="{8039B7AB-5D5B-4791-82B9-3C6CFAE74AC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4" name="Text Box 10">
          <a:extLst>
            <a:ext uri="{FF2B5EF4-FFF2-40B4-BE49-F238E27FC236}">
              <a16:creationId xmlns:a16="http://schemas.microsoft.com/office/drawing/2014/main" id="{14DE19C2-1EE9-4A73-93C8-A7E32C46AD5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5" name="Text Box 11">
          <a:extLst>
            <a:ext uri="{FF2B5EF4-FFF2-40B4-BE49-F238E27FC236}">
              <a16:creationId xmlns:a16="http://schemas.microsoft.com/office/drawing/2014/main" id="{28000ABE-BD7B-412A-B868-D0D36E9A118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6" name="Text Box 12">
          <a:extLst>
            <a:ext uri="{FF2B5EF4-FFF2-40B4-BE49-F238E27FC236}">
              <a16:creationId xmlns:a16="http://schemas.microsoft.com/office/drawing/2014/main" id="{9E875512-B7F2-4A50-BFA6-05B81D3F3CA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7" name="Text Box 13">
          <a:extLst>
            <a:ext uri="{FF2B5EF4-FFF2-40B4-BE49-F238E27FC236}">
              <a16:creationId xmlns:a16="http://schemas.microsoft.com/office/drawing/2014/main" id="{C9A71D08-C010-4ACB-B2FD-0271B43B42C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8" name="Text Box 14">
          <a:extLst>
            <a:ext uri="{FF2B5EF4-FFF2-40B4-BE49-F238E27FC236}">
              <a16:creationId xmlns:a16="http://schemas.microsoft.com/office/drawing/2014/main" id="{54039A63-470E-45FC-A7BA-4020ADE57BD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69" name="Text Box 15">
          <a:extLst>
            <a:ext uri="{FF2B5EF4-FFF2-40B4-BE49-F238E27FC236}">
              <a16:creationId xmlns:a16="http://schemas.microsoft.com/office/drawing/2014/main" id="{2E5A3A76-EA10-4BB6-AF94-E25CAC4EE7E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0" name="Text Box 16">
          <a:extLst>
            <a:ext uri="{FF2B5EF4-FFF2-40B4-BE49-F238E27FC236}">
              <a16:creationId xmlns:a16="http://schemas.microsoft.com/office/drawing/2014/main" id="{51991C42-59DA-4450-9774-A407AE8B13D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1" name="Text Box 17">
          <a:extLst>
            <a:ext uri="{FF2B5EF4-FFF2-40B4-BE49-F238E27FC236}">
              <a16:creationId xmlns:a16="http://schemas.microsoft.com/office/drawing/2014/main" id="{0D7A2738-2CB1-4B39-B918-B0E87BB351E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2" name="Text Box 6">
          <a:extLst>
            <a:ext uri="{FF2B5EF4-FFF2-40B4-BE49-F238E27FC236}">
              <a16:creationId xmlns:a16="http://schemas.microsoft.com/office/drawing/2014/main" id="{F18B18B4-5322-4A7B-93A6-D3BC105E15D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3" name="Text Box 7">
          <a:extLst>
            <a:ext uri="{FF2B5EF4-FFF2-40B4-BE49-F238E27FC236}">
              <a16:creationId xmlns:a16="http://schemas.microsoft.com/office/drawing/2014/main" id="{BF819025-58CF-4109-A3D7-D2C3EE9B911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4" name="Text Box 8">
          <a:extLst>
            <a:ext uri="{FF2B5EF4-FFF2-40B4-BE49-F238E27FC236}">
              <a16:creationId xmlns:a16="http://schemas.microsoft.com/office/drawing/2014/main" id="{E09146A5-58EE-4946-BADE-DAF606C2942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5" name="Text Box 9">
          <a:extLst>
            <a:ext uri="{FF2B5EF4-FFF2-40B4-BE49-F238E27FC236}">
              <a16:creationId xmlns:a16="http://schemas.microsoft.com/office/drawing/2014/main" id="{34E71638-CE76-40C3-B43C-1C78A15F0D3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6" name="Text Box 10">
          <a:extLst>
            <a:ext uri="{FF2B5EF4-FFF2-40B4-BE49-F238E27FC236}">
              <a16:creationId xmlns:a16="http://schemas.microsoft.com/office/drawing/2014/main" id="{CC3CEC11-1B9C-45D3-8E60-A0EDF621E6B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7" name="Text Box 11">
          <a:extLst>
            <a:ext uri="{FF2B5EF4-FFF2-40B4-BE49-F238E27FC236}">
              <a16:creationId xmlns:a16="http://schemas.microsoft.com/office/drawing/2014/main" id="{3F62DE7A-4C34-4578-BC2E-C10372955DE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8" name="Text Box 12">
          <a:extLst>
            <a:ext uri="{FF2B5EF4-FFF2-40B4-BE49-F238E27FC236}">
              <a16:creationId xmlns:a16="http://schemas.microsoft.com/office/drawing/2014/main" id="{30C0AF48-84FE-4509-971C-556CF2D2473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79" name="Text Box 13">
          <a:extLst>
            <a:ext uri="{FF2B5EF4-FFF2-40B4-BE49-F238E27FC236}">
              <a16:creationId xmlns:a16="http://schemas.microsoft.com/office/drawing/2014/main" id="{4DFF1FE4-820C-479E-890B-1507D6C2686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0" name="Text Box 14">
          <a:extLst>
            <a:ext uri="{FF2B5EF4-FFF2-40B4-BE49-F238E27FC236}">
              <a16:creationId xmlns:a16="http://schemas.microsoft.com/office/drawing/2014/main" id="{CB34FB41-2A75-4BF7-8D6E-09EDFBB2670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1" name="Text Box 15">
          <a:extLst>
            <a:ext uri="{FF2B5EF4-FFF2-40B4-BE49-F238E27FC236}">
              <a16:creationId xmlns:a16="http://schemas.microsoft.com/office/drawing/2014/main" id="{AC764F1D-5F33-420B-9AAE-12F56E9E244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2" name="Text Box 16">
          <a:extLst>
            <a:ext uri="{FF2B5EF4-FFF2-40B4-BE49-F238E27FC236}">
              <a16:creationId xmlns:a16="http://schemas.microsoft.com/office/drawing/2014/main" id="{01C1B871-1242-4DAD-AF51-CA86F8AD397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3" name="Text Box 17">
          <a:extLst>
            <a:ext uri="{FF2B5EF4-FFF2-40B4-BE49-F238E27FC236}">
              <a16:creationId xmlns:a16="http://schemas.microsoft.com/office/drawing/2014/main" id="{D28923C0-E35B-475A-B83E-1747F780376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4" name="Text Box 7">
          <a:extLst>
            <a:ext uri="{FF2B5EF4-FFF2-40B4-BE49-F238E27FC236}">
              <a16:creationId xmlns:a16="http://schemas.microsoft.com/office/drawing/2014/main" id="{CA4D9B0D-B59F-4AD3-A211-4CE5F07FE96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5" name="Text Box 8">
          <a:extLst>
            <a:ext uri="{FF2B5EF4-FFF2-40B4-BE49-F238E27FC236}">
              <a16:creationId xmlns:a16="http://schemas.microsoft.com/office/drawing/2014/main" id="{26E8AC55-B9B0-4D27-B004-5E09B8EE69C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6" name="Text Box 9">
          <a:extLst>
            <a:ext uri="{FF2B5EF4-FFF2-40B4-BE49-F238E27FC236}">
              <a16:creationId xmlns:a16="http://schemas.microsoft.com/office/drawing/2014/main" id="{09ABF040-5B9A-41DE-AA30-B5C143C95EE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7" name="Text Box 10">
          <a:extLst>
            <a:ext uri="{FF2B5EF4-FFF2-40B4-BE49-F238E27FC236}">
              <a16:creationId xmlns:a16="http://schemas.microsoft.com/office/drawing/2014/main" id="{51C5A12E-92D7-4AC5-A323-49DD74FB79F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8" name="Text Box 11">
          <a:extLst>
            <a:ext uri="{FF2B5EF4-FFF2-40B4-BE49-F238E27FC236}">
              <a16:creationId xmlns:a16="http://schemas.microsoft.com/office/drawing/2014/main" id="{BCC9439A-91B0-4CB9-95FD-00CE9B00360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89" name="Text Box 12">
          <a:extLst>
            <a:ext uri="{FF2B5EF4-FFF2-40B4-BE49-F238E27FC236}">
              <a16:creationId xmlns:a16="http://schemas.microsoft.com/office/drawing/2014/main" id="{306AE8DB-6399-409A-A0BC-7456FA544E0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0" name="Text Box 13">
          <a:extLst>
            <a:ext uri="{FF2B5EF4-FFF2-40B4-BE49-F238E27FC236}">
              <a16:creationId xmlns:a16="http://schemas.microsoft.com/office/drawing/2014/main" id="{3CAFDD0C-4874-4973-8367-BFE9BB9A86BC}"/>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1" name="Text Box 14">
          <a:extLst>
            <a:ext uri="{FF2B5EF4-FFF2-40B4-BE49-F238E27FC236}">
              <a16:creationId xmlns:a16="http://schemas.microsoft.com/office/drawing/2014/main" id="{85EA85F1-BD3B-4A62-9FDC-DC3AD33AD5E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2" name="Text Box 15">
          <a:extLst>
            <a:ext uri="{FF2B5EF4-FFF2-40B4-BE49-F238E27FC236}">
              <a16:creationId xmlns:a16="http://schemas.microsoft.com/office/drawing/2014/main" id="{196E1C8E-4878-4C39-9917-C929AAC1DD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3" name="Text Box 16">
          <a:extLst>
            <a:ext uri="{FF2B5EF4-FFF2-40B4-BE49-F238E27FC236}">
              <a16:creationId xmlns:a16="http://schemas.microsoft.com/office/drawing/2014/main" id="{BA85AF90-ACD2-4A79-AAB2-805A7B86D1B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4" name="Text Box 17">
          <a:extLst>
            <a:ext uri="{FF2B5EF4-FFF2-40B4-BE49-F238E27FC236}">
              <a16:creationId xmlns:a16="http://schemas.microsoft.com/office/drawing/2014/main" id="{360114F6-C16D-4BFB-AAB5-498B9FDE703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5" name="Text Box 6">
          <a:extLst>
            <a:ext uri="{FF2B5EF4-FFF2-40B4-BE49-F238E27FC236}">
              <a16:creationId xmlns:a16="http://schemas.microsoft.com/office/drawing/2014/main" id="{1FF8A336-A318-4D44-A3D5-643E3029EC0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6" name="Text Box 7">
          <a:extLst>
            <a:ext uri="{FF2B5EF4-FFF2-40B4-BE49-F238E27FC236}">
              <a16:creationId xmlns:a16="http://schemas.microsoft.com/office/drawing/2014/main" id="{E336DBEA-D2CB-4B7D-895B-843116A1A37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7" name="Text Box 8">
          <a:extLst>
            <a:ext uri="{FF2B5EF4-FFF2-40B4-BE49-F238E27FC236}">
              <a16:creationId xmlns:a16="http://schemas.microsoft.com/office/drawing/2014/main" id="{1EA76EC9-F057-4293-A6E6-F3776483254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8" name="Text Box 9">
          <a:extLst>
            <a:ext uri="{FF2B5EF4-FFF2-40B4-BE49-F238E27FC236}">
              <a16:creationId xmlns:a16="http://schemas.microsoft.com/office/drawing/2014/main" id="{504D9722-957D-4AAE-8865-6471F75DC40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699" name="Text Box 10">
          <a:extLst>
            <a:ext uri="{FF2B5EF4-FFF2-40B4-BE49-F238E27FC236}">
              <a16:creationId xmlns:a16="http://schemas.microsoft.com/office/drawing/2014/main" id="{ECB2E9A1-E606-4222-9BA8-03A5E84787A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0" name="Text Box 11">
          <a:extLst>
            <a:ext uri="{FF2B5EF4-FFF2-40B4-BE49-F238E27FC236}">
              <a16:creationId xmlns:a16="http://schemas.microsoft.com/office/drawing/2014/main" id="{3F4D63B6-AB8A-4327-80CC-8728AE58A77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1" name="Text Box 12">
          <a:extLst>
            <a:ext uri="{FF2B5EF4-FFF2-40B4-BE49-F238E27FC236}">
              <a16:creationId xmlns:a16="http://schemas.microsoft.com/office/drawing/2014/main" id="{AEBDAB53-817E-48A2-B90B-51117354A2C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2" name="Text Box 13">
          <a:extLst>
            <a:ext uri="{FF2B5EF4-FFF2-40B4-BE49-F238E27FC236}">
              <a16:creationId xmlns:a16="http://schemas.microsoft.com/office/drawing/2014/main" id="{E4A7B907-ECCE-4DB9-AEFF-E31F6EC3C03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3" name="Text Box 14">
          <a:extLst>
            <a:ext uri="{FF2B5EF4-FFF2-40B4-BE49-F238E27FC236}">
              <a16:creationId xmlns:a16="http://schemas.microsoft.com/office/drawing/2014/main" id="{8F3CE3F1-A51B-4FB4-8D05-88EBAB4425F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4" name="Text Box 15">
          <a:extLst>
            <a:ext uri="{FF2B5EF4-FFF2-40B4-BE49-F238E27FC236}">
              <a16:creationId xmlns:a16="http://schemas.microsoft.com/office/drawing/2014/main" id="{A024A6E8-8F92-4F18-9ED6-2049B2EA2E8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5" name="Text Box 16">
          <a:extLst>
            <a:ext uri="{FF2B5EF4-FFF2-40B4-BE49-F238E27FC236}">
              <a16:creationId xmlns:a16="http://schemas.microsoft.com/office/drawing/2014/main" id="{838A989A-69A0-4B74-87AF-F3D7E9D773E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6" name="Text Box 17">
          <a:extLst>
            <a:ext uri="{FF2B5EF4-FFF2-40B4-BE49-F238E27FC236}">
              <a16:creationId xmlns:a16="http://schemas.microsoft.com/office/drawing/2014/main" id="{8F6C5F61-E468-4FC9-8FF3-4E996D2EE51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7" name="Text Box 6">
          <a:extLst>
            <a:ext uri="{FF2B5EF4-FFF2-40B4-BE49-F238E27FC236}">
              <a16:creationId xmlns:a16="http://schemas.microsoft.com/office/drawing/2014/main" id="{26AB7AD7-EFED-4015-A503-456D4898DBC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8" name="Text Box 7">
          <a:extLst>
            <a:ext uri="{FF2B5EF4-FFF2-40B4-BE49-F238E27FC236}">
              <a16:creationId xmlns:a16="http://schemas.microsoft.com/office/drawing/2014/main" id="{CFE1E7C5-42BD-40D4-95BF-67D5D7171E4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09" name="Text Box 8">
          <a:extLst>
            <a:ext uri="{FF2B5EF4-FFF2-40B4-BE49-F238E27FC236}">
              <a16:creationId xmlns:a16="http://schemas.microsoft.com/office/drawing/2014/main" id="{92492D0C-BD4D-4B05-90B4-025E25F2637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0" name="Text Box 9">
          <a:extLst>
            <a:ext uri="{FF2B5EF4-FFF2-40B4-BE49-F238E27FC236}">
              <a16:creationId xmlns:a16="http://schemas.microsoft.com/office/drawing/2014/main" id="{DCD9164F-DADF-4640-B7A3-FC62CAE5A5F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1" name="Text Box 10">
          <a:extLst>
            <a:ext uri="{FF2B5EF4-FFF2-40B4-BE49-F238E27FC236}">
              <a16:creationId xmlns:a16="http://schemas.microsoft.com/office/drawing/2014/main" id="{0F3651D2-3C06-44D8-BD30-7F3D29E26F3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2" name="Text Box 11">
          <a:extLst>
            <a:ext uri="{FF2B5EF4-FFF2-40B4-BE49-F238E27FC236}">
              <a16:creationId xmlns:a16="http://schemas.microsoft.com/office/drawing/2014/main" id="{D9F0D08E-281F-487E-9762-C8D7BC25099F}"/>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3" name="Text Box 12">
          <a:extLst>
            <a:ext uri="{FF2B5EF4-FFF2-40B4-BE49-F238E27FC236}">
              <a16:creationId xmlns:a16="http://schemas.microsoft.com/office/drawing/2014/main" id="{073919FC-9A0B-4676-B3C1-5B6D7C7473D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4" name="Text Box 13">
          <a:extLst>
            <a:ext uri="{FF2B5EF4-FFF2-40B4-BE49-F238E27FC236}">
              <a16:creationId xmlns:a16="http://schemas.microsoft.com/office/drawing/2014/main" id="{4847EFDF-1B17-43F2-8103-2934A40CE92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5" name="Text Box 14">
          <a:extLst>
            <a:ext uri="{FF2B5EF4-FFF2-40B4-BE49-F238E27FC236}">
              <a16:creationId xmlns:a16="http://schemas.microsoft.com/office/drawing/2014/main" id="{A6ECAF44-910C-445E-B220-E949BAE0C9F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6" name="Text Box 15">
          <a:extLst>
            <a:ext uri="{FF2B5EF4-FFF2-40B4-BE49-F238E27FC236}">
              <a16:creationId xmlns:a16="http://schemas.microsoft.com/office/drawing/2014/main" id="{951174C0-A669-476D-9CB4-FB323E38B8C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7" name="Text Box 16">
          <a:extLst>
            <a:ext uri="{FF2B5EF4-FFF2-40B4-BE49-F238E27FC236}">
              <a16:creationId xmlns:a16="http://schemas.microsoft.com/office/drawing/2014/main" id="{9C56E6BF-6744-4058-B405-3A21A6DC56D9}"/>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8" name="Text Box 17">
          <a:extLst>
            <a:ext uri="{FF2B5EF4-FFF2-40B4-BE49-F238E27FC236}">
              <a16:creationId xmlns:a16="http://schemas.microsoft.com/office/drawing/2014/main" id="{AA428F7A-08EC-4E39-AF14-7E58009643E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19" name="Text Box 6">
          <a:extLst>
            <a:ext uri="{FF2B5EF4-FFF2-40B4-BE49-F238E27FC236}">
              <a16:creationId xmlns:a16="http://schemas.microsoft.com/office/drawing/2014/main" id="{4FCFF683-8593-44BB-ADEE-EBF7DB270BD5}"/>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0" name="Text Box 7">
          <a:extLst>
            <a:ext uri="{FF2B5EF4-FFF2-40B4-BE49-F238E27FC236}">
              <a16:creationId xmlns:a16="http://schemas.microsoft.com/office/drawing/2014/main" id="{59EBFFF0-DCE3-4172-AC69-300C5C60145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1" name="Text Box 8">
          <a:extLst>
            <a:ext uri="{FF2B5EF4-FFF2-40B4-BE49-F238E27FC236}">
              <a16:creationId xmlns:a16="http://schemas.microsoft.com/office/drawing/2014/main" id="{C754D970-23E5-4DCD-BFE8-636A1C01D96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2" name="Text Box 9">
          <a:extLst>
            <a:ext uri="{FF2B5EF4-FFF2-40B4-BE49-F238E27FC236}">
              <a16:creationId xmlns:a16="http://schemas.microsoft.com/office/drawing/2014/main" id="{CEEC2A6E-A92F-493B-89BC-F935DFAF992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3" name="Text Box 10">
          <a:extLst>
            <a:ext uri="{FF2B5EF4-FFF2-40B4-BE49-F238E27FC236}">
              <a16:creationId xmlns:a16="http://schemas.microsoft.com/office/drawing/2014/main" id="{C73FD9D8-6E0E-4A13-B2DF-923A7637D5F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4" name="Text Box 11">
          <a:extLst>
            <a:ext uri="{FF2B5EF4-FFF2-40B4-BE49-F238E27FC236}">
              <a16:creationId xmlns:a16="http://schemas.microsoft.com/office/drawing/2014/main" id="{B58A308C-0B45-42F2-AC18-0CDD3EAA2107}"/>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5" name="Text Box 12">
          <a:extLst>
            <a:ext uri="{FF2B5EF4-FFF2-40B4-BE49-F238E27FC236}">
              <a16:creationId xmlns:a16="http://schemas.microsoft.com/office/drawing/2014/main" id="{75070F0D-3881-4657-9424-A42E682C187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6" name="Text Box 13">
          <a:extLst>
            <a:ext uri="{FF2B5EF4-FFF2-40B4-BE49-F238E27FC236}">
              <a16:creationId xmlns:a16="http://schemas.microsoft.com/office/drawing/2014/main" id="{29AF2EB4-56AA-40A8-B954-12B4B01B5FE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7" name="Text Box 14">
          <a:extLst>
            <a:ext uri="{FF2B5EF4-FFF2-40B4-BE49-F238E27FC236}">
              <a16:creationId xmlns:a16="http://schemas.microsoft.com/office/drawing/2014/main" id="{17CC4BC1-C241-49CC-87B9-3DF88EA14BB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8" name="Text Box 15">
          <a:extLst>
            <a:ext uri="{FF2B5EF4-FFF2-40B4-BE49-F238E27FC236}">
              <a16:creationId xmlns:a16="http://schemas.microsoft.com/office/drawing/2014/main" id="{88E6072E-FD00-4C59-9406-4B38EEC9118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29" name="Text Box 16">
          <a:extLst>
            <a:ext uri="{FF2B5EF4-FFF2-40B4-BE49-F238E27FC236}">
              <a16:creationId xmlns:a16="http://schemas.microsoft.com/office/drawing/2014/main" id="{0D8AFDE4-953A-4783-9BB5-524C9BFFCFBA}"/>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0" name="Text Box 17">
          <a:extLst>
            <a:ext uri="{FF2B5EF4-FFF2-40B4-BE49-F238E27FC236}">
              <a16:creationId xmlns:a16="http://schemas.microsoft.com/office/drawing/2014/main" id="{23344F94-CBE7-4D4B-B095-D2BB64639F4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1" name="Text Box 7">
          <a:extLst>
            <a:ext uri="{FF2B5EF4-FFF2-40B4-BE49-F238E27FC236}">
              <a16:creationId xmlns:a16="http://schemas.microsoft.com/office/drawing/2014/main" id="{EAE7D894-298B-44B3-B7DA-ADB9188EDFF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2" name="Text Box 8">
          <a:extLst>
            <a:ext uri="{FF2B5EF4-FFF2-40B4-BE49-F238E27FC236}">
              <a16:creationId xmlns:a16="http://schemas.microsoft.com/office/drawing/2014/main" id="{969EA3EA-B400-4A29-B69D-1A898892FA3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3" name="Text Box 9">
          <a:extLst>
            <a:ext uri="{FF2B5EF4-FFF2-40B4-BE49-F238E27FC236}">
              <a16:creationId xmlns:a16="http://schemas.microsoft.com/office/drawing/2014/main" id="{08C00154-58D9-4946-8416-F20F77F201F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4" name="Text Box 10">
          <a:extLst>
            <a:ext uri="{FF2B5EF4-FFF2-40B4-BE49-F238E27FC236}">
              <a16:creationId xmlns:a16="http://schemas.microsoft.com/office/drawing/2014/main" id="{E8506972-533E-4EF4-9191-F1A6293493D8}"/>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5" name="Text Box 11">
          <a:extLst>
            <a:ext uri="{FF2B5EF4-FFF2-40B4-BE49-F238E27FC236}">
              <a16:creationId xmlns:a16="http://schemas.microsoft.com/office/drawing/2014/main" id="{5F3B8F98-3DB8-4D10-938A-56062ACF1062}"/>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6" name="Text Box 12">
          <a:extLst>
            <a:ext uri="{FF2B5EF4-FFF2-40B4-BE49-F238E27FC236}">
              <a16:creationId xmlns:a16="http://schemas.microsoft.com/office/drawing/2014/main" id="{EE132B1B-7FE8-42E7-A0B2-96FB6D99AF6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7" name="Text Box 13">
          <a:extLst>
            <a:ext uri="{FF2B5EF4-FFF2-40B4-BE49-F238E27FC236}">
              <a16:creationId xmlns:a16="http://schemas.microsoft.com/office/drawing/2014/main" id="{450627D5-7F8D-4DE8-A183-6E8579FE726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8" name="Text Box 14">
          <a:extLst>
            <a:ext uri="{FF2B5EF4-FFF2-40B4-BE49-F238E27FC236}">
              <a16:creationId xmlns:a16="http://schemas.microsoft.com/office/drawing/2014/main" id="{0CE8F5C6-8BC0-407C-BA88-9041AFE4332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39" name="Text Box 15">
          <a:extLst>
            <a:ext uri="{FF2B5EF4-FFF2-40B4-BE49-F238E27FC236}">
              <a16:creationId xmlns:a16="http://schemas.microsoft.com/office/drawing/2014/main" id="{04E77B1A-A597-48D8-BF8B-E668B1B73EF4}"/>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0" name="Text Box 16">
          <a:extLst>
            <a:ext uri="{FF2B5EF4-FFF2-40B4-BE49-F238E27FC236}">
              <a16:creationId xmlns:a16="http://schemas.microsoft.com/office/drawing/2014/main" id="{8BBE19A6-411C-454E-80F3-1BE833FB28EB}"/>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1" name="Text Box 17">
          <a:extLst>
            <a:ext uri="{FF2B5EF4-FFF2-40B4-BE49-F238E27FC236}">
              <a16:creationId xmlns:a16="http://schemas.microsoft.com/office/drawing/2014/main" id="{C760D29C-75E4-4E15-86E2-1495C1F2514D}"/>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2" name="Text Box 6">
          <a:extLst>
            <a:ext uri="{FF2B5EF4-FFF2-40B4-BE49-F238E27FC236}">
              <a16:creationId xmlns:a16="http://schemas.microsoft.com/office/drawing/2014/main" id="{6452D48A-04C8-4E56-BBC5-3297DBAC5056}"/>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3" name="Text Box 7">
          <a:extLst>
            <a:ext uri="{FF2B5EF4-FFF2-40B4-BE49-F238E27FC236}">
              <a16:creationId xmlns:a16="http://schemas.microsoft.com/office/drawing/2014/main" id="{4EDBE4FF-FF30-470F-A1F9-763D8F9B3341}"/>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4" name="Text Box 8">
          <a:extLst>
            <a:ext uri="{FF2B5EF4-FFF2-40B4-BE49-F238E27FC236}">
              <a16:creationId xmlns:a16="http://schemas.microsoft.com/office/drawing/2014/main" id="{8D646C70-8FD7-4C70-8962-C249CF5459D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5" name="Text Box 9">
          <a:extLst>
            <a:ext uri="{FF2B5EF4-FFF2-40B4-BE49-F238E27FC236}">
              <a16:creationId xmlns:a16="http://schemas.microsoft.com/office/drawing/2014/main" id="{C632D2B8-A367-48DA-B7B4-8AB82DC3B6A0}"/>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6" name="Text Box 10">
          <a:extLst>
            <a:ext uri="{FF2B5EF4-FFF2-40B4-BE49-F238E27FC236}">
              <a16:creationId xmlns:a16="http://schemas.microsoft.com/office/drawing/2014/main" id="{F481B29B-B552-4F68-9357-107E3DEDE11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7" name="Text Box 11">
          <a:extLst>
            <a:ext uri="{FF2B5EF4-FFF2-40B4-BE49-F238E27FC236}">
              <a16:creationId xmlns:a16="http://schemas.microsoft.com/office/drawing/2014/main" id="{F27D205C-318B-4096-8DFB-AF2EB37A98A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8" name="Text Box 12">
          <a:extLst>
            <a:ext uri="{FF2B5EF4-FFF2-40B4-BE49-F238E27FC236}">
              <a16:creationId xmlns:a16="http://schemas.microsoft.com/office/drawing/2014/main" id="{F2D7487E-C99F-4DE7-9100-3502C39C6BA3}"/>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49" name="Text Box 13">
          <a:extLst>
            <a:ext uri="{FF2B5EF4-FFF2-40B4-BE49-F238E27FC236}">
              <a16:creationId xmlns:a16="http://schemas.microsoft.com/office/drawing/2014/main" id="{C850BE32-C1DC-4745-90D2-EFDBB171923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29</xdr:row>
      <xdr:rowOff>94256</xdr:rowOff>
    </xdr:to>
    <xdr:sp macro="" textlink="">
      <xdr:nvSpPr>
        <xdr:cNvPr id="750" name="Text Box 14">
          <a:extLst>
            <a:ext uri="{FF2B5EF4-FFF2-40B4-BE49-F238E27FC236}">
              <a16:creationId xmlns:a16="http://schemas.microsoft.com/office/drawing/2014/main" id="{78D262B6-2B2C-44E5-8FEA-57516F8C4BDE}"/>
            </a:ext>
          </a:extLst>
        </xdr:cNvPr>
        <xdr:cNvSpPr txBox="1">
          <a:spLocks noChangeArrowheads="1"/>
        </xdr:cNvSpPr>
      </xdr:nvSpPr>
      <xdr:spPr bwMode="auto">
        <a:xfrm>
          <a:off x="3898669" y="459693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1" name="Text Box 6">
          <a:extLst>
            <a:ext uri="{FF2B5EF4-FFF2-40B4-BE49-F238E27FC236}">
              <a16:creationId xmlns:a16="http://schemas.microsoft.com/office/drawing/2014/main" id="{6C663F40-FB33-4D34-A070-018D7CBD825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2" name="Text Box 7">
          <a:extLst>
            <a:ext uri="{FF2B5EF4-FFF2-40B4-BE49-F238E27FC236}">
              <a16:creationId xmlns:a16="http://schemas.microsoft.com/office/drawing/2014/main" id="{A0F14F8A-AC89-4838-BAE9-8F33515A48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3" name="Text Box 8">
          <a:extLst>
            <a:ext uri="{FF2B5EF4-FFF2-40B4-BE49-F238E27FC236}">
              <a16:creationId xmlns:a16="http://schemas.microsoft.com/office/drawing/2014/main" id="{34C805B5-3099-493F-89D8-76E6623BACA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4" name="Text Box 9">
          <a:extLst>
            <a:ext uri="{FF2B5EF4-FFF2-40B4-BE49-F238E27FC236}">
              <a16:creationId xmlns:a16="http://schemas.microsoft.com/office/drawing/2014/main" id="{05A1CF8C-7A1D-4943-85F8-DD8B6AD7307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5" name="Text Box 10">
          <a:extLst>
            <a:ext uri="{FF2B5EF4-FFF2-40B4-BE49-F238E27FC236}">
              <a16:creationId xmlns:a16="http://schemas.microsoft.com/office/drawing/2014/main" id="{65AF8C7D-E1E8-4724-8AB3-F4DC5764DEE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6" name="Text Box 11">
          <a:extLst>
            <a:ext uri="{FF2B5EF4-FFF2-40B4-BE49-F238E27FC236}">
              <a16:creationId xmlns:a16="http://schemas.microsoft.com/office/drawing/2014/main" id="{B58C9969-E40C-4F3B-BDED-B34B0B029AD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7" name="Text Box 12">
          <a:extLst>
            <a:ext uri="{FF2B5EF4-FFF2-40B4-BE49-F238E27FC236}">
              <a16:creationId xmlns:a16="http://schemas.microsoft.com/office/drawing/2014/main" id="{BACFEF93-8D41-413A-8334-E6748B250F4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8" name="Text Box 13">
          <a:extLst>
            <a:ext uri="{FF2B5EF4-FFF2-40B4-BE49-F238E27FC236}">
              <a16:creationId xmlns:a16="http://schemas.microsoft.com/office/drawing/2014/main" id="{90A148B6-FE19-4BF0-ADA5-F8CB51CB6D6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59" name="Text Box 14">
          <a:extLst>
            <a:ext uri="{FF2B5EF4-FFF2-40B4-BE49-F238E27FC236}">
              <a16:creationId xmlns:a16="http://schemas.microsoft.com/office/drawing/2014/main" id="{4DB1A7BE-6360-4F65-8D0E-AD1374F381D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0" name="Text Box 15">
          <a:extLst>
            <a:ext uri="{FF2B5EF4-FFF2-40B4-BE49-F238E27FC236}">
              <a16:creationId xmlns:a16="http://schemas.microsoft.com/office/drawing/2014/main" id="{4DC9F115-A8FB-4820-8489-54A5F51C28D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1" name="Text Box 16">
          <a:extLst>
            <a:ext uri="{FF2B5EF4-FFF2-40B4-BE49-F238E27FC236}">
              <a16:creationId xmlns:a16="http://schemas.microsoft.com/office/drawing/2014/main" id="{32BE3471-BB2A-4E5B-8DF3-534EE9010DA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2" name="Text Box 17">
          <a:extLst>
            <a:ext uri="{FF2B5EF4-FFF2-40B4-BE49-F238E27FC236}">
              <a16:creationId xmlns:a16="http://schemas.microsoft.com/office/drawing/2014/main" id="{1DE86772-E350-459D-A702-04D54AFA716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3" name="Text Box 6">
          <a:extLst>
            <a:ext uri="{FF2B5EF4-FFF2-40B4-BE49-F238E27FC236}">
              <a16:creationId xmlns:a16="http://schemas.microsoft.com/office/drawing/2014/main" id="{84B2B6A2-B965-4C8C-95BA-F20686DD8F7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4" name="Text Box 7">
          <a:extLst>
            <a:ext uri="{FF2B5EF4-FFF2-40B4-BE49-F238E27FC236}">
              <a16:creationId xmlns:a16="http://schemas.microsoft.com/office/drawing/2014/main" id="{769F73D8-9867-4802-BBF3-95CDBDE7160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5" name="Text Box 8">
          <a:extLst>
            <a:ext uri="{FF2B5EF4-FFF2-40B4-BE49-F238E27FC236}">
              <a16:creationId xmlns:a16="http://schemas.microsoft.com/office/drawing/2014/main" id="{DF67B8ED-F186-4339-909D-109AB6175C1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6" name="Text Box 9">
          <a:extLst>
            <a:ext uri="{FF2B5EF4-FFF2-40B4-BE49-F238E27FC236}">
              <a16:creationId xmlns:a16="http://schemas.microsoft.com/office/drawing/2014/main" id="{BAC7BB2D-BB86-4D01-AA5F-D1E77228FD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7" name="Text Box 10">
          <a:extLst>
            <a:ext uri="{FF2B5EF4-FFF2-40B4-BE49-F238E27FC236}">
              <a16:creationId xmlns:a16="http://schemas.microsoft.com/office/drawing/2014/main" id="{4670166F-CE22-4261-BD68-C60EA534DF9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8" name="Text Box 11">
          <a:extLst>
            <a:ext uri="{FF2B5EF4-FFF2-40B4-BE49-F238E27FC236}">
              <a16:creationId xmlns:a16="http://schemas.microsoft.com/office/drawing/2014/main" id="{04C4B968-361E-4E85-AC02-04FABD8DD88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69" name="Text Box 12">
          <a:extLst>
            <a:ext uri="{FF2B5EF4-FFF2-40B4-BE49-F238E27FC236}">
              <a16:creationId xmlns:a16="http://schemas.microsoft.com/office/drawing/2014/main" id="{4AF8BA04-7BB3-43A8-90EF-939515D898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0" name="Text Box 13">
          <a:extLst>
            <a:ext uri="{FF2B5EF4-FFF2-40B4-BE49-F238E27FC236}">
              <a16:creationId xmlns:a16="http://schemas.microsoft.com/office/drawing/2014/main" id="{D01B1FE3-0040-4978-97C1-2DE00B242AC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1" name="Text Box 14">
          <a:extLst>
            <a:ext uri="{FF2B5EF4-FFF2-40B4-BE49-F238E27FC236}">
              <a16:creationId xmlns:a16="http://schemas.microsoft.com/office/drawing/2014/main" id="{EC8A04CB-9A25-4079-B801-9A5C6CAA35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2" name="Text Box 15">
          <a:extLst>
            <a:ext uri="{FF2B5EF4-FFF2-40B4-BE49-F238E27FC236}">
              <a16:creationId xmlns:a16="http://schemas.microsoft.com/office/drawing/2014/main" id="{86765283-5AF7-4D29-9F82-7418A7A752A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3" name="Text Box 16">
          <a:extLst>
            <a:ext uri="{FF2B5EF4-FFF2-40B4-BE49-F238E27FC236}">
              <a16:creationId xmlns:a16="http://schemas.microsoft.com/office/drawing/2014/main" id="{F5B0DEB8-07DC-442D-AF17-42623DD7E7C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4" name="Text Box 17">
          <a:extLst>
            <a:ext uri="{FF2B5EF4-FFF2-40B4-BE49-F238E27FC236}">
              <a16:creationId xmlns:a16="http://schemas.microsoft.com/office/drawing/2014/main" id="{0521FCF7-A76A-40D3-B61A-5C7B15EBF7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5" name="Text Box 7">
          <a:extLst>
            <a:ext uri="{FF2B5EF4-FFF2-40B4-BE49-F238E27FC236}">
              <a16:creationId xmlns:a16="http://schemas.microsoft.com/office/drawing/2014/main" id="{834E89F0-9029-4AFA-A044-3152EEDB6B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6" name="Text Box 8">
          <a:extLst>
            <a:ext uri="{FF2B5EF4-FFF2-40B4-BE49-F238E27FC236}">
              <a16:creationId xmlns:a16="http://schemas.microsoft.com/office/drawing/2014/main" id="{EA3652EC-7F6F-4EB4-A694-6DE1C3B8DCB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7" name="Text Box 9">
          <a:extLst>
            <a:ext uri="{FF2B5EF4-FFF2-40B4-BE49-F238E27FC236}">
              <a16:creationId xmlns:a16="http://schemas.microsoft.com/office/drawing/2014/main" id="{54DFF521-1445-4537-AD8B-1B0D29D8B95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8" name="Text Box 10">
          <a:extLst>
            <a:ext uri="{FF2B5EF4-FFF2-40B4-BE49-F238E27FC236}">
              <a16:creationId xmlns:a16="http://schemas.microsoft.com/office/drawing/2014/main" id="{89659583-B134-457D-A7FE-8FEB6FEDDB8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79" name="Text Box 11">
          <a:extLst>
            <a:ext uri="{FF2B5EF4-FFF2-40B4-BE49-F238E27FC236}">
              <a16:creationId xmlns:a16="http://schemas.microsoft.com/office/drawing/2014/main" id="{0179A8D1-426F-44C2-BD5B-66FD95F9F15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0" name="Text Box 12">
          <a:extLst>
            <a:ext uri="{FF2B5EF4-FFF2-40B4-BE49-F238E27FC236}">
              <a16:creationId xmlns:a16="http://schemas.microsoft.com/office/drawing/2014/main" id="{5AAFF859-757E-4B84-BAD0-55D186B7676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1" name="Text Box 13">
          <a:extLst>
            <a:ext uri="{FF2B5EF4-FFF2-40B4-BE49-F238E27FC236}">
              <a16:creationId xmlns:a16="http://schemas.microsoft.com/office/drawing/2014/main" id="{3D76379A-EE35-47F7-945D-4A61BFBC312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2" name="Text Box 14">
          <a:extLst>
            <a:ext uri="{FF2B5EF4-FFF2-40B4-BE49-F238E27FC236}">
              <a16:creationId xmlns:a16="http://schemas.microsoft.com/office/drawing/2014/main" id="{69B803CC-3D29-4716-AE16-2F76BD3ED23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3" name="Text Box 15">
          <a:extLst>
            <a:ext uri="{FF2B5EF4-FFF2-40B4-BE49-F238E27FC236}">
              <a16:creationId xmlns:a16="http://schemas.microsoft.com/office/drawing/2014/main" id="{88F50C2A-A675-481C-82E1-C46FA030D1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4" name="Text Box 16">
          <a:extLst>
            <a:ext uri="{FF2B5EF4-FFF2-40B4-BE49-F238E27FC236}">
              <a16:creationId xmlns:a16="http://schemas.microsoft.com/office/drawing/2014/main" id="{D16B43C5-8EC6-4BCE-8214-85DFDCF82F8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5" name="Text Box 17">
          <a:extLst>
            <a:ext uri="{FF2B5EF4-FFF2-40B4-BE49-F238E27FC236}">
              <a16:creationId xmlns:a16="http://schemas.microsoft.com/office/drawing/2014/main" id="{577383AB-8A7B-4455-A21C-888EBD7FF4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6" name="Text Box 6">
          <a:extLst>
            <a:ext uri="{FF2B5EF4-FFF2-40B4-BE49-F238E27FC236}">
              <a16:creationId xmlns:a16="http://schemas.microsoft.com/office/drawing/2014/main" id="{891C7419-FAC0-4257-9077-98AF71518D6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7" name="Text Box 7">
          <a:extLst>
            <a:ext uri="{FF2B5EF4-FFF2-40B4-BE49-F238E27FC236}">
              <a16:creationId xmlns:a16="http://schemas.microsoft.com/office/drawing/2014/main" id="{319F8C08-2ABB-4AF2-8EF1-4EA0F1BB277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8" name="Text Box 8">
          <a:extLst>
            <a:ext uri="{FF2B5EF4-FFF2-40B4-BE49-F238E27FC236}">
              <a16:creationId xmlns:a16="http://schemas.microsoft.com/office/drawing/2014/main" id="{947739DA-FA7F-4B48-A87C-28F9C229DD6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89" name="Text Box 9">
          <a:extLst>
            <a:ext uri="{FF2B5EF4-FFF2-40B4-BE49-F238E27FC236}">
              <a16:creationId xmlns:a16="http://schemas.microsoft.com/office/drawing/2014/main" id="{28DDFCC9-CD3D-46FD-B60F-2354CE42918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0" name="Text Box 10">
          <a:extLst>
            <a:ext uri="{FF2B5EF4-FFF2-40B4-BE49-F238E27FC236}">
              <a16:creationId xmlns:a16="http://schemas.microsoft.com/office/drawing/2014/main" id="{04552F80-357F-42AB-B7FF-EF6A7DEE92E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1" name="Text Box 11">
          <a:extLst>
            <a:ext uri="{FF2B5EF4-FFF2-40B4-BE49-F238E27FC236}">
              <a16:creationId xmlns:a16="http://schemas.microsoft.com/office/drawing/2014/main" id="{118EDFF0-C3A2-42FE-A528-945E76D2DC7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2" name="Text Box 12">
          <a:extLst>
            <a:ext uri="{FF2B5EF4-FFF2-40B4-BE49-F238E27FC236}">
              <a16:creationId xmlns:a16="http://schemas.microsoft.com/office/drawing/2014/main" id="{1DC0699A-470A-4D58-B038-3559257A283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3" name="Text Box 13">
          <a:extLst>
            <a:ext uri="{FF2B5EF4-FFF2-40B4-BE49-F238E27FC236}">
              <a16:creationId xmlns:a16="http://schemas.microsoft.com/office/drawing/2014/main" id="{5D5F90E7-0C4F-4777-BDA2-0686930C7C0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4" name="Text Box 14">
          <a:extLst>
            <a:ext uri="{FF2B5EF4-FFF2-40B4-BE49-F238E27FC236}">
              <a16:creationId xmlns:a16="http://schemas.microsoft.com/office/drawing/2014/main" id="{F43F7237-0AB5-4C41-AC28-7B79F83A0F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5" name="Text Box 15">
          <a:extLst>
            <a:ext uri="{FF2B5EF4-FFF2-40B4-BE49-F238E27FC236}">
              <a16:creationId xmlns:a16="http://schemas.microsoft.com/office/drawing/2014/main" id="{D279CB95-77B5-4F47-B2CB-2B9E5FDCBC7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6" name="Text Box 16">
          <a:extLst>
            <a:ext uri="{FF2B5EF4-FFF2-40B4-BE49-F238E27FC236}">
              <a16:creationId xmlns:a16="http://schemas.microsoft.com/office/drawing/2014/main" id="{8E12DB02-C76E-43DD-9B5E-534F598D27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7" name="Text Box 17">
          <a:extLst>
            <a:ext uri="{FF2B5EF4-FFF2-40B4-BE49-F238E27FC236}">
              <a16:creationId xmlns:a16="http://schemas.microsoft.com/office/drawing/2014/main" id="{321E96E4-1270-42BC-A638-FAB4D346791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8" name="Text Box 6">
          <a:extLst>
            <a:ext uri="{FF2B5EF4-FFF2-40B4-BE49-F238E27FC236}">
              <a16:creationId xmlns:a16="http://schemas.microsoft.com/office/drawing/2014/main" id="{EB8FCB9F-7A35-40D6-AD29-9473F8A6C16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799" name="Text Box 7">
          <a:extLst>
            <a:ext uri="{FF2B5EF4-FFF2-40B4-BE49-F238E27FC236}">
              <a16:creationId xmlns:a16="http://schemas.microsoft.com/office/drawing/2014/main" id="{07F51E33-917B-47B7-AA1A-AC1FA481E94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0" name="Text Box 8">
          <a:extLst>
            <a:ext uri="{FF2B5EF4-FFF2-40B4-BE49-F238E27FC236}">
              <a16:creationId xmlns:a16="http://schemas.microsoft.com/office/drawing/2014/main" id="{1DAB70B7-E953-4EFA-9336-BD05EBB4EAF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1" name="Text Box 9">
          <a:extLst>
            <a:ext uri="{FF2B5EF4-FFF2-40B4-BE49-F238E27FC236}">
              <a16:creationId xmlns:a16="http://schemas.microsoft.com/office/drawing/2014/main" id="{3F4BC06E-31BC-419C-9339-EE414986D1C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2" name="Text Box 10">
          <a:extLst>
            <a:ext uri="{FF2B5EF4-FFF2-40B4-BE49-F238E27FC236}">
              <a16:creationId xmlns:a16="http://schemas.microsoft.com/office/drawing/2014/main" id="{3EA08DA2-F8FE-4335-B548-FA395E39C13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3" name="Text Box 11">
          <a:extLst>
            <a:ext uri="{FF2B5EF4-FFF2-40B4-BE49-F238E27FC236}">
              <a16:creationId xmlns:a16="http://schemas.microsoft.com/office/drawing/2014/main" id="{6BA1393A-B6E9-4341-994A-4B0786D6C71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4" name="Text Box 12">
          <a:extLst>
            <a:ext uri="{FF2B5EF4-FFF2-40B4-BE49-F238E27FC236}">
              <a16:creationId xmlns:a16="http://schemas.microsoft.com/office/drawing/2014/main" id="{725FD78E-34DA-4252-973C-6240DDDA721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5" name="Text Box 13">
          <a:extLst>
            <a:ext uri="{FF2B5EF4-FFF2-40B4-BE49-F238E27FC236}">
              <a16:creationId xmlns:a16="http://schemas.microsoft.com/office/drawing/2014/main" id="{D6115B0C-FD28-446F-BF46-34B8B21B7D5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6" name="Text Box 14">
          <a:extLst>
            <a:ext uri="{FF2B5EF4-FFF2-40B4-BE49-F238E27FC236}">
              <a16:creationId xmlns:a16="http://schemas.microsoft.com/office/drawing/2014/main" id="{E736AED6-B538-42EB-81D2-44D342EF8CD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7" name="Text Box 15">
          <a:extLst>
            <a:ext uri="{FF2B5EF4-FFF2-40B4-BE49-F238E27FC236}">
              <a16:creationId xmlns:a16="http://schemas.microsoft.com/office/drawing/2014/main" id="{03FE5B3E-9100-481B-BD2A-39F1D676F8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8" name="Text Box 16">
          <a:extLst>
            <a:ext uri="{FF2B5EF4-FFF2-40B4-BE49-F238E27FC236}">
              <a16:creationId xmlns:a16="http://schemas.microsoft.com/office/drawing/2014/main" id="{68630810-A499-4573-8273-91B35C41970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09" name="Text Box 17">
          <a:extLst>
            <a:ext uri="{FF2B5EF4-FFF2-40B4-BE49-F238E27FC236}">
              <a16:creationId xmlns:a16="http://schemas.microsoft.com/office/drawing/2014/main" id="{91588BD5-0C5C-49BF-8866-9DAF112A8A1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0" name="Text Box 6">
          <a:extLst>
            <a:ext uri="{FF2B5EF4-FFF2-40B4-BE49-F238E27FC236}">
              <a16:creationId xmlns:a16="http://schemas.microsoft.com/office/drawing/2014/main" id="{DEFC6082-9F90-4BAF-ADE8-A326FF22123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1" name="Text Box 7">
          <a:extLst>
            <a:ext uri="{FF2B5EF4-FFF2-40B4-BE49-F238E27FC236}">
              <a16:creationId xmlns:a16="http://schemas.microsoft.com/office/drawing/2014/main" id="{0F7940F9-18A5-446B-825F-4EEF4E8E0F9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2" name="Text Box 8">
          <a:extLst>
            <a:ext uri="{FF2B5EF4-FFF2-40B4-BE49-F238E27FC236}">
              <a16:creationId xmlns:a16="http://schemas.microsoft.com/office/drawing/2014/main" id="{A8081FDF-E75F-4758-ABE6-769A22DD50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3" name="Text Box 9">
          <a:extLst>
            <a:ext uri="{FF2B5EF4-FFF2-40B4-BE49-F238E27FC236}">
              <a16:creationId xmlns:a16="http://schemas.microsoft.com/office/drawing/2014/main" id="{BCDF08B0-7D13-418C-B88C-3ACDEC9ECCC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4" name="Text Box 10">
          <a:extLst>
            <a:ext uri="{FF2B5EF4-FFF2-40B4-BE49-F238E27FC236}">
              <a16:creationId xmlns:a16="http://schemas.microsoft.com/office/drawing/2014/main" id="{D1C44FC2-1368-49B5-9F59-90583BF18E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5" name="Text Box 11">
          <a:extLst>
            <a:ext uri="{FF2B5EF4-FFF2-40B4-BE49-F238E27FC236}">
              <a16:creationId xmlns:a16="http://schemas.microsoft.com/office/drawing/2014/main" id="{2B4B6F5E-7493-47CE-8995-FF29338680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6" name="Text Box 12">
          <a:extLst>
            <a:ext uri="{FF2B5EF4-FFF2-40B4-BE49-F238E27FC236}">
              <a16:creationId xmlns:a16="http://schemas.microsoft.com/office/drawing/2014/main" id="{62E3DA42-720F-47FD-ABCF-E9EA9A62C6B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7" name="Text Box 13">
          <a:extLst>
            <a:ext uri="{FF2B5EF4-FFF2-40B4-BE49-F238E27FC236}">
              <a16:creationId xmlns:a16="http://schemas.microsoft.com/office/drawing/2014/main" id="{AA9599E9-F7BD-44CA-AA18-5E2AD9AFBEF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8" name="Text Box 14">
          <a:extLst>
            <a:ext uri="{FF2B5EF4-FFF2-40B4-BE49-F238E27FC236}">
              <a16:creationId xmlns:a16="http://schemas.microsoft.com/office/drawing/2014/main" id="{67A3397E-AD36-43B5-BBB8-CCBB0A496FB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19" name="Text Box 15">
          <a:extLst>
            <a:ext uri="{FF2B5EF4-FFF2-40B4-BE49-F238E27FC236}">
              <a16:creationId xmlns:a16="http://schemas.microsoft.com/office/drawing/2014/main" id="{6505E299-6A98-466B-856C-3C7DC7258A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0" name="Text Box 16">
          <a:extLst>
            <a:ext uri="{FF2B5EF4-FFF2-40B4-BE49-F238E27FC236}">
              <a16:creationId xmlns:a16="http://schemas.microsoft.com/office/drawing/2014/main" id="{5DA9EF77-1238-4175-AF89-1616FE84CB0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1" name="Text Box 17">
          <a:extLst>
            <a:ext uri="{FF2B5EF4-FFF2-40B4-BE49-F238E27FC236}">
              <a16:creationId xmlns:a16="http://schemas.microsoft.com/office/drawing/2014/main" id="{8F6BEBDF-AC47-4FB8-B9C0-6AFE8A4AE81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2" name="Text Box 7">
          <a:extLst>
            <a:ext uri="{FF2B5EF4-FFF2-40B4-BE49-F238E27FC236}">
              <a16:creationId xmlns:a16="http://schemas.microsoft.com/office/drawing/2014/main" id="{97B75EF3-3739-471B-B971-AF4B6BC2E30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3" name="Text Box 8">
          <a:extLst>
            <a:ext uri="{FF2B5EF4-FFF2-40B4-BE49-F238E27FC236}">
              <a16:creationId xmlns:a16="http://schemas.microsoft.com/office/drawing/2014/main" id="{69977C69-4A5F-46F0-8555-B95FE0AEC3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4" name="Text Box 9">
          <a:extLst>
            <a:ext uri="{FF2B5EF4-FFF2-40B4-BE49-F238E27FC236}">
              <a16:creationId xmlns:a16="http://schemas.microsoft.com/office/drawing/2014/main" id="{DD508072-5E2E-4179-83BE-35272A1894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5" name="Text Box 10">
          <a:extLst>
            <a:ext uri="{FF2B5EF4-FFF2-40B4-BE49-F238E27FC236}">
              <a16:creationId xmlns:a16="http://schemas.microsoft.com/office/drawing/2014/main" id="{0CB0C2A4-5A4E-4EF1-80D6-52F522FF10F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6" name="Text Box 11">
          <a:extLst>
            <a:ext uri="{FF2B5EF4-FFF2-40B4-BE49-F238E27FC236}">
              <a16:creationId xmlns:a16="http://schemas.microsoft.com/office/drawing/2014/main" id="{DF75820B-69D1-450F-8D09-FB9B94B1487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7" name="Text Box 12">
          <a:extLst>
            <a:ext uri="{FF2B5EF4-FFF2-40B4-BE49-F238E27FC236}">
              <a16:creationId xmlns:a16="http://schemas.microsoft.com/office/drawing/2014/main" id="{0A275187-0EBD-43BD-B526-006D4238972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8" name="Text Box 13">
          <a:extLst>
            <a:ext uri="{FF2B5EF4-FFF2-40B4-BE49-F238E27FC236}">
              <a16:creationId xmlns:a16="http://schemas.microsoft.com/office/drawing/2014/main" id="{2EF07762-C6EB-4AA3-BFE2-9B82AB68881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29" name="Text Box 14">
          <a:extLst>
            <a:ext uri="{FF2B5EF4-FFF2-40B4-BE49-F238E27FC236}">
              <a16:creationId xmlns:a16="http://schemas.microsoft.com/office/drawing/2014/main" id="{AD20C649-D67D-4039-80A5-0DA0DD84DBF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0" name="Text Box 15">
          <a:extLst>
            <a:ext uri="{FF2B5EF4-FFF2-40B4-BE49-F238E27FC236}">
              <a16:creationId xmlns:a16="http://schemas.microsoft.com/office/drawing/2014/main" id="{D8C71C8E-E80C-4216-8132-D6378399884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1" name="Text Box 16">
          <a:extLst>
            <a:ext uri="{FF2B5EF4-FFF2-40B4-BE49-F238E27FC236}">
              <a16:creationId xmlns:a16="http://schemas.microsoft.com/office/drawing/2014/main" id="{82A0A677-B42D-4F5A-A6C8-52EAA10F96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2" name="Text Box 17">
          <a:extLst>
            <a:ext uri="{FF2B5EF4-FFF2-40B4-BE49-F238E27FC236}">
              <a16:creationId xmlns:a16="http://schemas.microsoft.com/office/drawing/2014/main" id="{A3C759A1-C3D9-40EB-9968-A6734C3ACEE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3" name="Text Box 6">
          <a:extLst>
            <a:ext uri="{FF2B5EF4-FFF2-40B4-BE49-F238E27FC236}">
              <a16:creationId xmlns:a16="http://schemas.microsoft.com/office/drawing/2014/main" id="{6A6A9944-9BF0-4180-BC93-5FD771E7B37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4" name="Text Box 7">
          <a:extLst>
            <a:ext uri="{FF2B5EF4-FFF2-40B4-BE49-F238E27FC236}">
              <a16:creationId xmlns:a16="http://schemas.microsoft.com/office/drawing/2014/main" id="{5BA38933-3C90-40C4-892E-0DE0A59E386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5" name="Text Box 8">
          <a:extLst>
            <a:ext uri="{FF2B5EF4-FFF2-40B4-BE49-F238E27FC236}">
              <a16:creationId xmlns:a16="http://schemas.microsoft.com/office/drawing/2014/main" id="{54D1BE96-4BE9-4DEF-96A1-B5AF4A31D9D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6" name="Text Box 9">
          <a:extLst>
            <a:ext uri="{FF2B5EF4-FFF2-40B4-BE49-F238E27FC236}">
              <a16:creationId xmlns:a16="http://schemas.microsoft.com/office/drawing/2014/main" id="{F3FFB4EE-68B7-4201-99D0-26B80EC5989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7" name="Text Box 10">
          <a:extLst>
            <a:ext uri="{FF2B5EF4-FFF2-40B4-BE49-F238E27FC236}">
              <a16:creationId xmlns:a16="http://schemas.microsoft.com/office/drawing/2014/main" id="{B647CEA4-3B23-4B77-A96E-D259184C89D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8" name="Text Box 11">
          <a:extLst>
            <a:ext uri="{FF2B5EF4-FFF2-40B4-BE49-F238E27FC236}">
              <a16:creationId xmlns:a16="http://schemas.microsoft.com/office/drawing/2014/main" id="{CE442460-E78D-4FDF-85E3-6A26DEC4335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39" name="Text Box 12">
          <a:extLst>
            <a:ext uri="{FF2B5EF4-FFF2-40B4-BE49-F238E27FC236}">
              <a16:creationId xmlns:a16="http://schemas.microsoft.com/office/drawing/2014/main" id="{8A276E40-F034-4FA6-BE06-2EC960D9C15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0" name="Text Box 13">
          <a:extLst>
            <a:ext uri="{FF2B5EF4-FFF2-40B4-BE49-F238E27FC236}">
              <a16:creationId xmlns:a16="http://schemas.microsoft.com/office/drawing/2014/main" id="{FC7F1CC2-D4D1-410A-83DA-46C507ADE81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1" name="Text Box 14">
          <a:extLst>
            <a:ext uri="{FF2B5EF4-FFF2-40B4-BE49-F238E27FC236}">
              <a16:creationId xmlns:a16="http://schemas.microsoft.com/office/drawing/2014/main" id="{3FB39562-6B30-4528-8314-A26D7606EE4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2" name="Text Box 15">
          <a:extLst>
            <a:ext uri="{FF2B5EF4-FFF2-40B4-BE49-F238E27FC236}">
              <a16:creationId xmlns:a16="http://schemas.microsoft.com/office/drawing/2014/main" id="{8E419767-2768-4D38-A342-8B399A31B23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3" name="Text Box 16">
          <a:extLst>
            <a:ext uri="{FF2B5EF4-FFF2-40B4-BE49-F238E27FC236}">
              <a16:creationId xmlns:a16="http://schemas.microsoft.com/office/drawing/2014/main" id="{646FBA49-9D68-4D11-87D5-C1DB6A0887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4" name="Text Box 17">
          <a:extLst>
            <a:ext uri="{FF2B5EF4-FFF2-40B4-BE49-F238E27FC236}">
              <a16:creationId xmlns:a16="http://schemas.microsoft.com/office/drawing/2014/main" id="{FE963EB5-2B20-4943-BCEA-04BC530CE7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5" name="Text Box 6">
          <a:extLst>
            <a:ext uri="{FF2B5EF4-FFF2-40B4-BE49-F238E27FC236}">
              <a16:creationId xmlns:a16="http://schemas.microsoft.com/office/drawing/2014/main" id="{1A1960BC-FE78-48A4-9272-715C49DA71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6" name="Text Box 7">
          <a:extLst>
            <a:ext uri="{FF2B5EF4-FFF2-40B4-BE49-F238E27FC236}">
              <a16:creationId xmlns:a16="http://schemas.microsoft.com/office/drawing/2014/main" id="{DB797BA7-3E7B-447B-90FE-1529E610629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7" name="Text Box 8">
          <a:extLst>
            <a:ext uri="{FF2B5EF4-FFF2-40B4-BE49-F238E27FC236}">
              <a16:creationId xmlns:a16="http://schemas.microsoft.com/office/drawing/2014/main" id="{E57E8241-C7F8-4D7F-8C1B-14701F4362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8" name="Text Box 9">
          <a:extLst>
            <a:ext uri="{FF2B5EF4-FFF2-40B4-BE49-F238E27FC236}">
              <a16:creationId xmlns:a16="http://schemas.microsoft.com/office/drawing/2014/main" id="{6E3489EA-5A69-4C3F-A1AF-7730F5DCF3D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49" name="Text Box 10">
          <a:extLst>
            <a:ext uri="{FF2B5EF4-FFF2-40B4-BE49-F238E27FC236}">
              <a16:creationId xmlns:a16="http://schemas.microsoft.com/office/drawing/2014/main" id="{4AD47C76-66B4-4018-943C-51D9FA56DF4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0" name="Text Box 11">
          <a:extLst>
            <a:ext uri="{FF2B5EF4-FFF2-40B4-BE49-F238E27FC236}">
              <a16:creationId xmlns:a16="http://schemas.microsoft.com/office/drawing/2014/main" id="{F0DF7832-EC73-4BAD-9B1C-2250F1C3949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1" name="Text Box 12">
          <a:extLst>
            <a:ext uri="{FF2B5EF4-FFF2-40B4-BE49-F238E27FC236}">
              <a16:creationId xmlns:a16="http://schemas.microsoft.com/office/drawing/2014/main" id="{31615922-7D31-4386-AEB0-DD57ABF6504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2" name="Text Box 13">
          <a:extLst>
            <a:ext uri="{FF2B5EF4-FFF2-40B4-BE49-F238E27FC236}">
              <a16:creationId xmlns:a16="http://schemas.microsoft.com/office/drawing/2014/main" id="{E52E5C58-2A9F-48CB-9C90-EC65A176A8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3" name="Text Box 14">
          <a:extLst>
            <a:ext uri="{FF2B5EF4-FFF2-40B4-BE49-F238E27FC236}">
              <a16:creationId xmlns:a16="http://schemas.microsoft.com/office/drawing/2014/main" id="{250CE7EA-6319-4E0F-AD70-523B425A7C4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4" name="Text Box 15">
          <a:extLst>
            <a:ext uri="{FF2B5EF4-FFF2-40B4-BE49-F238E27FC236}">
              <a16:creationId xmlns:a16="http://schemas.microsoft.com/office/drawing/2014/main" id="{46AD7AE3-254B-41E6-B62B-3C6A359EE6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5" name="Text Box 16">
          <a:extLst>
            <a:ext uri="{FF2B5EF4-FFF2-40B4-BE49-F238E27FC236}">
              <a16:creationId xmlns:a16="http://schemas.microsoft.com/office/drawing/2014/main" id="{1579D919-1C43-498A-92CA-551A8586F8F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6" name="Text Box 17">
          <a:extLst>
            <a:ext uri="{FF2B5EF4-FFF2-40B4-BE49-F238E27FC236}">
              <a16:creationId xmlns:a16="http://schemas.microsoft.com/office/drawing/2014/main" id="{262BCA05-A918-4124-B6C7-87BD021D9C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7" name="Text Box 6">
          <a:extLst>
            <a:ext uri="{FF2B5EF4-FFF2-40B4-BE49-F238E27FC236}">
              <a16:creationId xmlns:a16="http://schemas.microsoft.com/office/drawing/2014/main" id="{E28E8351-F5B3-41B0-B4C6-C21AE1C8AD7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8" name="Text Box 7">
          <a:extLst>
            <a:ext uri="{FF2B5EF4-FFF2-40B4-BE49-F238E27FC236}">
              <a16:creationId xmlns:a16="http://schemas.microsoft.com/office/drawing/2014/main" id="{E55A8E99-B327-4D67-B877-EE494874B19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59" name="Text Box 8">
          <a:extLst>
            <a:ext uri="{FF2B5EF4-FFF2-40B4-BE49-F238E27FC236}">
              <a16:creationId xmlns:a16="http://schemas.microsoft.com/office/drawing/2014/main" id="{045F91FA-E027-43F4-8877-CB3EBB411C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0" name="Text Box 9">
          <a:extLst>
            <a:ext uri="{FF2B5EF4-FFF2-40B4-BE49-F238E27FC236}">
              <a16:creationId xmlns:a16="http://schemas.microsoft.com/office/drawing/2014/main" id="{7261A206-BA3C-4074-B7B7-83214D59D43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1" name="Text Box 10">
          <a:extLst>
            <a:ext uri="{FF2B5EF4-FFF2-40B4-BE49-F238E27FC236}">
              <a16:creationId xmlns:a16="http://schemas.microsoft.com/office/drawing/2014/main" id="{79832402-2658-430E-88BE-63391EE605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2" name="Text Box 11">
          <a:extLst>
            <a:ext uri="{FF2B5EF4-FFF2-40B4-BE49-F238E27FC236}">
              <a16:creationId xmlns:a16="http://schemas.microsoft.com/office/drawing/2014/main" id="{8ED2AB25-62D2-4CCB-9C4A-3F059ADE83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3" name="Text Box 12">
          <a:extLst>
            <a:ext uri="{FF2B5EF4-FFF2-40B4-BE49-F238E27FC236}">
              <a16:creationId xmlns:a16="http://schemas.microsoft.com/office/drawing/2014/main" id="{797C8C88-4710-4AED-B082-BFDF221FDDA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4" name="Text Box 13">
          <a:extLst>
            <a:ext uri="{FF2B5EF4-FFF2-40B4-BE49-F238E27FC236}">
              <a16:creationId xmlns:a16="http://schemas.microsoft.com/office/drawing/2014/main" id="{00FB4BFE-C203-4FC3-B7A6-4E15D45AF54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5" name="Text Box 14">
          <a:extLst>
            <a:ext uri="{FF2B5EF4-FFF2-40B4-BE49-F238E27FC236}">
              <a16:creationId xmlns:a16="http://schemas.microsoft.com/office/drawing/2014/main" id="{0E85BCB9-D452-4348-9F30-6EF18EF2C16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6" name="Text Box 15">
          <a:extLst>
            <a:ext uri="{FF2B5EF4-FFF2-40B4-BE49-F238E27FC236}">
              <a16:creationId xmlns:a16="http://schemas.microsoft.com/office/drawing/2014/main" id="{BC80EFD9-6FEA-4B3B-8496-7BDF1565E0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7" name="Text Box 16">
          <a:extLst>
            <a:ext uri="{FF2B5EF4-FFF2-40B4-BE49-F238E27FC236}">
              <a16:creationId xmlns:a16="http://schemas.microsoft.com/office/drawing/2014/main" id="{F4DC7C0E-DD8E-4504-A646-C20BED287FC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8" name="Text Box 17">
          <a:extLst>
            <a:ext uri="{FF2B5EF4-FFF2-40B4-BE49-F238E27FC236}">
              <a16:creationId xmlns:a16="http://schemas.microsoft.com/office/drawing/2014/main" id="{25C5CB61-1C3B-4EE2-8FF4-E19B0D217C6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69" name="Text Box 7">
          <a:extLst>
            <a:ext uri="{FF2B5EF4-FFF2-40B4-BE49-F238E27FC236}">
              <a16:creationId xmlns:a16="http://schemas.microsoft.com/office/drawing/2014/main" id="{7D0B2F86-8704-4A8E-99C5-F6457471E3F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0" name="Text Box 8">
          <a:extLst>
            <a:ext uri="{FF2B5EF4-FFF2-40B4-BE49-F238E27FC236}">
              <a16:creationId xmlns:a16="http://schemas.microsoft.com/office/drawing/2014/main" id="{326615BF-6C29-4704-BD18-DFC4FD61EFA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1" name="Text Box 9">
          <a:extLst>
            <a:ext uri="{FF2B5EF4-FFF2-40B4-BE49-F238E27FC236}">
              <a16:creationId xmlns:a16="http://schemas.microsoft.com/office/drawing/2014/main" id="{55A751AC-E789-426A-BBF9-69B951D8C31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2" name="Text Box 10">
          <a:extLst>
            <a:ext uri="{FF2B5EF4-FFF2-40B4-BE49-F238E27FC236}">
              <a16:creationId xmlns:a16="http://schemas.microsoft.com/office/drawing/2014/main" id="{FE72B2CF-113F-4E7E-AF37-24BBCF2563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3" name="Text Box 11">
          <a:extLst>
            <a:ext uri="{FF2B5EF4-FFF2-40B4-BE49-F238E27FC236}">
              <a16:creationId xmlns:a16="http://schemas.microsoft.com/office/drawing/2014/main" id="{5BBD42E9-4F48-43FF-8C6A-BE69A6DC610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4" name="Text Box 12">
          <a:extLst>
            <a:ext uri="{FF2B5EF4-FFF2-40B4-BE49-F238E27FC236}">
              <a16:creationId xmlns:a16="http://schemas.microsoft.com/office/drawing/2014/main" id="{41918EAF-B967-4AC2-869C-B2443A03F60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5" name="Text Box 13">
          <a:extLst>
            <a:ext uri="{FF2B5EF4-FFF2-40B4-BE49-F238E27FC236}">
              <a16:creationId xmlns:a16="http://schemas.microsoft.com/office/drawing/2014/main" id="{83408F4E-A203-4684-AB18-9643EE8578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6" name="Text Box 14">
          <a:extLst>
            <a:ext uri="{FF2B5EF4-FFF2-40B4-BE49-F238E27FC236}">
              <a16:creationId xmlns:a16="http://schemas.microsoft.com/office/drawing/2014/main" id="{C254259A-433A-4267-AD4C-F2E9A554A4B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7" name="Text Box 15">
          <a:extLst>
            <a:ext uri="{FF2B5EF4-FFF2-40B4-BE49-F238E27FC236}">
              <a16:creationId xmlns:a16="http://schemas.microsoft.com/office/drawing/2014/main" id="{CADA991F-8687-4113-ADB2-0D7418EE65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8" name="Text Box 16">
          <a:extLst>
            <a:ext uri="{FF2B5EF4-FFF2-40B4-BE49-F238E27FC236}">
              <a16:creationId xmlns:a16="http://schemas.microsoft.com/office/drawing/2014/main" id="{9CF5AEAF-8B07-4297-856F-7BBB3EC50C7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79" name="Text Box 17">
          <a:extLst>
            <a:ext uri="{FF2B5EF4-FFF2-40B4-BE49-F238E27FC236}">
              <a16:creationId xmlns:a16="http://schemas.microsoft.com/office/drawing/2014/main" id="{80998F3C-82E9-4A1D-B0C4-CB64F7C9B14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0" name="Text Box 6">
          <a:extLst>
            <a:ext uri="{FF2B5EF4-FFF2-40B4-BE49-F238E27FC236}">
              <a16:creationId xmlns:a16="http://schemas.microsoft.com/office/drawing/2014/main" id="{A5313C8C-D288-4C7A-9CFD-41038349A92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1" name="Text Box 7">
          <a:extLst>
            <a:ext uri="{FF2B5EF4-FFF2-40B4-BE49-F238E27FC236}">
              <a16:creationId xmlns:a16="http://schemas.microsoft.com/office/drawing/2014/main" id="{43012A9E-AFC0-4059-A0A0-BC5804AF888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2" name="Text Box 8">
          <a:extLst>
            <a:ext uri="{FF2B5EF4-FFF2-40B4-BE49-F238E27FC236}">
              <a16:creationId xmlns:a16="http://schemas.microsoft.com/office/drawing/2014/main" id="{BBD47157-D2FB-4E76-93CF-193D110B1C0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3" name="Text Box 9">
          <a:extLst>
            <a:ext uri="{FF2B5EF4-FFF2-40B4-BE49-F238E27FC236}">
              <a16:creationId xmlns:a16="http://schemas.microsoft.com/office/drawing/2014/main" id="{1E270190-AF80-4065-A45B-FA5C984069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4" name="Text Box 10">
          <a:extLst>
            <a:ext uri="{FF2B5EF4-FFF2-40B4-BE49-F238E27FC236}">
              <a16:creationId xmlns:a16="http://schemas.microsoft.com/office/drawing/2014/main" id="{35315801-FCD3-464E-97D1-F442E689A27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5" name="Text Box 11">
          <a:extLst>
            <a:ext uri="{FF2B5EF4-FFF2-40B4-BE49-F238E27FC236}">
              <a16:creationId xmlns:a16="http://schemas.microsoft.com/office/drawing/2014/main" id="{B7E394DF-FFB9-42DD-BC44-CDAE3AC3DA4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6" name="Text Box 12">
          <a:extLst>
            <a:ext uri="{FF2B5EF4-FFF2-40B4-BE49-F238E27FC236}">
              <a16:creationId xmlns:a16="http://schemas.microsoft.com/office/drawing/2014/main" id="{7D6EED52-2145-4B36-9E40-C1A15991C59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7" name="Text Box 13">
          <a:extLst>
            <a:ext uri="{FF2B5EF4-FFF2-40B4-BE49-F238E27FC236}">
              <a16:creationId xmlns:a16="http://schemas.microsoft.com/office/drawing/2014/main" id="{83EFB00C-D05C-4860-B1CB-65F2332C6B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8" name="Text Box 14">
          <a:extLst>
            <a:ext uri="{FF2B5EF4-FFF2-40B4-BE49-F238E27FC236}">
              <a16:creationId xmlns:a16="http://schemas.microsoft.com/office/drawing/2014/main" id="{DB460D17-E176-49C7-85FB-0F426AC354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89" name="Text Box 15">
          <a:extLst>
            <a:ext uri="{FF2B5EF4-FFF2-40B4-BE49-F238E27FC236}">
              <a16:creationId xmlns:a16="http://schemas.microsoft.com/office/drawing/2014/main" id="{5CF558E4-F03B-4FCB-B775-9ECC0A0FDB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0" name="Text Box 16">
          <a:extLst>
            <a:ext uri="{FF2B5EF4-FFF2-40B4-BE49-F238E27FC236}">
              <a16:creationId xmlns:a16="http://schemas.microsoft.com/office/drawing/2014/main" id="{BB88018F-E1B9-48C9-A762-4D7AC652CC6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1" name="Text Box 17">
          <a:extLst>
            <a:ext uri="{FF2B5EF4-FFF2-40B4-BE49-F238E27FC236}">
              <a16:creationId xmlns:a16="http://schemas.microsoft.com/office/drawing/2014/main" id="{588A1F2D-7391-4D06-A215-39DF580C651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2" name="Text Box 6">
          <a:extLst>
            <a:ext uri="{FF2B5EF4-FFF2-40B4-BE49-F238E27FC236}">
              <a16:creationId xmlns:a16="http://schemas.microsoft.com/office/drawing/2014/main" id="{8601D737-1723-4216-A1E7-FEDE9FD7BB9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3" name="Text Box 7">
          <a:extLst>
            <a:ext uri="{FF2B5EF4-FFF2-40B4-BE49-F238E27FC236}">
              <a16:creationId xmlns:a16="http://schemas.microsoft.com/office/drawing/2014/main" id="{D685D400-F1DC-40CD-B8AF-E40BD9FFD93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4" name="Text Box 8">
          <a:extLst>
            <a:ext uri="{FF2B5EF4-FFF2-40B4-BE49-F238E27FC236}">
              <a16:creationId xmlns:a16="http://schemas.microsoft.com/office/drawing/2014/main" id="{8F865210-8FA0-4707-89DB-DE1223C07EE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5" name="Text Box 9">
          <a:extLst>
            <a:ext uri="{FF2B5EF4-FFF2-40B4-BE49-F238E27FC236}">
              <a16:creationId xmlns:a16="http://schemas.microsoft.com/office/drawing/2014/main" id="{39B152F0-6D84-4ADE-88C3-BB410B9C458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6" name="Text Box 10">
          <a:extLst>
            <a:ext uri="{FF2B5EF4-FFF2-40B4-BE49-F238E27FC236}">
              <a16:creationId xmlns:a16="http://schemas.microsoft.com/office/drawing/2014/main" id="{1EB1CE7D-961B-45B4-9450-39D16295C23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7" name="Text Box 11">
          <a:extLst>
            <a:ext uri="{FF2B5EF4-FFF2-40B4-BE49-F238E27FC236}">
              <a16:creationId xmlns:a16="http://schemas.microsoft.com/office/drawing/2014/main" id="{3430A4E5-F6C9-4DED-B71E-7554DC3A095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8" name="Text Box 12">
          <a:extLst>
            <a:ext uri="{FF2B5EF4-FFF2-40B4-BE49-F238E27FC236}">
              <a16:creationId xmlns:a16="http://schemas.microsoft.com/office/drawing/2014/main" id="{A27F3BC5-8C3B-4393-8AC8-C8021416A87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899" name="Text Box 13">
          <a:extLst>
            <a:ext uri="{FF2B5EF4-FFF2-40B4-BE49-F238E27FC236}">
              <a16:creationId xmlns:a16="http://schemas.microsoft.com/office/drawing/2014/main" id="{60B736DA-44E7-4742-99D2-9D09760D329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0" name="Text Box 14">
          <a:extLst>
            <a:ext uri="{FF2B5EF4-FFF2-40B4-BE49-F238E27FC236}">
              <a16:creationId xmlns:a16="http://schemas.microsoft.com/office/drawing/2014/main" id="{7D7C499B-4F93-4222-AF82-D44D6468266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1" name="Text Box 15">
          <a:extLst>
            <a:ext uri="{FF2B5EF4-FFF2-40B4-BE49-F238E27FC236}">
              <a16:creationId xmlns:a16="http://schemas.microsoft.com/office/drawing/2014/main" id="{AA774CDB-B7F4-4897-8BB6-E6A5D9C5D94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2" name="Text Box 16">
          <a:extLst>
            <a:ext uri="{FF2B5EF4-FFF2-40B4-BE49-F238E27FC236}">
              <a16:creationId xmlns:a16="http://schemas.microsoft.com/office/drawing/2014/main" id="{66FF5FF1-B64C-45DC-A566-517901A64EC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3" name="Text Box 17">
          <a:extLst>
            <a:ext uri="{FF2B5EF4-FFF2-40B4-BE49-F238E27FC236}">
              <a16:creationId xmlns:a16="http://schemas.microsoft.com/office/drawing/2014/main" id="{75711E41-3D1E-4461-B9DF-780C7428844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4" name="Text Box 6">
          <a:extLst>
            <a:ext uri="{FF2B5EF4-FFF2-40B4-BE49-F238E27FC236}">
              <a16:creationId xmlns:a16="http://schemas.microsoft.com/office/drawing/2014/main" id="{0EB1D404-55F6-4CD1-9547-924F948C88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5" name="Text Box 7">
          <a:extLst>
            <a:ext uri="{FF2B5EF4-FFF2-40B4-BE49-F238E27FC236}">
              <a16:creationId xmlns:a16="http://schemas.microsoft.com/office/drawing/2014/main" id="{D211FD8B-88D4-4063-9630-D25E6F565FE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6" name="Text Box 8">
          <a:extLst>
            <a:ext uri="{FF2B5EF4-FFF2-40B4-BE49-F238E27FC236}">
              <a16:creationId xmlns:a16="http://schemas.microsoft.com/office/drawing/2014/main" id="{B9788DBA-AB62-4F6E-B960-3355ECAD18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7" name="Text Box 9">
          <a:extLst>
            <a:ext uri="{FF2B5EF4-FFF2-40B4-BE49-F238E27FC236}">
              <a16:creationId xmlns:a16="http://schemas.microsoft.com/office/drawing/2014/main" id="{B422F83F-2924-48B7-882F-EC9F9D2C51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8" name="Text Box 10">
          <a:extLst>
            <a:ext uri="{FF2B5EF4-FFF2-40B4-BE49-F238E27FC236}">
              <a16:creationId xmlns:a16="http://schemas.microsoft.com/office/drawing/2014/main" id="{17109485-2DD3-4287-8155-A8811E83848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09" name="Text Box 11">
          <a:extLst>
            <a:ext uri="{FF2B5EF4-FFF2-40B4-BE49-F238E27FC236}">
              <a16:creationId xmlns:a16="http://schemas.microsoft.com/office/drawing/2014/main" id="{FBD03767-E760-4A7D-8A9C-498A4CC79D6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0" name="Text Box 12">
          <a:extLst>
            <a:ext uri="{FF2B5EF4-FFF2-40B4-BE49-F238E27FC236}">
              <a16:creationId xmlns:a16="http://schemas.microsoft.com/office/drawing/2014/main" id="{F8786AC3-A372-45DE-95CC-58CDEA3B549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1" name="Text Box 13">
          <a:extLst>
            <a:ext uri="{FF2B5EF4-FFF2-40B4-BE49-F238E27FC236}">
              <a16:creationId xmlns:a16="http://schemas.microsoft.com/office/drawing/2014/main" id="{1E263FBE-E5AF-4C8D-AC09-3B96B13A0D9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2" name="Text Box 14">
          <a:extLst>
            <a:ext uri="{FF2B5EF4-FFF2-40B4-BE49-F238E27FC236}">
              <a16:creationId xmlns:a16="http://schemas.microsoft.com/office/drawing/2014/main" id="{E154A603-152D-4D8D-A828-038BB032E0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3" name="Text Box 15">
          <a:extLst>
            <a:ext uri="{FF2B5EF4-FFF2-40B4-BE49-F238E27FC236}">
              <a16:creationId xmlns:a16="http://schemas.microsoft.com/office/drawing/2014/main" id="{B81F4571-5277-42C1-9D69-CE875F026C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4" name="Text Box 16">
          <a:extLst>
            <a:ext uri="{FF2B5EF4-FFF2-40B4-BE49-F238E27FC236}">
              <a16:creationId xmlns:a16="http://schemas.microsoft.com/office/drawing/2014/main" id="{A06BA20F-CA78-43C1-B935-0B8B8E19576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5" name="Text Box 17">
          <a:extLst>
            <a:ext uri="{FF2B5EF4-FFF2-40B4-BE49-F238E27FC236}">
              <a16:creationId xmlns:a16="http://schemas.microsoft.com/office/drawing/2014/main" id="{4422042C-1FD4-45C3-BDE9-3B1FED53468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6" name="Text Box 7">
          <a:extLst>
            <a:ext uri="{FF2B5EF4-FFF2-40B4-BE49-F238E27FC236}">
              <a16:creationId xmlns:a16="http://schemas.microsoft.com/office/drawing/2014/main" id="{D1A4F1AA-B240-4F92-8305-B244670ECF4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7" name="Text Box 8">
          <a:extLst>
            <a:ext uri="{FF2B5EF4-FFF2-40B4-BE49-F238E27FC236}">
              <a16:creationId xmlns:a16="http://schemas.microsoft.com/office/drawing/2014/main" id="{C2629E96-2541-4481-B4EC-661590B144C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8" name="Text Box 9">
          <a:extLst>
            <a:ext uri="{FF2B5EF4-FFF2-40B4-BE49-F238E27FC236}">
              <a16:creationId xmlns:a16="http://schemas.microsoft.com/office/drawing/2014/main" id="{393849DE-8665-4B01-9444-A8E889C1039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19" name="Text Box 10">
          <a:extLst>
            <a:ext uri="{FF2B5EF4-FFF2-40B4-BE49-F238E27FC236}">
              <a16:creationId xmlns:a16="http://schemas.microsoft.com/office/drawing/2014/main" id="{91F90796-0CB0-4E10-A05F-45977935BAA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0" name="Text Box 11">
          <a:extLst>
            <a:ext uri="{FF2B5EF4-FFF2-40B4-BE49-F238E27FC236}">
              <a16:creationId xmlns:a16="http://schemas.microsoft.com/office/drawing/2014/main" id="{50137DBB-A617-42EE-9601-A8BB7643A3D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1" name="Text Box 12">
          <a:extLst>
            <a:ext uri="{FF2B5EF4-FFF2-40B4-BE49-F238E27FC236}">
              <a16:creationId xmlns:a16="http://schemas.microsoft.com/office/drawing/2014/main" id="{3C10DDDA-46ED-434E-95D5-69F05451352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2" name="Text Box 13">
          <a:extLst>
            <a:ext uri="{FF2B5EF4-FFF2-40B4-BE49-F238E27FC236}">
              <a16:creationId xmlns:a16="http://schemas.microsoft.com/office/drawing/2014/main" id="{8B836ECB-F8AF-4AAC-8C0F-FAFC7C729E1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3" name="Text Box 14">
          <a:extLst>
            <a:ext uri="{FF2B5EF4-FFF2-40B4-BE49-F238E27FC236}">
              <a16:creationId xmlns:a16="http://schemas.microsoft.com/office/drawing/2014/main" id="{9D735BB3-7F55-48B5-AC1F-681B449B35D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4" name="Text Box 15">
          <a:extLst>
            <a:ext uri="{FF2B5EF4-FFF2-40B4-BE49-F238E27FC236}">
              <a16:creationId xmlns:a16="http://schemas.microsoft.com/office/drawing/2014/main" id="{6A15EAF1-DB9A-4F0D-9BC5-149AA05C9EC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5" name="Text Box 16">
          <a:extLst>
            <a:ext uri="{FF2B5EF4-FFF2-40B4-BE49-F238E27FC236}">
              <a16:creationId xmlns:a16="http://schemas.microsoft.com/office/drawing/2014/main" id="{B72A8F4E-995A-4541-B621-CE40C8ACE74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6" name="Text Box 17">
          <a:extLst>
            <a:ext uri="{FF2B5EF4-FFF2-40B4-BE49-F238E27FC236}">
              <a16:creationId xmlns:a16="http://schemas.microsoft.com/office/drawing/2014/main" id="{56C5583C-6073-499F-91D1-22345DBE204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7" name="Text Box 6">
          <a:extLst>
            <a:ext uri="{FF2B5EF4-FFF2-40B4-BE49-F238E27FC236}">
              <a16:creationId xmlns:a16="http://schemas.microsoft.com/office/drawing/2014/main" id="{CB96E8BA-3653-4A75-8E5B-5853B9A04D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8" name="Text Box 7">
          <a:extLst>
            <a:ext uri="{FF2B5EF4-FFF2-40B4-BE49-F238E27FC236}">
              <a16:creationId xmlns:a16="http://schemas.microsoft.com/office/drawing/2014/main" id="{9723A2EC-C770-482C-A133-A4C1C1945FC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29" name="Text Box 8">
          <a:extLst>
            <a:ext uri="{FF2B5EF4-FFF2-40B4-BE49-F238E27FC236}">
              <a16:creationId xmlns:a16="http://schemas.microsoft.com/office/drawing/2014/main" id="{1AEDA1AD-955C-416C-B074-4C2D10F70A7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0" name="Text Box 9">
          <a:extLst>
            <a:ext uri="{FF2B5EF4-FFF2-40B4-BE49-F238E27FC236}">
              <a16:creationId xmlns:a16="http://schemas.microsoft.com/office/drawing/2014/main" id="{88C69B62-792A-41A6-BB1B-EB27707382C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1" name="Text Box 10">
          <a:extLst>
            <a:ext uri="{FF2B5EF4-FFF2-40B4-BE49-F238E27FC236}">
              <a16:creationId xmlns:a16="http://schemas.microsoft.com/office/drawing/2014/main" id="{01146629-6C3C-4341-9EA4-BF01EAC309A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2" name="Text Box 11">
          <a:extLst>
            <a:ext uri="{FF2B5EF4-FFF2-40B4-BE49-F238E27FC236}">
              <a16:creationId xmlns:a16="http://schemas.microsoft.com/office/drawing/2014/main" id="{31B47F69-C861-41D3-A97E-A857C7B8419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3" name="Text Box 12">
          <a:extLst>
            <a:ext uri="{FF2B5EF4-FFF2-40B4-BE49-F238E27FC236}">
              <a16:creationId xmlns:a16="http://schemas.microsoft.com/office/drawing/2014/main" id="{25E8126E-5A9F-4D42-A678-1AE40F6D5E5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4" name="Text Box 13">
          <a:extLst>
            <a:ext uri="{FF2B5EF4-FFF2-40B4-BE49-F238E27FC236}">
              <a16:creationId xmlns:a16="http://schemas.microsoft.com/office/drawing/2014/main" id="{67CBA037-6BAA-4923-9C00-035655BC6FE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5" name="Text Box 14">
          <a:extLst>
            <a:ext uri="{FF2B5EF4-FFF2-40B4-BE49-F238E27FC236}">
              <a16:creationId xmlns:a16="http://schemas.microsoft.com/office/drawing/2014/main" id="{5114B3B4-B6D6-4762-BF14-7872C9C4D98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6" name="Text Box 15">
          <a:extLst>
            <a:ext uri="{FF2B5EF4-FFF2-40B4-BE49-F238E27FC236}">
              <a16:creationId xmlns:a16="http://schemas.microsoft.com/office/drawing/2014/main" id="{E990F2FD-DDF6-4BA8-BAD7-6CAFD528A42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7" name="Text Box 16">
          <a:extLst>
            <a:ext uri="{FF2B5EF4-FFF2-40B4-BE49-F238E27FC236}">
              <a16:creationId xmlns:a16="http://schemas.microsoft.com/office/drawing/2014/main" id="{20B7852D-CB04-4C49-8661-E33C87BE494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8" name="Text Box 17">
          <a:extLst>
            <a:ext uri="{FF2B5EF4-FFF2-40B4-BE49-F238E27FC236}">
              <a16:creationId xmlns:a16="http://schemas.microsoft.com/office/drawing/2014/main" id="{2568B4F6-1891-4D61-B426-9A9CF52227A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39" name="Text Box 6">
          <a:extLst>
            <a:ext uri="{FF2B5EF4-FFF2-40B4-BE49-F238E27FC236}">
              <a16:creationId xmlns:a16="http://schemas.microsoft.com/office/drawing/2014/main" id="{86AC673C-A156-4E19-A032-85A0AACC731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0" name="Text Box 7">
          <a:extLst>
            <a:ext uri="{FF2B5EF4-FFF2-40B4-BE49-F238E27FC236}">
              <a16:creationId xmlns:a16="http://schemas.microsoft.com/office/drawing/2014/main" id="{A0CB29B4-16F7-41F2-A545-90AA625A647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1" name="Text Box 8">
          <a:extLst>
            <a:ext uri="{FF2B5EF4-FFF2-40B4-BE49-F238E27FC236}">
              <a16:creationId xmlns:a16="http://schemas.microsoft.com/office/drawing/2014/main" id="{A9AC3CEC-06EB-4D67-A677-9F5C95E1F36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2" name="Text Box 9">
          <a:extLst>
            <a:ext uri="{FF2B5EF4-FFF2-40B4-BE49-F238E27FC236}">
              <a16:creationId xmlns:a16="http://schemas.microsoft.com/office/drawing/2014/main" id="{95118C20-411C-4A74-825E-36F7986F098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3" name="Text Box 10">
          <a:extLst>
            <a:ext uri="{FF2B5EF4-FFF2-40B4-BE49-F238E27FC236}">
              <a16:creationId xmlns:a16="http://schemas.microsoft.com/office/drawing/2014/main" id="{40FD3F08-53E0-4AE6-B223-0EAB2D6515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4" name="Text Box 11">
          <a:extLst>
            <a:ext uri="{FF2B5EF4-FFF2-40B4-BE49-F238E27FC236}">
              <a16:creationId xmlns:a16="http://schemas.microsoft.com/office/drawing/2014/main" id="{39FD2578-4483-41B8-A220-0819DAE757C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5" name="Text Box 12">
          <a:extLst>
            <a:ext uri="{FF2B5EF4-FFF2-40B4-BE49-F238E27FC236}">
              <a16:creationId xmlns:a16="http://schemas.microsoft.com/office/drawing/2014/main" id="{B68F4794-56C2-4769-9854-1E17B51EEB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6" name="Text Box 13">
          <a:extLst>
            <a:ext uri="{FF2B5EF4-FFF2-40B4-BE49-F238E27FC236}">
              <a16:creationId xmlns:a16="http://schemas.microsoft.com/office/drawing/2014/main" id="{A9CDCB42-F6C4-49DF-B138-B32C8C2C935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7" name="Text Box 14">
          <a:extLst>
            <a:ext uri="{FF2B5EF4-FFF2-40B4-BE49-F238E27FC236}">
              <a16:creationId xmlns:a16="http://schemas.microsoft.com/office/drawing/2014/main" id="{972C0043-9F4A-40BE-972D-1FA5F2315FF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8" name="Text Box 15">
          <a:extLst>
            <a:ext uri="{FF2B5EF4-FFF2-40B4-BE49-F238E27FC236}">
              <a16:creationId xmlns:a16="http://schemas.microsoft.com/office/drawing/2014/main" id="{E6B31C19-86B8-4C73-85A0-438338F6E8D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49" name="Text Box 16">
          <a:extLst>
            <a:ext uri="{FF2B5EF4-FFF2-40B4-BE49-F238E27FC236}">
              <a16:creationId xmlns:a16="http://schemas.microsoft.com/office/drawing/2014/main" id="{25A1E94E-871C-4932-8BCC-2817080F687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0" name="Text Box 17">
          <a:extLst>
            <a:ext uri="{FF2B5EF4-FFF2-40B4-BE49-F238E27FC236}">
              <a16:creationId xmlns:a16="http://schemas.microsoft.com/office/drawing/2014/main" id="{BD780564-5960-4869-8D51-932997A2335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1" name="Text Box 6">
          <a:extLst>
            <a:ext uri="{FF2B5EF4-FFF2-40B4-BE49-F238E27FC236}">
              <a16:creationId xmlns:a16="http://schemas.microsoft.com/office/drawing/2014/main" id="{63F2D24C-27E9-4340-A55D-39194F4B142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2" name="Text Box 7">
          <a:extLst>
            <a:ext uri="{FF2B5EF4-FFF2-40B4-BE49-F238E27FC236}">
              <a16:creationId xmlns:a16="http://schemas.microsoft.com/office/drawing/2014/main" id="{C0A63AD7-3662-45C1-8153-8F846804079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3" name="Text Box 8">
          <a:extLst>
            <a:ext uri="{FF2B5EF4-FFF2-40B4-BE49-F238E27FC236}">
              <a16:creationId xmlns:a16="http://schemas.microsoft.com/office/drawing/2014/main" id="{6D52B026-3C95-4329-A2E7-823BD9D209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4" name="Text Box 9">
          <a:extLst>
            <a:ext uri="{FF2B5EF4-FFF2-40B4-BE49-F238E27FC236}">
              <a16:creationId xmlns:a16="http://schemas.microsoft.com/office/drawing/2014/main" id="{367E7D55-494B-4065-97AD-00E616EECD7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5" name="Text Box 10">
          <a:extLst>
            <a:ext uri="{FF2B5EF4-FFF2-40B4-BE49-F238E27FC236}">
              <a16:creationId xmlns:a16="http://schemas.microsoft.com/office/drawing/2014/main" id="{B6E7CECE-2A85-47F9-BAA8-9667DB5E356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6" name="Text Box 11">
          <a:extLst>
            <a:ext uri="{FF2B5EF4-FFF2-40B4-BE49-F238E27FC236}">
              <a16:creationId xmlns:a16="http://schemas.microsoft.com/office/drawing/2014/main" id="{62A9E3FF-B623-425F-91F4-1021496F4E1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7" name="Text Box 12">
          <a:extLst>
            <a:ext uri="{FF2B5EF4-FFF2-40B4-BE49-F238E27FC236}">
              <a16:creationId xmlns:a16="http://schemas.microsoft.com/office/drawing/2014/main" id="{781CC811-5F43-488A-8FFF-72452A92E94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8" name="Text Box 13">
          <a:extLst>
            <a:ext uri="{FF2B5EF4-FFF2-40B4-BE49-F238E27FC236}">
              <a16:creationId xmlns:a16="http://schemas.microsoft.com/office/drawing/2014/main" id="{1C9C9094-A41D-4B3E-87D4-06ABAEC2C8D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59" name="Text Box 14">
          <a:extLst>
            <a:ext uri="{FF2B5EF4-FFF2-40B4-BE49-F238E27FC236}">
              <a16:creationId xmlns:a16="http://schemas.microsoft.com/office/drawing/2014/main" id="{5B45D5E6-9EE2-4B10-8E19-FBE905A1F6E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0" name="Text Box 15">
          <a:extLst>
            <a:ext uri="{FF2B5EF4-FFF2-40B4-BE49-F238E27FC236}">
              <a16:creationId xmlns:a16="http://schemas.microsoft.com/office/drawing/2014/main" id="{DA97E561-60C6-4CBD-BADA-E3EECD4A998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1" name="Text Box 16">
          <a:extLst>
            <a:ext uri="{FF2B5EF4-FFF2-40B4-BE49-F238E27FC236}">
              <a16:creationId xmlns:a16="http://schemas.microsoft.com/office/drawing/2014/main" id="{2C7AE126-A796-444D-A8CD-39D1B551F4E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2" name="Text Box 17">
          <a:extLst>
            <a:ext uri="{FF2B5EF4-FFF2-40B4-BE49-F238E27FC236}">
              <a16:creationId xmlns:a16="http://schemas.microsoft.com/office/drawing/2014/main" id="{88AF6E66-1AD9-49DC-81C9-CEF31B73A9D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3" name="Text Box 7">
          <a:extLst>
            <a:ext uri="{FF2B5EF4-FFF2-40B4-BE49-F238E27FC236}">
              <a16:creationId xmlns:a16="http://schemas.microsoft.com/office/drawing/2014/main" id="{3A2925D7-6037-43BA-8CB5-4F8576D9940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4" name="Text Box 8">
          <a:extLst>
            <a:ext uri="{FF2B5EF4-FFF2-40B4-BE49-F238E27FC236}">
              <a16:creationId xmlns:a16="http://schemas.microsoft.com/office/drawing/2014/main" id="{2524D68C-E2DD-4206-9D66-110DCE9F29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5" name="Text Box 9">
          <a:extLst>
            <a:ext uri="{FF2B5EF4-FFF2-40B4-BE49-F238E27FC236}">
              <a16:creationId xmlns:a16="http://schemas.microsoft.com/office/drawing/2014/main" id="{44129282-FF0C-4F99-9867-F8079762FB6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6" name="Text Box 10">
          <a:extLst>
            <a:ext uri="{FF2B5EF4-FFF2-40B4-BE49-F238E27FC236}">
              <a16:creationId xmlns:a16="http://schemas.microsoft.com/office/drawing/2014/main" id="{24B39A05-C3DC-47B6-85C5-E8552C801FE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7" name="Text Box 11">
          <a:extLst>
            <a:ext uri="{FF2B5EF4-FFF2-40B4-BE49-F238E27FC236}">
              <a16:creationId xmlns:a16="http://schemas.microsoft.com/office/drawing/2014/main" id="{FBF5ADD8-AB72-442A-8709-417F36B98DA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8" name="Text Box 12">
          <a:extLst>
            <a:ext uri="{FF2B5EF4-FFF2-40B4-BE49-F238E27FC236}">
              <a16:creationId xmlns:a16="http://schemas.microsoft.com/office/drawing/2014/main" id="{EABAF5F6-F315-4113-A9CB-992A75C2F1D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69" name="Text Box 13">
          <a:extLst>
            <a:ext uri="{FF2B5EF4-FFF2-40B4-BE49-F238E27FC236}">
              <a16:creationId xmlns:a16="http://schemas.microsoft.com/office/drawing/2014/main" id="{5D2B52A6-C613-4FCB-8B10-C79719C32AB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0" name="Text Box 14">
          <a:extLst>
            <a:ext uri="{FF2B5EF4-FFF2-40B4-BE49-F238E27FC236}">
              <a16:creationId xmlns:a16="http://schemas.microsoft.com/office/drawing/2014/main" id="{B8FBE4E5-BC9B-4843-887C-E47D67F5815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1" name="Text Box 15">
          <a:extLst>
            <a:ext uri="{FF2B5EF4-FFF2-40B4-BE49-F238E27FC236}">
              <a16:creationId xmlns:a16="http://schemas.microsoft.com/office/drawing/2014/main" id="{C72A6FC7-FBD5-4FB1-B579-83691BDBD9F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2" name="Text Box 16">
          <a:extLst>
            <a:ext uri="{FF2B5EF4-FFF2-40B4-BE49-F238E27FC236}">
              <a16:creationId xmlns:a16="http://schemas.microsoft.com/office/drawing/2014/main" id="{FE902E03-7FCA-4848-9F99-C2315C1478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3" name="Text Box 17">
          <a:extLst>
            <a:ext uri="{FF2B5EF4-FFF2-40B4-BE49-F238E27FC236}">
              <a16:creationId xmlns:a16="http://schemas.microsoft.com/office/drawing/2014/main" id="{C88AB2FD-6A46-45B7-AD5C-A21A1E3F4CB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4" name="Text Box 6">
          <a:extLst>
            <a:ext uri="{FF2B5EF4-FFF2-40B4-BE49-F238E27FC236}">
              <a16:creationId xmlns:a16="http://schemas.microsoft.com/office/drawing/2014/main" id="{F1F4979E-AC80-4577-BFB9-D448870288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5" name="Text Box 7">
          <a:extLst>
            <a:ext uri="{FF2B5EF4-FFF2-40B4-BE49-F238E27FC236}">
              <a16:creationId xmlns:a16="http://schemas.microsoft.com/office/drawing/2014/main" id="{01D60377-45D2-4381-B079-058B9676F3D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6" name="Text Box 8">
          <a:extLst>
            <a:ext uri="{FF2B5EF4-FFF2-40B4-BE49-F238E27FC236}">
              <a16:creationId xmlns:a16="http://schemas.microsoft.com/office/drawing/2014/main" id="{590AAE64-FDA4-4FAE-B0D0-5928EBD700B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7" name="Text Box 9">
          <a:extLst>
            <a:ext uri="{FF2B5EF4-FFF2-40B4-BE49-F238E27FC236}">
              <a16:creationId xmlns:a16="http://schemas.microsoft.com/office/drawing/2014/main" id="{B764D2B8-C074-493B-ABAA-6202D4B6889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8" name="Text Box 10">
          <a:extLst>
            <a:ext uri="{FF2B5EF4-FFF2-40B4-BE49-F238E27FC236}">
              <a16:creationId xmlns:a16="http://schemas.microsoft.com/office/drawing/2014/main" id="{11C0C210-7FA5-4654-895C-ACED1B0655C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79" name="Text Box 11">
          <a:extLst>
            <a:ext uri="{FF2B5EF4-FFF2-40B4-BE49-F238E27FC236}">
              <a16:creationId xmlns:a16="http://schemas.microsoft.com/office/drawing/2014/main" id="{53F6D436-2F8E-4C09-93AC-3EC67D7C12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0" name="Text Box 12">
          <a:extLst>
            <a:ext uri="{FF2B5EF4-FFF2-40B4-BE49-F238E27FC236}">
              <a16:creationId xmlns:a16="http://schemas.microsoft.com/office/drawing/2014/main" id="{6182AF5A-ED6A-4A83-B74C-00B1B14FBD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1" name="Text Box 13">
          <a:extLst>
            <a:ext uri="{FF2B5EF4-FFF2-40B4-BE49-F238E27FC236}">
              <a16:creationId xmlns:a16="http://schemas.microsoft.com/office/drawing/2014/main" id="{80FA59EF-05AC-45E3-97A8-335793E2EBD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2" name="Text Box 14">
          <a:extLst>
            <a:ext uri="{FF2B5EF4-FFF2-40B4-BE49-F238E27FC236}">
              <a16:creationId xmlns:a16="http://schemas.microsoft.com/office/drawing/2014/main" id="{A393E78E-45E2-4B6A-B1A6-FE760BB497D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3" name="Text Box 15">
          <a:extLst>
            <a:ext uri="{FF2B5EF4-FFF2-40B4-BE49-F238E27FC236}">
              <a16:creationId xmlns:a16="http://schemas.microsoft.com/office/drawing/2014/main" id="{9F28FF14-3F07-4E88-A5DA-DB75543AA89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4" name="Text Box 16">
          <a:extLst>
            <a:ext uri="{FF2B5EF4-FFF2-40B4-BE49-F238E27FC236}">
              <a16:creationId xmlns:a16="http://schemas.microsoft.com/office/drawing/2014/main" id="{2226AF76-D39A-4D05-9A18-773BC3BF2C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5" name="Text Box 17">
          <a:extLst>
            <a:ext uri="{FF2B5EF4-FFF2-40B4-BE49-F238E27FC236}">
              <a16:creationId xmlns:a16="http://schemas.microsoft.com/office/drawing/2014/main" id="{D1B03B2A-A9C1-43E2-8902-BECFD21990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6" name="Text Box 6">
          <a:extLst>
            <a:ext uri="{FF2B5EF4-FFF2-40B4-BE49-F238E27FC236}">
              <a16:creationId xmlns:a16="http://schemas.microsoft.com/office/drawing/2014/main" id="{1A235710-AD82-45FC-9A34-2BCD4BC717F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7" name="Text Box 7">
          <a:extLst>
            <a:ext uri="{FF2B5EF4-FFF2-40B4-BE49-F238E27FC236}">
              <a16:creationId xmlns:a16="http://schemas.microsoft.com/office/drawing/2014/main" id="{B8890C0E-5709-4577-8BB6-5E2935D42F1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8" name="Text Box 8">
          <a:extLst>
            <a:ext uri="{FF2B5EF4-FFF2-40B4-BE49-F238E27FC236}">
              <a16:creationId xmlns:a16="http://schemas.microsoft.com/office/drawing/2014/main" id="{0EA98D7A-1673-40ED-A3CF-524C847988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89" name="Text Box 9">
          <a:extLst>
            <a:ext uri="{FF2B5EF4-FFF2-40B4-BE49-F238E27FC236}">
              <a16:creationId xmlns:a16="http://schemas.microsoft.com/office/drawing/2014/main" id="{B7FAFA80-97A3-4CF1-BDB0-9EB35885ED8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0" name="Text Box 10">
          <a:extLst>
            <a:ext uri="{FF2B5EF4-FFF2-40B4-BE49-F238E27FC236}">
              <a16:creationId xmlns:a16="http://schemas.microsoft.com/office/drawing/2014/main" id="{8E7DD762-7E14-451C-96C0-EE73E9B7C7F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1" name="Text Box 11">
          <a:extLst>
            <a:ext uri="{FF2B5EF4-FFF2-40B4-BE49-F238E27FC236}">
              <a16:creationId xmlns:a16="http://schemas.microsoft.com/office/drawing/2014/main" id="{DC171551-8FDB-4F14-B6D7-BD9287359A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2" name="Text Box 12">
          <a:extLst>
            <a:ext uri="{FF2B5EF4-FFF2-40B4-BE49-F238E27FC236}">
              <a16:creationId xmlns:a16="http://schemas.microsoft.com/office/drawing/2014/main" id="{9D0ECF07-C5C4-490C-AFCC-C99D755E51A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3" name="Text Box 13">
          <a:extLst>
            <a:ext uri="{FF2B5EF4-FFF2-40B4-BE49-F238E27FC236}">
              <a16:creationId xmlns:a16="http://schemas.microsoft.com/office/drawing/2014/main" id="{361D5494-C9B3-42D6-B35D-97022B76EAF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4" name="Text Box 14">
          <a:extLst>
            <a:ext uri="{FF2B5EF4-FFF2-40B4-BE49-F238E27FC236}">
              <a16:creationId xmlns:a16="http://schemas.microsoft.com/office/drawing/2014/main" id="{8EF303BB-91E8-41EE-BD87-AB13DD9E3BC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5" name="Text Box 15">
          <a:extLst>
            <a:ext uri="{FF2B5EF4-FFF2-40B4-BE49-F238E27FC236}">
              <a16:creationId xmlns:a16="http://schemas.microsoft.com/office/drawing/2014/main" id="{35B98CAA-44A0-4600-A30A-E6C29BD5052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6" name="Text Box 16">
          <a:extLst>
            <a:ext uri="{FF2B5EF4-FFF2-40B4-BE49-F238E27FC236}">
              <a16:creationId xmlns:a16="http://schemas.microsoft.com/office/drawing/2014/main" id="{2A09CDF7-5140-4740-86AD-EE2A9624C84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7" name="Text Box 17">
          <a:extLst>
            <a:ext uri="{FF2B5EF4-FFF2-40B4-BE49-F238E27FC236}">
              <a16:creationId xmlns:a16="http://schemas.microsoft.com/office/drawing/2014/main" id="{E6F58C10-BF03-4122-96A1-5554448378F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8" name="Text Box 6">
          <a:extLst>
            <a:ext uri="{FF2B5EF4-FFF2-40B4-BE49-F238E27FC236}">
              <a16:creationId xmlns:a16="http://schemas.microsoft.com/office/drawing/2014/main" id="{D6E257AB-275B-491B-8C51-58E5B8A25C6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999" name="Text Box 7">
          <a:extLst>
            <a:ext uri="{FF2B5EF4-FFF2-40B4-BE49-F238E27FC236}">
              <a16:creationId xmlns:a16="http://schemas.microsoft.com/office/drawing/2014/main" id="{A0DEDFA0-CC9D-4006-A546-444820049A6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0" name="Text Box 8">
          <a:extLst>
            <a:ext uri="{FF2B5EF4-FFF2-40B4-BE49-F238E27FC236}">
              <a16:creationId xmlns:a16="http://schemas.microsoft.com/office/drawing/2014/main" id="{7883949A-A1C5-49A5-9203-645D85D88F2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1" name="Text Box 9">
          <a:extLst>
            <a:ext uri="{FF2B5EF4-FFF2-40B4-BE49-F238E27FC236}">
              <a16:creationId xmlns:a16="http://schemas.microsoft.com/office/drawing/2014/main" id="{0E12D55E-5A61-449D-BC1A-388291B62BA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2" name="Text Box 10">
          <a:extLst>
            <a:ext uri="{FF2B5EF4-FFF2-40B4-BE49-F238E27FC236}">
              <a16:creationId xmlns:a16="http://schemas.microsoft.com/office/drawing/2014/main" id="{A7E2BD1C-CEEF-4FF2-B915-2AEC2CBBC49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3" name="Text Box 11">
          <a:extLst>
            <a:ext uri="{FF2B5EF4-FFF2-40B4-BE49-F238E27FC236}">
              <a16:creationId xmlns:a16="http://schemas.microsoft.com/office/drawing/2014/main" id="{F5496257-0FD5-44DD-8539-0D71C47DD3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4" name="Text Box 12">
          <a:extLst>
            <a:ext uri="{FF2B5EF4-FFF2-40B4-BE49-F238E27FC236}">
              <a16:creationId xmlns:a16="http://schemas.microsoft.com/office/drawing/2014/main" id="{D409C1C2-B916-47ED-9D40-B970966003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5" name="Text Box 13">
          <a:extLst>
            <a:ext uri="{FF2B5EF4-FFF2-40B4-BE49-F238E27FC236}">
              <a16:creationId xmlns:a16="http://schemas.microsoft.com/office/drawing/2014/main" id="{03D204E6-ED21-4F61-9C2F-EED7BE5DD62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6" name="Text Box 14">
          <a:extLst>
            <a:ext uri="{FF2B5EF4-FFF2-40B4-BE49-F238E27FC236}">
              <a16:creationId xmlns:a16="http://schemas.microsoft.com/office/drawing/2014/main" id="{56DEFEFE-0BEC-442C-AD60-41420EB9DB3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7" name="Text Box 15">
          <a:extLst>
            <a:ext uri="{FF2B5EF4-FFF2-40B4-BE49-F238E27FC236}">
              <a16:creationId xmlns:a16="http://schemas.microsoft.com/office/drawing/2014/main" id="{FFACA3DE-0151-498E-8514-4CCCAE97642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8" name="Text Box 16">
          <a:extLst>
            <a:ext uri="{FF2B5EF4-FFF2-40B4-BE49-F238E27FC236}">
              <a16:creationId xmlns:a16="http://schemas.microsoft.com/office/drawing/2014/main" id="{7D2DF848-C3A3-4F68-BFBF-AAF950B34B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09" name="Text Box 17">
          <a:extLst>
            <a:ext uri="{FF2B5EF4-FFF2-40B4-BE49-F238E27FC236}">
              <a16:creationId xmlns:a16="http://schemas.microsoft.com/office/drawing/2014/main" id="{54994FC6-52F2-4B49-9A09-942172A77AE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0" name="Text Box 7">
          <a:extLst>
            <a:ext uri="{FF2B5EF4-FFF2-40B4-BE49-F238E27FC236}">
              <a16:creationId xmlns:a16="http://schemas.microsoft.com/office/drawing/2014/main" id="{E3147A3D-B383-4BC0-80D6-A0A4E962A60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1" name="Text Box 8">
          <a:extLst>
            <a:ext uri="{FF2B5EF4-FFF2-40B4-BE49-F238E27FC236}">
              <a16:creationId xmlns:a16="http://schemas.microsoft.com/office/drawing/2014/main" id="{EA20BBFB-0C47-476D-B7BD-92A458BB4E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2" name="Text Box 9">
          <a:extLst>
            <a:ext uri="{FF2B5EF4-FFF2-40B4-BE49-F238E27FC236}">
              <a16:creationId xmlns:a16="http://schemas.microsoft.com/office/drawing/2014/main" id="{70774CDA-9174-48FE-A3BE-5D94F0AB35E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3" name="Text Box 10">
          <a:extLst>
            <a:ext uri="{FF2B5EF4-FFF2-40B4-BE49-F238E27FC236}">
              <a16:creationId xmlns:a16="http://schemas.microsoft.com/office/drawing/2014/main" id="{85F05FF9-70CB-4737-AA15-9B94E18F7D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4" name="Text Box 11">
          <a:extLst>
            <a:ext uri="{FF2B5EF4-FFF2-40B4-BE49-F238E27FC236}">
              <a16:creationId xmlns:a16="http://schemas.microsoft.com/office/drawing/2014/main" id="{9539FB06-BA86-4EF8-BC6F-5AEF2DDFC41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5" name="Text Box 12">
          <a:extLst>
            <a:ext uri="{FF2B5EF4-FFF2-40B4-BE49-F238E27FC236}">
              <a16:creationId xmlns:a16="http://schemas.microsoft.com/office/drawing/2014/main" id="{D99C2C83-E93E-4259-BDD8-B684CF3A7BD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6" name="Text Box 13">
          <a:extLst>
            <a:ext uri="{FF2B5EF4-FFF2-40B4-BE49-F238E27FC236}">
              <a16:creationId xmlns:a16="http://schemas.microsoft.com/office/drawing/2014/main" id="{6B59F69A-20B4-4D1D-AB2A-0D95518E11B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7" name="Text Box 14">
          <a:extLst>
            <a:ext uri="{FF2B5EF4-FFF2-40B4-BE49-F238E27FC236}">
              <a16:creationId xmlns:a16="http://schemas.microsoft.com/office/drawing/2014/main" id="{098A2F5D-43D9-4E0F-B864-8E094DB7212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8" name="Text Box 15">
          <a:extLst>
            <a:ext uri="{FF2B5EF4-FFF2-40B4-BE49-F238E27FC236}">
              <a16:creationId xmlns:a16="http://schemas.microsoft.com/office/drawing/2014/main" id="{D04941BA-1E22-48FC-BCC6-975A66344B3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19" name="Text Box 16">
          <a:extLst>
            <a:ext uri="{FF2B5EF4-FFF2-40B4-BE49-F238E27FC236}">
              <a16:creationId xmlns:a16="http://schemas.microsoft.com/office/drawing/2014/main" id="{57211D4A-C695-4A27-8106-389920585E1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0" name="Text Box 17">
          <a:extLst>
            <a:ext uri="{FF2B5EF4-FFF2-40B4-BE49-F238E27FC236}">
              <a16:creationId xmlns:a16="http://schemas.microsoft.com/office/drawing/2014/main" id="{5F3E2BE4-FE91-46F3-9C9B-784635E1C03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1" name="Text Box 6">
          <a:extLst>
            <a:ext uri="{FF2B5EF4-FFF2-40B4-BE49-F238E27FC236}">
              <a16:creationId xmlns:a16="http://schemas.microsoft.com/office/drawing/2014/main" id="{E16D22BE-6CB9-4EE3-89E3-2F3D6EF18EC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2" name="Text Box 7">
          <a:extLst>
            <a:ext uri="{FF2B5EF4-FFF2-40B4-BE49-F238E27FC236}">
              <a16:creationId xmlns:a16="http://schemas.microsoft.com/office/drawing/2014/main" id="{B582E389-58E7-41CB-9E3C-5F6043BC23B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3" name="Text Box 8">
          <a:extLst>
            <a:ext uri="{FF2B5EF4-FFF2-40B4-BE49-F238E27FC236}">
              <a16:creationId xmlns:a16="http://schemas.microsoft.com/office/drawing/2014/main" id="{875C80DE-BCA4-45BC-A5E6-CC9DCBA1702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4" name="Text Box 9">
          <a:extLst>
            <a:ext uri="{FF2B5EF4-FFF2-40B4-BE49-F238E27FC236}">
              <a16:creationId xmlns:a16="http://schemas.microsoft.com/office/drawing/2014/main" id="{F199E08B-810D-44E1-996D-DF9AF01FD87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5" name="Text Box 10">
          <a:extLst>
            <a:ext uri="{FF2B5EF4-FFF2-40B4-BE49-F238E27FC236}">
              <a16:creationId xmlns:a16="http://schemas.microsoft.com/office/drawing/2014/main" id="{02A170E0-3242-43FB-A6CB-C578197411A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6" name="Text Box 11">
          <a:extLst>
            <a:ext uri="{FF2B5EF4-FFF2-40B4-BE49-F238E27FC236}">
              <a16:creationId xmlns:a16="http://schemas.microsoft.com/office/drawing/2014/main" id="{13763B1B-32AA-470A-BE25-954615ECA91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7" name="Text Box 12">
          <a:extLst>
            <a:ext uri="{FF2B5EF4-FFF2-40B4-BE49-F238E27FC236}">
              <a16:creationId xmlns:a16="http://schemas.microsoft.com/office/drawing/2014/main" id="{48F40E3D-8C52-49FE-AE24-959CF8DCC6C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8" name="Text Box 13">
          <a:extLst>
            <a:ext uri="{FF2B5EF4-FFF2-40B4-BE49-F238E27FC236}">
              <a16:creationId xmlns:a16="http://schemas.microsoft.com/office/drawing/2014/main" id="{3E0A2F19-A277-44C4-8965-648D2B26A7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29" name="Text Box 14">
          <a:extLst>
            <a:ext uri="{FF2B5EF4-FFF2-40B4-BE49-F238E27FC236}">
              <a16:creationId xmlns:a16="http://schemas.microsoft.com/office/drawing/2014/main" id="{47B540AE-77FE-41B3-9AFF-0B047AD2CC3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0" name="Text Box 15">
          <a:extLst>
            <a:ext uri="{FF2B5EF4-FFF2-40B4-BE49-F238E27FC236}">
              <a16:creationId xmlns:a16="http://schemas.microsoft.com/office/drawing/2014/main" id="{4342F0BF-AB55-4BE7-950A-CB0F419EC3D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1" name="Text Box 16">
          <a:extLst>
            <a:ext uri="{FF2B5EF4-FFF2-40B4-BE49-F238E27FC236}">
              <a16:creationId xmlns:a16="http://schemas.microsoft.com/office/drawing/2014/main" id="{64D956D8-EE77-467A-8DE1-CBBA9F48F56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2" name="Text Box 17">
          <a:extLst>
            <a:ext uri="{FF2B5EF4-FFF2-40B4-BE49-F238E27FC236}">
              <a16:creationId xmlns:a16="http://schemas.microsoft.com/office/drawing/2014/main" id="{DEAC19CB-5019-48FD-B853-47FFC773B63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3" name="Text Box 6">
          <a:extLst>
            <a:ext uri="{FF2B5EF4-FFF2-40B4-BE49-F238E27FC236}">
              <a16:creationId xmlns:a16="http://schemas.microsoft.com/office/drawing/2014/main" id="{238EC057-7C37-4AAD-A2CA-905BD6361A8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4" name="Text Box 7">
          <a:extLst>
            <a:ext uri="{FF2B5EF4-FFF2-40B4-BE49-F238E27FC236}">
              <a16:creationId xmlns:a16="http://schemas.microsoft.com/office/drawing/2014/main" id="{72689F88-91E3-4485-BAB9-A38F5EFBF6F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5" name="Text Box 8">
          <a:extLst>
            <a:ext uri="{FF2B5EF4-FFF2-40B4-BE49-F238E27FC236}">
              <a16:creationId xmlns:a16="http://schemas.microsoft.com/office/drawing/2014/main" id="{A83FB658-85B1-45B5-A050-D2648B7926A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6" name="Text Box 9">
          <a:extLst>
            <a:ext uri="{FF2B5EF4-FFF2-40B4-BE49-F238E27FC236}">
              <a16:creationId xmlns:a16="http://schemas.microsoft.com/office/drawing/2014/main" id="{1853D440-E276-4A05-BC9A-EB871BF537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7" name="Text Box 10">
          <a:extLst>
            <a:ext uri="{FF2B5EF4-FFF2-40B4-BE49-F238E27FC236}">
              <a16:creationId xmlns:a16="http://schemas.microsoft.com/office/drawing/2014/main" id="{2F7E0D90-66BF-4A91-97E6-FE3B7DC9CD7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8" name="Text Box 11">
          <a:extLst>
            <a:ext uri="{FF2B5EF4-FFF2-40B4-BE49-F238E27FC236}">
              <a16:creationId xmlns:a16="http://schemas.microsoft.com/office/drawing/2014/main" id="{194081DA-5FF7-4D48-8ACA-AF791811514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39" name="Text Box 12">
          <a:extLst>
            <a:ext uri="{FF2B5EF4-FFF2-40B4-BE49-F238E27FC236}">
              <a16:creationId xmlns:a16="http://schemas.microsoft.com/office/drawing/2014/main" id="{1E34CE15-210B-4537-A901-B015E38FC46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0" name="Text Box 13">
          <a:extLst>
            <a:ext uri="{FF2B5EF4-FFF2-40B4-BE49-F238E27FC236}">
              <a16:creationId xmlns:a16="http://schemas.microsoft.com/office/drawing/2014/main" id="{45C1D384-D83D-4C51-9A61-27547190B43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1" name="Text Box 14">
          <a:extLst>
            <a:ext uri="{FF2B5EF4-FFF2-40B4-BE49-F238E27FC236}">
              <a16:creationId xmlns:a16="http://schemas.microsoft.com/office/drawing/2014/main" id="{9E8FEB1A-28E3-4068-AB76-86468CD85BE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2" name="Text Box 15">
          <a:extLst>
            <a:ext uri="{FF2B5EF4-FFF2-40B4-BE49-F238E27FC236}">
              <a16:creationId xmlns:a16="http://schemas.microsoft.com/office/drawing/2014/main" id="{7F8A1FB5-9D08-4004-AF1B-92907764524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3" name="Text Box 16">
          <a:extLst>
            <a:ext uri="{FF2B5EF4-FFF2-40B4-BE49-F238E27FC236}">
              <a16:creationId xmlns:a16="http://schemas.microsoft.com/office/drawing/2014/main" id="{CF97B2E0-D850-4368-B269-CE91DCCABA0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4" name="Text Box 17">
          <a:extLst>
            <a:ext uri="{FF2B5EF4-FFF2-40B4-BE49-F238E27FC236}">
              <a16:creationId xmlns:a16="http://schemas.microsoft.com/office/drawing/2014/main" id="{4130B6CC-38E1-4A92-92E1-6C2834B1F6B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5" name="Text Box 6">
          <a:extLst>
            <a:ext uri="{FF2B5EF4-FFF2-40B4-BE49-F238E27FC236}">
              <a16:creationId xmlns:a16="http://schemas.microsoft.com/office/drawing/2014/main" id="{238594BA-817F-4CF7-8E3B-D79E4359C41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6" name="Text Box 7">
          <a:extLst>
            <a:ext uri="{FF2B5EF4-FFF2-40B4-BE49-F238E27FC236}">
              <a16:creationId xmlns:a16="http://schemas.microsoft.com/office/drawing/2014/main" id="{E5DC8F36-791C-42BD-9453-B6956750926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7" name="Text Box 8">
          <a:extLst>
            <a:ext uri="{FF2B5EF4-FFF2-40B4-BE49-F238E27FC236}">
              <a16:creationId xmlns:a16="http://schemas.microsoft.com/office/drawing/2014/main" id="{2F034422-3613-4F63-84BA-A09E725E9E6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8" name="Text Box 9">
          <a:extLst>
            <a:ext uri="{FF2B5EF4-FFF2-40B4-BE49-F238E27FC236}">
              <a16:creationId xmlns:a16="http://schemas.microsoft.com/office/drawing/2014/main" id="{1E574690-5D57-48ED-B081-E09B672D557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49" name="Text Box 10">
          <a:extLst>
            <a:ext uri="{FF2B5EF4-FFF2-40B4-BE49-F238E27FC236}">
              <a16:creationId xmlns:a16="http://schemas.microsoft.com/office/drawing/2014/main" id="{A0E9F4B3-33DF-4D3A-994B-A91FD001140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0" name="Text Box 11">
          <a:extLst>
            <a:ext uri="{FF2B5EF4-FFF2-40B4-BE49-F238E27FC236}">
              <a16:creationId xmlns:a16="http://schemas.microsoft.com/office/drawing/2014/main" id="{A70E2B6E-7838-4CA1-AC24-6BF9B609999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1" name="Text Box 12">
          <a:extLst>
            <a:ext uri="{FF2B5EF4-FFF2-40B4-BE49-F238E27FC236}">
              <a16:creationId xmlns:a16="http://schemas.microsoft.com/office/drawing/2014/main" id="{2C5C3C2C-3F0D-4C61-BD6A-9B42633A7B4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2" name="Text Box 13">
          <a:extLst>
            <a:ext uri="{FF2B5EF4-FFF2-40B4-BE49-F238E27FC236}">
              <a16:creationId xmlns:a16="http://schemas.microsoft.com/office/drawing/2014/main" id="{DED4AE98-FA45-4114-A521-6DCD7C38E34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3" name="Text Box 14">
          <a:extLst>
            <a:ext uri="{FF2B5EF4-FFF2-40B4-BE49-F238E27FC236}">
              <a16:creationId xmlns:a16="http://schemas.microsoft.com/office/drawing/2014/main" id="{1DE1F6A0-32A4-4EE9-8282-5D2EC3E1F15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4" name="Text Box 15">
          <a:extLst>
            <a:ext uri="{FF2B5EF4-FFF2-40B4-BE49-F238E27FC236}">
              <a16:creationId xmlns:a16="http://schemas.microsoft.com/office/drawing/2014/main" id="{872679CF-D5F9-47ED-A5F5-CFD90D5CA1C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5" name="Text Box 16">
          <a:extLst>
            <a:ext uri="{FF2B5EF4-FFF2-40B4-BE49-F238E27FC236}">
              <a16:creationId xmlns:a16="http://schemas.microsoft.com/office/drawing/2014/main" id="{9AB556CC-DE74-4E80-9773-4D410F62912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6" name="Text Box 17">
          <a:extLst>
            <a:ext uri="{FF2B5EF4-FFF2-40B4-BE49-F238E27FC236}">
              <a16:creationId xmlns:a16="http://schemas.microsoft.com/office/drawing/2014/main" id="{FAA45215-5C08-486F-A814-0622016A977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7" name="Text Box 7">
          <a:extLst>
            <a:ext uri="{FF2B5EF4-FFF2-40B4-BE49-F238E27FC236}">
              <a16:creationId xmlns:a16="http://schemas.microsoft.com/office/drawing/2014/main" id="{C818F979-9D24-45C5-BB07-4E7F89577C2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8" name="Text Box 8">
          <a:extLst>
            <a:ext uri="{FF2B5EF4-FFF2-40B4-BE49-F238E27FC236}">
              <a16:creationId xmlns:a16="http://schemas.microsoft.com/office/drawing/2014/main" id="{0970BF8C-8F37-4BDC-B05E-C1761BF66B3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59" name="Text Box 9">
          <a:extLst>
            <a:ext uri="{FF2B5EF4-FFF2-40B4-BE49-F238E27FC236}">
              <a16:creationId xmlns:a16="http://schemas.microsoft.com/office/drawing/2014/main" id="{D1B343D5-0798-4DB5-906D-0CBC562C111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0" name="Text Box 10">
          <a:extLst>
            <a:ext uri="{FF2B5EF4-FFF2-40B4-BE49-F238E27FC236}">
              <a16:creationId xmlns:a16="http://schemas.microsoft.com/office/drawing/2014/main" id="{BD561B95-A85C-41B3-A218-A256F38535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1" name="Text Box 11">
          <a:extLst>
            <a:ext uri="{FF2B5EF4-FFF2-40B4-BE49-F238E27FC236}">
              <a16:creationId xmlns:a16="http://schemas.microsoft.com/office/drawing/2014/main" id="{CEF75FC1-77A0-4E89-8AD5-C85D1D956F5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2" name="Text Box 12">
          <a:extLst>
            <a:ext uri="{FF2B5EF4-FFF2-40B4-BE49-F238E27FC236}">
              <a16:creationId xmlns:a16="http://schemas.microsoft.com/office/drawing/2014/main" id="{D69AEFC0-6F1D-4230-9A95-44747684DB7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3" name="Text Box 13">
          <a:extLst>
            <a:ext uri="{FF2B5EF4-FFF2-40B4-BE49-F238E27FC236}">
              <a16:creationId xmlns:a16="http://schemas.microsoft.com/office/drawing/2014/main" id="{B726ADDD-C274-4E41-82F8-D0703BF2E8A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4" name="Text Box 14">
          <a:extLst>
            <a:ext uri="{FF2B5EF4-FFF2-40B4-BE49-F238E27FC236}">
              <a16:creationId xmlns:a16="http://schemas.microsoft.com/office/drawing/2014/main" id="{814388D6-249A-4C25-BAD1-5160F4E52D1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5" name="Text Box 15">
          <a:extLst>
            <a:ext uri="{FF2B5EF4-FFF2-40B4-BE49-F238E27FC236}">
              <a16:creationId xmlns:a16="http://schemas.microsoft.com/office/drawing/2014/main" id="{1C7F0919-26CD-453E-8403-A13DF379FAA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6" name="Text Box 16">
          <a:extLst>
            <a:ext uri="{FF2B5EF4-FFF2-40B4-BE49-F238E27FC236}">
              <a16:creationId xmlns:a16="http://schemas.microsoft.com/office/drawing/2014/main" id="{1EA9193F-4762-4358-A4D4-699A769756C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7" name="Text Box 17">
          <a:extLst>
            <a:ext uri="{FF2B5EF4-FFF2-40B4-BE49-F238E27FC236}">
              <a16:creationId xmlns:a16="http://schemas.microsoft.com/office/drawing/2014/main" id="{3623576F-18A7-4FA6-AB8A-12E8ECAA649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8" name="Text Box 6">
          <a:extLst>
            <a:ext uri="{FF2B5EF4-FFF2-40B4-BE49-F238E27FC236}">
              <a16:creationId xmlns:a16="http://schemas.microsoft.com/office/drawing/2014/main" id="{8C3DC5C6-D767-4560-BD86-713616A052D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69" name="Text Box 7">
          <a:extLst>
            <a:ext uri="{FF2B5EF4-FFF2-40B4-BE49-F238E27FC236}">
              <a16:creationId xmlns:a16="http://schemas.microsoft.com/office/drawing/2014/main" id="{F6507CD7-BA0D-43B0-8D9E-113F06B6351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0" name="Text Box 8">
          <a:extLst>
            <a:ext uri="{FF2B5EF4-FFF2-40B4-BE49-F238E27FC236}">
              <a16:creationId xmlns:a16="http://schemas.microsoft.com/office/drawing/2014/main" id="{D09D39AD-11E9-4249-9F30-20692C886BB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1" name="Text Box 9">
          <a:extLst>
            <a:ext uri="{FF2B5EF4-FFF2-40B4-BE49-F238E27FC236}">
              <a16:creationId xmlns:a16="http://schemas.microsoft.com/office/drawing/2014/main" id="{6058E378-09CC-4F92-8C46-3775D374DC0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2" name="Text Box 10">
          <a:extLst>
            <a:ext uri="{FF2B5EF4-FFF2-40B4-BE49-F238E27FC236}">
              <a16:creationId xmlns:a16="http://schemas.microsoft.com/office/drawing/2014/main" id="{40C792B9-F69F-4F1C-8672-025DF77E98F9}"/>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3" name="Text Box 11">
          <a:extLst>
            <a:ext uri="{FF2B5EF4-FFF2-40B4-BE49-F238E27FC236}">
              <a16:creationId xmlns:a16="http://schemas.microsoft.com/office/drawing/2014/main" id="{FD1C0091-5160-49DB-B167-2A38906A885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4" name="Text Box 12">
          <a:extLst>
            <a:ext uri="{FF2B5EF4-FFF2-40B4-BE49-F238E27FC236}">
              <a16:creationId xmlns:a16="http://schemas.microsoft.com/office/drawing/2014/main" id="{0EE2EBA8-BA90-436C-840D-205554066F6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5" name="Text Box 13">
          <a:extLst>
            <a:ext uri="{FF2B5EF4-FFF2-40B4-BE49-F238E27FC236}">
              <a16:creationId xmlns:a16="http://schemas.microsoft.com/office/drawing/2014/main" id="{933E02BB-7A14-4442-8A5D-0225F459737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6" name="Text Box 14">
          <a:extLst>
            <a:ext uri="{FF2B5EF4-FFF2-40B4-BE49-F238E27FC236}">
              <a16:creationId xmlns:a16="http://schemas.microsoft.com/office/drawing/2014/main" id="{3B4CA7C7-01F9-47D8-BF81-4B3C18CF2EE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7" name="Text Box 15">
          <a:extLst>
            <a:ext uri="{FF2B5EF4-FFF2-40B4-BE49-F238E27FC236}">
              <a16:creationId xmlns:a16="http://schemas.microsoft.com/office/drawing/2014/main" id="{D5AF1087-90B0-4C8A-A735-9ADB009E14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8" name="Text Box 16">
          <a:extLst>
            <a:ext uri="{FF2B5EF4-FFF2-40B4-BE49-F238E27FC236}">
              <a16:creationId xmlns:a16="http://schemas.microsoft.com/office/drawing/2014/main" id="{F374ECD1-2D7C-468F-8E34-E34C920C6D1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79" name="Text Box 17">
          <a:extLst>
            <a:ext uri="{FF2B5EF4-FFF2-40B4-BE49-F238E27FC236}">
              <a16:creationId xmlns:a16="http://schemas.microsoft.com/office/drawing/2014/main" id="{068C4A37-C43C-4B4F-A22D-9F6A117DED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0" name="Text Box 6">
          <a:extLst>
            <a:ext uri="{FF2B5EF4-FFF2-40B4-BE49-F238E27FC236}">
              <a16:creationId xmlns:a16="http://schemas.microsoft.com/office/drawing/2014/main" id="{6D3C1B0B-A715-4639-9934-23EE8119065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1" name="Text Box 7">
          <a:extLst>
            <a:ext uri="{FF2B5EF4-FFF2-40B4-BE49-F238E27FC236}">
              <a16:creationId xmlns:a16="http://schemas.microsoft.com/office/drawing/2014/main" id="{E518E38A-6BD6-4F00-A966-C3FEB3331E8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2" name="Text Box 8">
          <a:extLst>
            <a:ext uri="{FF2B5EF4-FFF2-40B4-BE49-F238E27FC236}">
              <a16:creationId xmlns:a16="http://schemas.microsoft.com/office/drawing/2014/main" id="{2175F0D0-BF00-4857-A2C8-6FBB671B54C7}"/>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3" name="Text Box 9">
          <a:extLst>
            <a:ext uri="{FF2B5EF4-FFF2-40B4-BE49-F238E27FC236}">
              <a16:creationId xmlns:a16="http://schemas.microsoft.com/office/drawing/2014/main" id="{C35DD5FF-1731-41BA-AE2C-93CEBD2BE98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4" name="Text Box 10">
          <a:extLst>
            <a:ext uri="{FF2B5EF4-FFF2-40B4-BE49-F238E27FC236}">
              <a16:creationId xmlns:a16="http://schemas.microsoft.com/office/drawing/2014/main" id="{3F65E53D-4CC9-4089-9F85-1A932324938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5" name="Text Box 11">
          <a:extLst>
            <a:ext uri="{FF2B5EF4-FFF2-40B4-BE49-F238E27FC236}">
              <a16:creationId xmlns:a16="http://schemas.microsoft.com/office/drawing/2014/main" id="{C06A9992-8F40-4FC4-98DD-DC6256AC94E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6" name="Text Box 12">
          <a:extLst>
            <a:ext uri="{FF2B5EF4-FFF2-40B4-BE49-F238E27FC236}">
              <a16:creationId xmlns:a16="http://schemas.microsoft.com/office/drawing/2014/main" id="{D4CC29BE-291B-41E4-97C4-80AB48EB826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7" name="Text Box 13">
          <a:extLst>
            <a:ext uri="{FF2B5EF4-FFF2-40B4-BE49-F238E27FC236}">
              <a16:creationId xmlns:a16="http://schemas.microsoft.com/office/drawing/2014/main" id="{5B460592-35A6-42DE-9070-B96AC5C8618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8" name="Text Box 14">
          <a:extLst>
            <a:ext uri="{FF2B5EF4-FFF2-40B4-BE49-F238E27FC236}">
              <a16:creationId xmlns:a16="http://schemas.microsoft.com/office/drawing/2014/main" id="{731C299A-780B-475B-95CD-D3295663C9A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89" name="Text Box 15">
          <a:extLst>
            <a:ext uri="{FF2B5EF4-FFF2-40B4-BE49-F238E27FC236}">
              <a16:creationId xmlns:a16="http://schemas.microsoft.com/office/drawing/2014/main" id="{9EA587C4-D1C3-4ACD-877C-446F0F28E99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0" name="Text Box 16">
          <a:extLst>
            <a:ext uri="{FF2B5EF4-FFF2-40B4-BE49-F238E27FC236}">
              <a16:creationId xmlns:a16="http://schemas.microsoft.com/office/drawing/2014/main" id="{34976040-05E9-4DFA-9D61-B8719E6CD6C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1" name="Text Box 17">
          <a:extLst>
            <a:ext uri="{FF2B5EF4-FFF2-40B4-BE49-F238E27FC236}">
              <a16:creationId xmlns:a16="http://schemas.microsoft.com/office/drawing/2014/main" id="{FFBC0FD2-DF68-4018-BB98-E1609005D44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2" name="Text Box 6">
          <a:extLst>
            <a:ext uri="{FF2B5EF4-FFF2-40B4-BE49-F238E27FC236}">
              <a16:creationId xmlns:a16="http://schemas.microsoft.com/office/drawing/2014/main" id="{7C4D9C13-EEF1-4F82-A9CC-1A4A636298B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3" name="Text Box 7">
          <a:extLst>
            <a:ext uri="{FF2B5EF4-FFF2-40B4-BE49-F238E27FC236}">
              <a16:creationId xmlns:a16="http://schemas.microsoft.com/office/drawing/2014/main" id="{405C04F5-243C-4F54-A44F-C086E613B85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4" name="Text Box 8">
          <a:extLst>
            <a:ext uri="{FF2B5EF4-FFF2-40B4-BE49-F238E27FC236}">
              <a16:creationId xmlns:a16="http://schemas.microsoft.com/office/drawing/2014/main" id="{7D1EC620-3764-4B2E-B273-406485EA3DA1}"/>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5" name="Text Box 9">
          <a:extLst>
            <a:ext uri="{FF2B5EF4-FFF2-40B4-BE49-F238E27FC236}">
              <a16:creationId xmlns:a16="http://schemas.microsoft.com/office/drawing/2014/main" id="{AB4F77D4-3094-4978-A3DB-7C1789FBF6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6" name="Text Box 10">
          <a:extLst>
            <a:ext uri="{FF2B5EF4-FFF2-40B4-BE49-F238E27FC236}">
              <a16:creationId xmlns:a16="http://schemas.microsoft.com/office/drawing/2014/main" id="{0D176F16-F925-4E5B-AC16-807838D62EA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7" name="Text Box 11">
          <a:extLst>
            <a:ext uri="{FF2B5EF4-FFF2-40B4-BE49-F238E27FC236}">
              <a16:creationId xmlns:a16="http://schemas.microsoft.com/office/drawing/2014/main" id="{8FF8515D-912C-44C5-BC9D-C9ABB9F6A94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8" name="Text Box 12">
          <a:extLst>
            <a:ext uri="{FF2B5EF4-FFF2-40B4-BE49-F238E27FC236}">
              <a16:creationId xmlns:a16="http://schemas.microsoft.com/office/drawing/2014/main" id="{2FC4CC8B-006A-4FA5-979D-D704488539D0}"/>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099" name="Text Box 13">
          <a:extLst>
            <a:ext uri="{FF2B5EF4-FFF2-40B4-BE49-F238E27FC236}">
              <a16:creationId xmlns:a16="http://schemas.microsoft.com/office/drawing/2014/main" id="{536E784D-5E72-4052-8ABD-77DBEB96CAB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0" name="Text Box 14">
          <a:extLst>
            <a:ext uri="{FF2B5EF4-FFF2-40B4-BE49-F238E27FC236}">
              <a16:creationId xmlns:a16="http://schemas.microsoft.com/office/drawing/2014/main" id="{8CE12758-0FC0-4332-9918-F25C733F578A}"/>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1" name="Text Box 15">
          <a:extLst>
            <a:ext uri="{FF2B5EF4-FFF2-40B4-BE49-F238E27FC236}">
              <a16:creationId xmlns:a16="http://schemas.microsoft.com/office/drawing/2014/main" id="{0394AAB5-625A-4842-9C5A-C96D613EF34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2" name="Text Box 16">
          <a:extLst>
            <a:ext uri="{FF2B5EF4-FFF2-40B4-BE49-F238E27FC236}">
              <a16:creationId xmlns:a16="http://schemas.microsoft.com/office/drawing/2014/main" id="{2E396352-57FC-4826-AF1C-3ACFBA69E30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3" name="Text Box 17">
          <a:extLst>
            <a:ext uri="{FF2B5EF4-FFF2-40B4-BE49-F238E27FC236}">
              <a16:creationId xmlns:a16="http://schemas.microsoft.com/office/drawing/2014/main" id="{3326EDB2-4582-4AD5-8088-332C2189D6E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4" name="Text Box 7">
          <a:extLst>
            <a:ext uri="{FF2B5EF4-FFF2-40B4-BE49-F238E27FC236}">
              <a16:creationId xmlns:a16="http://schemas.microsoft.com/office/drawing/2014/main" id="{8EB0D0C8-5C90-4AA6-BDAA-24D9632A0AE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5" name="Text Box 8">
          <a:extLst>
            <a:ext uri="{FF2B5EF4-FFF2-40B4-BE49-F238E27FC236}">
              <a16:creationId xmlns:a16="http://schemas.microsoft.com/office/drawing/2014/main" id="{645B8D0F-253F-408A-9FDF-D9C6E8BA8C3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6" name="Text Box 9">
          <a:extLst>
            <a:ext uri="{FF2B5EF4-FFF2-40B4-BE49-F238E27FC236}">
              <a16:creationId xmlns:a16="http://schemas.microsoft.com/office/drawing/2014/main" id="{E002C593-E862-4309-8229-D0220B8DF0E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7" name="Text Box 10">
          <a:extLst>
            <a:ext uri="{FF2B5EF4-FFF2-40B4-BE49-F238E27FC236}">
              <a16:creationId xmlns:a16="http://schemas.microsoft.com/office/drawing/2014/main" id="{C2C6F458-18B6-4417-A1C7-DC3F1119240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8" name="Text Box 11">
          <a:extLst>
            <a:ext uri="{FF2B5EF4-FFF2-40B4-BE49-F238E27FC236}">
              <a16:creationId xmlns:a16="http://schemas.microsoft.com/office/drawing/2014/main" id="{A6E45FE9-BDE2-4B8E-A77F-D30F69048F3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09" name="Text Box 12">
          <a:extLst>
            <a:ext uri="{FF2B5EF4-FFF2-40B4-BE49-F238E27FC236}">
              <a16:creationId xmlns:a16="http://schemas.microsoft.com/office/drawing/2014/main" id="{C2BBF449-9E40-44A9-9874-3EAF4870382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0" name="Text Box 13">
          <a:extLst>
            <a:ext uri="{FF2B5EF4-FFF2-40B4-BE49-F238E27FC236}">
              <a16:creationId xmlns:a16="http://schemas.microsoft.com/office/drawing/2014/main" id="{4FCE128F-CEAB-41AB-9BDE-D8643618250E}"/>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1" name="Text Box 14">
          <a:extLst>
            <a:ext uri="{FF2B5EF4-FFF2-40B4-BE49-F238E27FC236}">
              <a16:creationId xmlns:a16="http://schemas.microsoft.com/office/drawing/2014/main" id="{7120BAB6-F0E0-47C5-8C36-DAF64A0AA316}"/>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2" name="Text Box 15">
          <a:extLst>
            <a:ext uri="{FF2B5EF4-FFF2-40B4-BE49-F238E27FC236}">
              <a16:creationId xmlns:a16="http://schemas.microsoft.com/office/drawing/2014/main" id="{559A8A73-50A0-422C-B1D5-3EBECAA6918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3" name="Text Box 16">
          <a:extLst>
            <a:ext uri="{FF2B5EF4-FFF2-40B4-BE49-F238E27FC236}">
              <a16:creationId xmlns:a16="http://schemas.microsoft.com/office/drawing/2014/main" id="{033210DF-5B58-473A-8C8A-52F32D7CED0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4" name="Text Box 17">
          <a:extLst>
            <a:ext uri="{FF2B5EF4-FFF2-40B4-BE49-F238E27FC236}">
              <a16:creationId xmlns:a16="http://schemas.microsoft.com/office/drawing/2014/main" id="{722BFA1B-0281-4E20-971F-3DD2CA44725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5" name="Text Box 6">
          <a:extLst>
            <a:ext uri="{FF2B5EF4-FFF2-40B4-BE49-F238E27FC236}">
              <a16:creationId xmlns:a16="http://schemas.microsoft.com/office/drawing/2014/main" id="{B517FB56-E4A4-451C-BA84-01FE9319BA4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6" name="Text Box 7">
          <a:extLst>
            <a:ext uri="{FF2B5EF4-FFF2-40B4-BE49-F238E27FC236}">
              <a16:creationId xmlns:a16="http://schemas.microsoft.com/office/drawing/2014/main" id="{AB9A7A3E-8722-405E-88FA-452BF1A71EE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7" name="Text Box 8">
          <a:extLst>
            <a:ext uri="{FF2B5EF4-FFF2-40B4-BE49-F238E27FC236}">
              <a16:creationId xmlns:a16="http://schemas.microsoft.com/office/drawing/2014/main" id="{3ED54ADF-2C26-4C57-85D4-9970F0051E98}"/>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8" name="Text Box 9">
          <a:extLst>
            <a:ext uri="{FF2B5EF4-FFF2-40B4-BE49-F238E27FC236}">
              <a16:creationId xmlns:a16="http://schemas.microsoft.com/office/drawing/2014/main" id="{8BC59089-30CE-4958-80AB-83B14DFCFE85}"/>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19" name="Text Box 10">
          <a:extLst>
            <a:ext uri="{FF2B5EF4-FFF2-40B4-BE49-F238E27FC236}">
              <a16:creationId xmlns:a16="http://schemas.microsoft.com/office/drawing/2014/main" id="{6E8DF4B0-2357-4E9D-8400-3F6FAF102B4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0" name="Text Box 11">
          <a:extLst>
            <a:ext uri="{FF2B5EF4-FFF2-40B4-BE49-F238E27FC236}">
              <a16:creationId xmlns:a16="http://schemas.microsoft.com/office/drawing/2014/main" id="{798D3FA7-BA17-4000-8B94-510DB685C73F}"/>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1" name="Text Box 12">
          <a:extLst>
            <a:ext uri="{FF2B5EF4-FFF2-40B4-BE49-F238E27FC236}">
              <a16:creationId xmlns:a16="http://schemas.microsoft.com/office/drawing/2014/main" id="{7B275098-D92E-40E0-876F-54DF1418BEF3}"/>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2" name="Text Box 13">
          <a:extLst>
            <a:ext uri="{FF2B5EF4-FFF2-40B4-BE49-F238E27FC236}">
              <a16:creationId xmlns:a16="http://schemas.microsoft.com/office/drawing/2014/main" id="{424C57B9-38A4-4D2C-8AF2-BCFFE3747B2C}"/>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3" name="Text Box 14">
          <a:extLst>
            <a:ext uri="{FF2B5EF4-FFF2-40B4-BE49-F238E27FC236}">
              <a16:creationId xmlns:a16="http://schemas.microsoft.com/office/drawing/2014/main" id="{1D2BC54E-B16A-410B-9F7E-AB75E5224E7B}"/>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4" name="Text Box 15">
          <a:extLst>
            <a:ext uri="{FF2B5EF4-FFF2-40B4-BE49-F238E27FC236}">
              <a16:creationId xmlns:a16="http://schemas.microsoft.com/office/drawing/2014/main" id="{57F751A4-7F55-4196-BD93-046E44F4DB42}"/>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5" name="Text Box 16">
          <a:extLst>
            <a:ext uri="{FF2B5EF4-FFF2-40B4-BE49-F238E27FC236}">
              <a16:creationId xmlns:a16="http://schemas.microsoft.com/office/drawing/2014/main" id="{69558DBF-F285-4D9A-B587-0FA4689894CD}"/>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28</xdr:row>
      <xdr:rowOff>18281</xdr:rowOff>
    </xdr:to>
    <xdr:sp macro="" textlink="">
      <xdr:nvSpPr>
        <xdr:cNvPr id="1126" name="Text Box 17">
          <a:extLst>
            <a:ext uri="{FF2B5EF4-FFF2-40B4-BE49-F238E27FC236}">
              <a16:creationId xmlns:a16="http://schemas.microsoft.com/office/drawing/2014/main" id="{6DEB9127-E257-41D3-8434-14CA931F4B14}"/>
            </a:ext>
          </a:extLst>
        </xdr:cNvPr>
        <xdr:cNvSpPr txBox="1">
          <a:spLocks noChangeArrowheads="1"/>
        </xdr:cNvSpPr>
      </xdr:nvSpPr>
      <xdr:spPr bwMode="auto">
        <a:xfrm>
          <a:off x="3898669" y="459693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33</xdr:row>
      <xdr:rowOff>0</xdr:rowOff>
    </xdr:from>
    <xdr:ext cx="85725" cy="1411821"/>
    <xdr:sp macro="" textlink="">
      <xdr:nvSpPr>
        <xdr:cNvPr id="1127" name="Text Box 6">
          <a:extLst>
            <a:ext uri="{FF2B5EF4-FFF2-40B4-BE49-F238E27FC236}">
              <a16:creationId xmlns:a16="http://schemas.microsoft.com/office/drawing/2014/main" id="{860EE439-BAB3-4104-A5E7-EE49922E8B8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28" name="Text Box 7">
          <a:extLst>
            <a:ext uri="{FF2B5EF4-FFF2-40B4-BE49-F238E27FC236}">
              <a16:creationId xmlns:a16="http://schemas.microsoft.com/office/drawing/2014/main" id="{6807DEA2-5F17-4F59-9095-BE2EDB9398B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29" name="Text Box 8">
          <a:extLst>
            <a:ext uri="{FF2B5EF4-FFF2-40B4-BE49-F238E27FC236}">
              <a16:creationId xmlns:a16="http://schemas.microsoft.com/office/drawing/2014/main" id="{522FDD06-7A46-49C6-AA24-8C01A686600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0" name="Text Box 9">
          <a:extLst>
            <a:ext uri="{FF2B5EF4-FFF2-40B4-BE49-F238E27FC236}">
              <a16:creationId xmlns:a16="http://schemas.microsoft.com/office/drawing/2014/main" id="{BD8D0B29-B921-4EBA-8569-16F584A95DE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1" name="Text Box 10">
          <a:extLst>
            <a:ext uri="{FF2B5EF4-FFF2-40B4-BE49-F238E27FC236}">
              <a16:creationId xmlns:a16="http://schemas.microsoft.com/office/drawing/2014/main" id="{BEE1F542-5B8D-451B-B14A-53C29471D5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2" name="Text Box 11">
          <a:extLst>
            <a:ext uri="{FF2B5EF4-FFF2-40B4-BE49-F238E27FC236}">
              <a16:creationId xmlns:a16="http://schemas.microsoft.com/office/drawing/2014/main" id="{551B72DA-B328-4BA6-AAAD-7A0039416D1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3" name="Text Box 12">
          <a:extLst>
            <a:ext uri="{FF2B5EF4-FFF2-40B4-BE49-F238E27FC236}">
              <a16:creationId xmlns:a16="http://schemas.microsoft.com/office/drawing/2014/main" id="{E5E5D0B7-F9B5-4188-A02B-47EF04D863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4" name="Text Box 13">
          <a:extLst>
            <a:ext uri="{FF2B5EF4-FFF2-40B4-BE49-F238E27FC236}">
              <a16:creationId xmlns:a16="http://schemas.microsoft.com/office/drawing/2014/main" id="{B852DC4B-AF6A-432C-872B-23CBDFD2C9F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5" name="Text Box 14">
          <a:extLst>
            <a:ext uri="{FF2B5EF4-FFF2-40B4-BE49-F238E27FC236}">
              <a16:creationId xmlns:a16="http://schemas.microsoft.com/office/drawing/2014/main" id="{93097686-20E9-46CA-B8E4-1522C1CEDF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6" name="Text Box 15">
          <a:extLst>
            <a:ext uri="{FF2B5EF4-FFF2-40B4-BE49-F238E27FC236}">
              <a16:creationId xmlns:a16="http://schemas.microsoft.com/office/drawing/2014/main" id="{96E184D7-E900-4FAD-A596-8D0AC11DFB6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7" name="Text Box 16">
          <a:extLst>
            <a:ext uri="{FF2B5EF4-FFF2-40B4-BE49-F238E27FC236}">
              <a16:creationId xmlns:a16="http://schemas.microsoft.com/office/drawing/2014/main" id="{55135DD2-357C-423F-9C91-C7CC527B09B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8" name="Text Box 17">
          <a:extLst>
            <a:ext uri="{FF2B5EF4-FFF2-40B4-BE49-F238E27FC236}">
              <a16:creationId xmlns:a16="http://schemas.microsoft.com/office/drawing/2014/main" id="{D34F1A3F-28BD-4A53-A65C-E5208EF8C22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39" name="Text Box 6">
          <a:extLst>
            <a:ext uri="{FF2B5EF4-FFF2-40B4-BE49-F238E27FC236}">
              <a16:creationId xmlns:a16="http://schemas.microsoft.com/office/drawing/2014/main" id="{3EFE690A-F04B-4FBD-A6DB-A35E8951120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0" name="Text Box 7">
          <a:extLst>
            <a:ext uri="{FF2B5EF4-FFF2-40B4-BE49-F238E27FC236}">
              <a16:creationId xmlns:a16="http://schemas.microsoft.com/office/drawing/2014/main" id="{F604DAF2-7540-4AC8-B714-12595595F7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1" name="Text Box 8">
          <a:extLst>
            <a:ext uri="{FF2B5EF4-FFF2-40B4-BE49-F238E27FC236}">
              <a16:creationId xmlns:a16="http://schemas.microsoft.com/office/drawing/2014/main" id="{44B2E55D-91E4-42B3-85BC-BD9287DEA95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2" name="Text Box 9">
          <a:extLst>
            <a:ext uri="{FF2B5EF4-FFF2-40B4-BE49-F238E27FC236}">
              <a16:creationId xmlns:a16="http://schemas.microsoft.com/office/drawing/2014/main" id="{56DFEDE6-ECB6-4A9D-9924-31E3C4A1B71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3" name="Text Box 10">
          <a:extLst>
            <a:ext uri="{FF2B5EF4-FFF2-40B4-BE49-F238E27FC236}">
              <a16:creationId xmlns:a16="http://schemas.microsoft.com/office/drawing/2014/main" id="{198BE917-D85E-4AAC-BBE3-42601A1DAF2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4" name="Text Box 11">
          <a:extLst>
            <a:ext uri="{FF2B5EF4-FFF2-40B4-BE49-F238E27FC236}">
              <a16:creationId xmlns:a16="http://schemas.microsoft.com/office/drawing/2014/main" id="{9A069136-951D-4C7F-AFAB-2EA6A9C5AA6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5" name="Text Box 12">
          <a:extLst>
            <a:ext uri="{FF2B5EF4-FFF2-40B4-BE49-F238E27FC236}">
              <a16:creationId xmlns:a16="http://schemas.microsoft.com/office/drawing/2014/main" id="{12AB0B2A-D478-4E0F-AE19-D4E2611E7E6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6" name="Text Box 13">
          <a:extLst>
            <a:ext uri="{FF2B5EF4-FFF2-40B4-BE49-F238E27FC236}">
              <a16:creationId xmlns:a16="http://schemas.microsoft.com/office/drawing/2014/main" id="{B03854EA-925F-473B-BF6C-6A5C9459BA6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7" name="Text Box 14">
          <a:extLst>
            <a:ext uri="{FF2B5EF4-FFF2-40B4-BE49-F238E27FC236}">
              <a16:creationId xmlns:a16="http://schemas.microsoft.com/office/drawing/2014/main" id="{CC67174C-2580-4407-830A-D8729ACB541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8" name="Text Box 15">
          <a:extLst>
            <a:ext uri="{FF2B5EF4-FFF2-40B4-BE49-F238E27FC236}">
              <a16:creationId xmlns:a16="http://schemas.microsoft.com/office/drawing/2014/main" id="{1A6C4427-F6F5-42FD-AB5D-84536483CAC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49" name="Text Box 16">
          <a:extLst>
            <a:ext uri="{FF2B5EF4-FFF2-40B4-BE49-F238E27FC236}">
              <a16:creationId xmlns:a16="http://schemas.microsoft.com/office/drawing/2014/main" id="{C242546E-86BD-42DA-BA94-7BE9299CC58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0" name="Text Box 17">
          <a:extLst>
            <a:ext uri="{FF2B5EF4-FFF2-40B4-BE49-F238E27FC236}">
              <a16:creationId xmlns:a16="http://schemas.microsoft.com/office/drawing/2014/main" id="{BFDDDFBA-4B12-43D9-8B61-A7DCB5EB7CE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1" name="Text Box 7">
          <a:extLst>
            <a:ext uri="{FF2B5EF4-FFF2-40B4-BE49-F238E27FC236}">
              <a16:creationId xmlns:a16="http://schemas.microsoft.com/office/drawing/2014/main" id="{5E137961-26CE-42C4-B36F-E9F7B7B7520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2" name="Text Box 8">
          <a:extLst>
            <a:ext uri="{FF2B5EF4-FFF2-40B4-BE49-F238E27FC236}">
              <a16:creationId xmlns:a16="http://schemas.microsoft.com/office/drawing/2014/main" id="{7633F252-9BFD-4CCF-95E5-86C0779AD9E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3" name="Text Box 9">
          <a:extLst>
            <a:ext uri="{FF2B5EF4-FFF2-40B4-BE49-F238E27FC236}">
              <a16:creationId xmlns:a16="http://schemas.microsoft.com/office/drawing/2014/main" id="{6484401D-00A3-4E15-8EEA-A664FDC0FE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4" name="Text Box 10">
          <a:extLst>
            <a:ext uri="{FF2B5EF4-FFF2-40B4-BE49-F238E27FC236}">
              <a16:creationId xmlns:a16="http://schemas.microsoft.com/office/drawing/2014/main" id="{35DBB720-AC33-4399-AAAD-2BDD080D93B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5" name="Text Box 11">
          <a:extLst>
            <a:ext uri="{FF2B5EF4-FFF2-40B4-BE49-F238E27FC236}">
              <a16:creationId xmlns:a16="http://schemas.microsoft.com/office/drawing/2014/main" id="{9855981D-2C55-43BE-ACFB-96BC6DFD860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6" name="Text Box 12">
          <a:extLst>
            <a:ext uri="{FF2B5EF4-FFF2-40B4-BE49-F238E27FC236}">
              <a16:creationId xmlns:a16="http://schemas.microsoft.com/office/drawing/2014/main" id="{22CA74A1-8576-4EF4-A31B-F9F7D65F703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7" name="Text Box 13">
          <a:extLst>
            <a:ext uri="{FF2B5EF4-FFF2-40B4-BE49-F238E27FC236}">
              <a16:creationId xmlns:a16="http://schemas.microsoft.com/office/drawing/2014/main" id="{8C83EE5E-69FF-4B6D-8E6F-C9F07AD8E26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8" name="Text Box 14">
          <a:extLst>
            <a:ext uri="{FF2B5EF4-FFF2-40B4-BE49-F238E27FC236}">
              <a16:creationId xmlns:a16="http://schemas.microsoft.com/office/drawing/2014/main" id="{C7FF480C-658F-4379-9751-D1892D58798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59" name="Text Box 15">
          <a:extLst>
            <a:ext uri="{FF2B5EF4-FFF2-40B4-BE49-F238E27FC236}">
              <a16:creationId xmlns:a16="http://schemas.microsoft.com/office/drawing/2014/main" id="{29928158-AB99-4024-9335-75D9A0258E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0" name="Text Box 16">
          <a:extLst>
            <a:ext uri="{FF2B5EF4-FFF2-40B4-BE49-F238E27FC236}">
              <a16:creationId xmlns:a16="http://schemas.microsoft.com/office/drawing/2014/main" id="{BC72E851-1056-4456-A504-485F65B4AE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1" name="Text Box 17">
          <a:extLst>
            <a:ext uri="{FF2B5EF4-FFF2-40B4-BE49-F238E27FC236}">
              <a16:creationId xmlns:a16="http://schemas.microsoft.com/office/drawing/2014/main" id="{F3C33405-AFBA-4F87-8006-888D8A82B49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2" name="Text Box 6">
          <a:extLst>
            <a:ext uri="{FF2B5EF4-FFF2-40B4-BE49-F238E27FC236}">
              <a16:creationId xmlns:a16="http://schemas.microsoft.com/office/drawing/2014/main" id="{27A25518-C35F-4D3E-A0FB-1B5C98A8B3B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3" name="Text Box 7">
          <a:extLst>
            <a:ext uri="{FF2B5EF4-FFF2-40B4-BE49-F238E27FC236}">
              <a16:creationId xmlns:a16="http://schemas.microsoft.com/office/drawing/2014/main" id="{051B0327-E681-413C-A7C8-818BA5A1286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4" name="Text Box 8">
          <a:extLst>
            <a:ext uri="{FF2B5EF4-FFF2-40B4-BE49-F238E27FC236}">
              <a16:creationId xmlns:a16="http://schemas.microsoft.com/office/drawing/2014/main" id="{A743C3C4-90D9-4441-90DA-B4286E2CB3C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5" name="Text Box 9">
          <a:extLst>
            <a:ext uri="{FF2B5EF4-FFF2-40B4-BE49-F238E27FC236}">
              <a16:creationId xmlns:a16="http://schemas.microsoft.com/office/drawing/2014/main" id="{070C582A-DA39-4E34-B7BF-8C437229456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6" name="Text Box 10">
          <a:extLst>
            <a:ext uri="{FF2B5EF4-FFF2-40B4-BE49-F238E27FC236}">
              <a16:creationId xmlns:a16="http://schemas.microsoft.com/office/drawing/2014/main" id="{4D815023-8CBF-47E4-B971-ABF6EC26792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7" name="Text Box 11">
          <a:extLst>
            <a:ext uri="{FF2B5EF4-FFF2-40B4-BE49-F238E27FC236}">
              <a16:creationId xmlns:a16="http://schemas.microsoft.com/office/drawing/2014/main" id="{BBEAA7DD-6446-4842-A282-EA6C16D4AB5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8" name="Text Box 12">
          <a:extLst>
            <a:ext uri="{FF2B5EF4-FFF2-40B4-BE49-F238E27FC236}">
              <a16:creationId xmlns:a16="http://schemas.microsoft.com/office/drawing/2014/main" id="{7730722B-D0CA-4A51-ABFA-5C187B99329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69" name="Text Box 13">
          <a:extLst>
            <a:ext uri="{FF2B5EF4-FFF2-40B4-BE49-F238E27FC236}">
              <a16:creationId xmlns:a16="http://schemas.microsoft.com/office/drawing/2014/main" id="{95F7C50D-FE25-4785-9B9D-17E13C5D9E4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0" name="Text Box 14">
          <a:extLst>
            <a:ext uri="{FF2B5EF4-FFF2-40B4-BE49-F238E27FC236}">
              <a16:creationId xmlns:a16="http://schemas.microsoft.com/office/drawing/2014/main" id="{D5378CA8-0025-4703-8F80-8C61FF7DB51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1" name="Text Box 15">
          <a:extLst>
            <a:ext uri="{FF2B5EF4-FFF2-40B4-BE49-F238E27FC236}">
              <a16:creationId xmlns:a16="http://schemas.microsoft.com/office/drawing/2014/main" id="{611A53C4-6CB3-40B5-AB72-57643DB7398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2" name="Text Box 16">
          <a:extLst>
            <a:ext uri="{FF2B5EF4-FFF2-40B4-BE49-F238E27FC236}">
              <a16:creationId xmlns:a16="http://schemas.microsoft.com/office/drawing/2014/main" id="{0A8FB425-15FF-4D28-9773-D9545898792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3" name="Text Box 17">
          <a:extLst>
            <a:ext uri="{FF2B5EF4-FFF2-40B4-BE49-F238E27FC236}">
              <a16:creationId xmlns:a16="http://schemas.microsoft.com/office/drawing/2014/main" id="{FF2B2B64-6B92-4443-A41A-52C67B83021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4" name="Text Box 6">
          <a:extLst>
            <a:ext uri="{FF2B5EF4-FFF2-40B4-BE49-F238E27FC236}">
              <a16:creationId xmlns:a16="http://schemas.microsoft.com/office/drawing/2014/main" id="{37477A89-012E-4AC3-BF95-F030939668C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5" name="Text Box 7">
          <a:extLst>
            <a:ext uri="{FF2B5EF4-FFF2-40B4-BE49-F238E27FC236}">
              <a16:creationId xmlns:a16="http://schemas.microsoft.com/office/drawing/2014/main" id="{8ACFF1DC-1C72-4AC2-BE5F-4F083702EC1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6" name="Text Box 8">
          <a:extLst>
            <a:ext uri="{FF2B5EF4-FFF2-40B4-BE49-F238E27FC236}">
              <a16:creationId xmlns:a16="http://schemas.microsoft.com/office/drawing/2014/main" id="{5036E7D5-3E32-48B3-AA6C-8E0CB835132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7" name="Text Box 9">
          <a:extLst>
            <a:ext uri="{FF2B5EF4-FFF2-40B4-BE49-F238E27FC236}">
              <a16:creationId xmlns:a16="http://schemas.microsoft.com/office/drawing/2014/main" id="{A939F43A-F7B8-4014-A1CF-EBAD48799E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8" name="Text Box 10">
          <a:extLst>
            <a:ext uri="{FF2B5EF4-FFF2-40B4-BE49-F238E27FC236}">
              <a16:creationId xmlns:a16="http://schemas.microsoft.com/office/drawing/2014/main" id="{F4E43863-FF7D-4C82-89F1-0B5B40F280B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79" name="Text Box 11">
          <a:extLst>
            <a:ext uri="{FF2B5EF4-FFF2-40B4-BE49-F238E27FC236}">
              <a16:creationId xmlns:a16="http://schemas.microsoft.com/office/drawing/2014/main" id="{1A4B68FD-632E-44A6-9306-95792BBBFC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0" name="Text Box 12">
          <a:extLst>
            <a:ext uri="{FF2B5EF4-FFF2-40B4-BE49-F238E27FC236}">
              <a16:creationId xmlns:a16="http://schemas.microsoft.com/office/drawing/2014/main" id="{B0A37D04-FA50-426C-9F8F-D7454CFF408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1" name="Text Box 13">
          <a:extLst>
            <a:ext uri="{FF2B5EF4-FFF2-40B4-BE49-F238E27FC236}">
              <a16:creationId xmlns:a16="http://schemas.microsoft.com/office/drawing/2014/main" id="{78B5D08A-F0F8-4F6E-BE02-E43C9173D39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2" name="Text Box 14">
          <a:extLst>
            <a:ext uri="{FF2B5EF4-FFF2-40B4-BE49-F238E27FC236}">
              <a16:creationId xmlns:a16="http://schemas.microsoft.com/office/drawing/2014/main" id="{5A43E11D-F049-4ECD-912F-27DAE2E282B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3" name="Text Box 15">
          <a:extLst>
            <a:ext uri="{FF2B5EF4-FFF2-40B4-BE49-F238E27FC236}">
              <a16:creationId xmlns:a16="http://schemas.microsoft.com/office/drawing/2014/main" id="{B562D739-A50B-4876-B405-F95232967A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4" name="Text Box 16">
          <a:extLst>
            <a:ext uri="{FF2B5EF4-FFF2-40B4-BE49-F238E27FC236}">
              <a16:creationId xmlns:a16="http://schemas.microsoft.com/office/drawing/2014/main" id="{C3B0613D-B520-4F0F-8305-AED809D3649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5" name="Text Box 17">
          <a:extLst>
            <a:ext uri="{FF2B5EF4-FFF2-40B4-BE49-F238E27FC236}">
              <a16:creationId xmlns:a16="http://schemas.microsoft.com/office/drawing/2014/main" id="{B16DADB0-C765-475D-B7CB-658B0DE8DE7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6" name="Text Box 6">
          <a:extLst>
            <a:ext uri="{FF2B5EF4-FFF2-40B4-BE49-F238E27FC236}">
              <a16:creationId xmlns:a16="http://schemas.microsoft.com/office/drawing/2014/main" id="{92AB514A-9CB1-46E1-BD94-D3733342B75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7" name="Text Box 7">
          <a:extLst>
            <a:ext uri="{FF2B5EF4-FFF2-40B4-BE49-F238E27FC236}">
              <a16:creationId xmlns:a16="http://schemas.microsoft.com/office/drawing/2014/main" id="{3646B282-CAD6-4418-B2B8-57C93CD6A1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8" name="Text Box 8">
          <a:extLst>
            <a:ext uri="{FF2B5EF4-FFF2-40B4-BE49-F238E27FC236}">
              <a16:creationId xmlns:a16="http://schemas.microsoft.com/office/drawing/2014/main" id="{B02E01A7-1D78-46BD-8F2F-4636F85C56A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89" name="Text Box 9">
          <a:extLst>
            <a:ext uri="{FF2B5EF4-FFF2-40B4-BE49-F238E27FC236}">
              <a16:creationId xmlns:a16="http://schemas.microsoft.com/office/drawing/2014/main" id="{5A057B22-0322-4B00-93EE-DD088B8046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0" name="Text Box 10">
          <a:extLst>
            <a:ext uri="{FF2B5EF4-FFF2-40B4-BE49-F238E27FC236}">
              <a16:creationId xmlns:a16="http://schemas.microsoft.com/office/drawing/2014/main" id="{A4CF0F87-3648-40D9-8878-B66CE5B3775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1" name="Text Box 11">
          <a:extLst>
            <a:ext uri="{FF2B5EF4-FFF2-40B4-BE49-F238E27FC236}">
              <a16:creationId xmlns:a16="http://schemas.microsoft.com/office/drawing/2014/main" id="{39296A29-6616-4666-9742-D0FF3ECF61C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2" name="Text Box 12">
          <a:extLst>
            <a:ext uri="{FF2B5EF4-FFF2-40B4-BE49-F238E27FC236}">
              <a16:creationId xmlns:a16="http://schemas.microsoft.com/office/drawing/2014/main" id="{3C0CC58F-3839-4A7D-B20E-89C3AFFD2AC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3" name="Text Box 13">
          <a:extLst>
            <a:ext uri="{FF2B5EF4-FFF2-40B4-BE49-F238E27FC236}">
              <a16:creationId xmlns:a16="http://schemas.microsoft.com/office/drawing/2014/main" id="{C2F00E59-97AC-4A5B-BB3F-A56A7A0E614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4" name="Text Box 14">
          <a:extLst>
            <a:ext uri="{FF2B5EF4-FFF2-40B4-BE49-F238E27FC236}">
              <a16:creationId xmlns:a16="http://schemas.microsoft.com/office/drawing/2014/main" id="{90DC6188-F791-4446-B119-3E707B7B6AD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5" name="Text Box 15">
          <a:extLst>
            <a:ext uri="{FF2B5EF4-FFF2-40B4-BE49-F238E27FC236}">
              <a16:creationId xmlns:a16="http://schemas.microsoft.com/office/drawing/2014/main" id="{2F9E3F51-22F7-45DF-A4EC-C2B99BB56B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6" name="Text Box 16">
          <a:extLst>
            <a:ext uri="{FF2B5EF4-FFF2-40B4-BE49-F238E27FC236}">
              <a16:creationId xmlns:a16="http://schemas.microsoft.com/office/drawing/2014/main" id="{26A01C2C-B2B2-4FBE-A3C2-65E7B2073C2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7" name="Text Box 17">
          <a:extLst>
            <a:ext uri="{FF2B5EF4-FFF2-40B4-BE49-F238E27FC236}">
              <a16:creationId xmlns:a16="http://schemas.microsoft.com/office/drawing/2014/main" id="{0D8BAA7A-74EA-4E86-BB64-4EEE4BE8CC1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8" name="Text Box 7">
          <a:extLst>
            <a:ext uri="{FF2B5EF4-FFF2-40B4-BE49-F238E27FC236}">
              <a16:creationId xmlns:a16="http://schemas.microsoft.com/office/drawing/2014/main" id="{E88EFE7D-01E2-4509-A41C-0F91DCF9658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199" name="Text Box 8">
          <a:extLst>
            <a:ext uri="{FF2B5EF4-FFF2-40B4-BE49-F238E27FC236}">
              <a16:creationId xmlns:a16="http://schemas.microsoft.com/office/drawing/2014/main" id="{C4760FEF-73C7-47F4-9AF5-0214C1F642E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0" name="Text Box 9">
          <a:extLst>
            <a:ext uri="{FF2B5EF4-FFF2-40B4-BE49-F238E27FC236}">
              <a16:creationId xmlns:a16="http://schemas.microsoft.com/office/drawing/2014/main" id="{D7BA9906-4DE2-4792-8650-08C5DD981F2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1" name="Text Box 10">
          <a:extLst>
            <a:ext uri="{FF2B5EF4-FFF2-40B4-BE49-F238E27FC236}">
              <a16:creationId xmlns:a16="http://schemas.microsoft.com/office/drawing/2014/main" id="{9AC6879E-C760-4726-8D46-A60844B4B1F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2" name="Text Box 11">
          <a:extLst>
            <a:ext uri="{FF2B5EF4-FFF2-40B4-BE49-F238E27FC236}">
              <a16:creationId xmlns:a16="http://schemas.microsoft.com/office/drawing/2014/main" id="{A60AB785-58E2-44E8-8628-61B49BB0F5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3" name="Text Box 12">
          <a:extLst>
            <a:ext uri="{FF2B5EF4-FFF2-40B4-BE49-F238E27FC236}">
              <a16:creationId xmlns:a16="http://schemas.microsoft.com/office/drawing/2014/main" id="{BD6082FE-BFBB-4860-8B1F-A140A51883E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4" name="Text Box 13">
          <a:extLst>
            <a:ext uri="{FF2B5EF4-FFF2-40B4-BE49-F238E27FC236}">
              <a16:creationId xmlns:a16="http://schemas.microsoft.com/office/drawing/2014/main" id="{9B80C583-3A92-4982-9A37-4793928B4EC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5" name="Text Box 14">
          <a:extLst>
            <a:ext uri="{FF2B5EF4-FFF2-40B4-BE49-F238E27FC236}">
              <a16:creationId xmlns:a16="http://schemas.microsoft.com/office/drawing/2014/main" id="{32ADD6B9-AAFA-42C6-BFAA-3AED9B64587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6" name="Text Box 15">
          <a:extLst>
            <a:ext uri="{FF2B5EF4-FFF2-40B4-BE49-F238E27FC236}">
              <a16:creationId xmlns:a16="http://schemas.microsoft.com/office/drawing/2014/main" id="{C684C200-68AB-4648-A86D-11AAC015F3F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7" name="Text Box 16">
          <a:extLst>
            <a:ext uri="{FF2B5EF4-FFF2-40B4-BE49-F238E27FC236}">
              <a16:creationId xmlns:a16="http://schemas.microsoft.com/office/drawing/2014/main" id="{14B492C6-D8D2-48AE-9F5C-59A1A8E3B4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8" name="Text Box 17">
          <a:extLst>
            <a:ext uri="{FF2B5EF4-FFF2-40B4-BE49-F238E27FC236}">
              <a16:creationId xmlns:a16="http://schemas.microsoft.com/office/drawing/2014/main" id="{0CBAA3D9-B787-47FD-9AB6-D8A692EAF82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09" name="Text Box 6">
          <a:extLst>
            <a:ext uri="{FF2B5EF4-FFF2-40B4-BE49-F238E27FC236}">
              <a16:creationId xmlns:a16="http://schemas.microsoft.com/office/drawing/2014/main" id="{F672D958-7FAF-45C0-9136-D86F5C039E9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0" name="Text Box 7">
          <a:extLst>
            <a:ext uri="{FF2B5EF4-FFF2-40B4-BE49-F238E27FC236}">
              <a16:creationId xmlns:a16="http://schemas.microsoft.com/office/drawing/2014/main" id="{8B73F75F-A708-49D9-A663-4E7276A6E03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1" name="Text Box 8">
          <a:extLst>
            <a:ext uri="{FF2B5EF4-FFF2-40B4-BE49-F238E27FC236}">
              <a16:creationId xmlns:a16="http://schemas.microsoft.com/office/drawing/2014/main" id="{D2419A84-6849-4866-B3F8-3178B10BFC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2" name="Text Box 9">
          <a:extLst>
            <a:ext uri="{FF2B5EF4-FFF2-40B4-BE49-F238E27FC236}">
              <a16:creationId xmlns:a16="http://schemas.microsoft.com/office/drawing/2014/main" id="{F6D68142-25B2-476B-B1D8-6747F56FA95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3" name="Text Box 10">
          <a:extLst>
            <a:ext uri="{FF2B5EF4-FFF2-40B4-BE49-F238E27FC236}">
              <a16:creationId xmlns:a16="http://schemas.microsoft.com/office/drawing/2014/main" id="{E3363065-E99D-4883-99E0-8FE24DD0475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4" name="Text Box 11">
          <a:extLst>
            <a:ext uri="{FF2B5EF4-FFF2-40B4-BE49-F238E27FC236}">
              <a16:creationId xmlns:a16="http://schemas.microsoft.com/office/drawing/2014/main" id="{50A45861-46FB-44BF-BE93-C4754F3D4C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5" name="Text Box 12">
          <a:extLst>
            <a:ext uri="{FF2B5EF4-FFF2-40B4-BE49-F238E27FC236}">
              <a16:creationId xmlns:a16="http://schemas.microsoft.com/office/drawing/2014/main" id="{38095FB9-2AF5-421D-AE63-FDA48A6CE24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6" name="Text Box 13">
          <a:extLst>
            <a:ext uri="{FF2B5EF4-FFF2-40B4-BE49-F238E27FC236}">
              <a16:creationId xmlns:a16="http://schemas.microsoft.com/office/drawing/2014/main" id="{65740BE7-BA96-42A0-9746-A8771DD06D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7" name="Text Box 14">
          <a:extLst>
            <a:ext uri="{FF2B5EF4-FFF2-40B4-BE49-F238E27FC236}">
              <a16:creationId xmlns:a16="http://schemas.microsoft.com/office/drawing/2014/main" id="{5230154F-19F2-4D21-A91F-FF034EED218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8" name="Text Box 15">
          <a:extLst>
            <a:ext uri="{FF2B5EF4-FFF2-40B4-BE49-F238E27FC236}">
              <a16:creationId xmlns:a16="http://schemas.microsoft.com/office/drawing/2014/main" id="{465921EE-ACCF-4916-9ED1-B05880BCA5D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19" name="Text Box 16">
          <a:extLst>
            <a:ext uri="{FF2B5EF4-FFF2-40B4-BE49-F238E27FC236}">
              <a16:creationId xmlns:a16="http://schemas.microsoft.com/office/drawing/2014/main" id="{D9398FD8-DEDA-465E-B892-C4C136D3B9C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0" name="Text Box 17">
          <a:extLst>
            <a:ext uri="{FF2B5EF4-FFF2-40B4-BE49-F238E27FC236}">
              <a16:creationId xmlns:a16="http://schemas.microsoft.com/office/drawing/2014/main" id="{8877455D-E56A-472E-9762-21DFC551E1B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1" name="Text Box 6">
          <a:extLst>
            <a:ext uri="{FF2B5EF4-FFF2-40B4-BE49-F238E27FC236}">
              <a16:creationId xmlns:a16="http://schemas.microsoft.com/office/drawing/2014/main" id="{2C06A0F4-10E9-4B7A-B3FD-34071921AC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2" name="Text Box 7">
          <a:extLst>
            <a:ext uri="{FF2B5EF4-FFF2-40B4-BE49-F238E27FC236}">
              <a16:creationId xmlns:a16="http://schemas.microsoft.com/office/drawing/2014/main" id="{9155547E-A27F-43A5-A157-6146CAA0B8D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3" name="Text Box 8">
          <a:extLst>
            <a:ext uri="{FF2B5EF4-FFF2-40B4-BE49-F238E27FC236}">
              <a16:creationId xmlns:a16="http://schemas.microsoft.com/office/drawing/2014/main" id="{24D7AD98-BE62-40E7-B019-394D099817B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4" name="Text Box 9">
          <a:extLst>
            <a:ext uri="{FF2B5EF4-FFF2-40B4-BE49-F238E27FC236}">
              <a16:creationId xmlns:a16="http://schemas.microsoft.com/office/drawing/2014/main" id="{DA738365-0B93-417F-B7D8-F408782A35A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5" name="Text Box 10">
          <a:extLst>
            <a:ext uri="{FF2B5EF4-FFF2-40B4-BE49-F238E27FC236}">
              <a16:creationId xmlns:a16="http://schemas.microsoft.com/office/drawing/2014/main" id="{45476B94-3431-4DFB-9345-01C288E8D2C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6" name="Text Box 11">
          <a:extLst>
            <a:ext uri="{FF2B5EF4-FFF2-40B4-BE49-F238E27FC236}">
              <a16:creationId xmlns:a16="http://schemas.microsoft.com/office/drawing/2014/main" id="{20FC496D-08FC-48A5-AB7C-13C20D97F2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7" name="Text Box 12">
          <a:extLst>
            <a:ext uri="{FF2B5EF4-FFF2-40B4-BE49-F238E27FC236}">
              <a16:creationId xmlns:a16="http://schemas.microsoft.com/office/drawing/2014/main" id="{C3D4E5CB-1EB2-4ACE-A6D2-D9C9ADD0D1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8" name="Text Box 13">
          <a:extLst>
            <a:ext uri="{FF2B5EF4-FFF2-40B4-BE49-F238E27FC236}">
              <a16:creationId xmlns:a16="http://schemas.microsoft.com/office/drawing/2014/main" id="{A7333D17-F38F-488B-99DC-EEAE2B1EE75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29" name="Text Box 14">
          <a:extLst>
            <a:ext uri="{FF2B5EF4-FFF2-40B4-BE49-F238E27FC236}">
              <a16:creationId xmlns:a16="http://schemas.microsoft.com/office/drawing/2014/main" id="{5B68FC01-D14E-4217-A503-E77C17B1A5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0" name="Text Box 15">
          <a:extLst>
            <a:ext uri="{FF2B5EF4-FFF2-40B4-BE49-F238E27FC236}">
              <a16:creationId xmlns:a16="http://schemas.microsoft.com/office/drawing/2014/main" id="{32E51EE3-F79A-429E-9911-0C6723B3CEC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1" name="Text Box 16">
          <a:extLst>
            <a:ext uri="{FF2B5EF4-FFF2-40B4-BE49-F238E27FC236}">
              <a16:creationId xmlns:a16="http://schemas.microsoft.com/office/drawing/2014/main" id="{65E7C496-226B-4AF7-9711-B0CD9B814D1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2" name="Text Box 17">
          <a:extLst>
            <a:ext uri="{FF2B5EF4-FFF2-40B4-BE49-F238E27FC236}">
              <a16:creationId xmlns:a16="http://schemas.microsoft.com/office/drawing/2014/main" id="{E9A0CDA8-002F-49B0-988D-42A059C4D8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3" name="Text Box 6">
          <a:extLst>
            <a:ext uri="{FF2B5EF4-FFF2-40B4-BE49-F238E27FC236}">
              <a16:creationId xmlns:a16="http://schemas.microsoft.com/office/drawing/2014/main" id="{3FF647CB-3E58-40D0-AE5B-DB76CF8B8BD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4" name="Text Box 7">
          <a:extLst>
            <a:ext uri="{FF2B5EF4-FFF2-40B4-BE49-F238E27FC236}">
              <a16:creationId xmlns:a16="http://schemas.microsoft.com/office/drawing/2014/main" id="{5D580EE7-16F8-4C51-8897-AF1939117F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5" name="Text Box 8">
          <a:extLst>
            <a:ext uri="{FF2B5EF4-FFF2-40B4-BE49-F238E27FC236}">
              <a16:creationId xmlns:a16="http://schemas.microsoft.com/office/drawing/2014/main" id="{DCDFCB64-C614-433C-9AF4-2C43BF21524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6" name="Text Box 9">
          <a:extLst>
            <a:ext uri="{FF2B5EF4-FFF2-40B4-BE49-F238E27FC236}">
              <a16:creationId xmlns:a16="http://schemas.microsoft.com/office/drawing/2014/main" id="{A1E2B88B-D87D-44D5-814B-4C1AF7B5B87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7" name="Text Box 10">
          <a:extLst>
            <a:ext uri="{FF2B5EF4-FFF2-40B4-BE49-F238E27FC236}">
              <a16:creationId xmlns:a16="http://schemas.microsoft.com/office/drawing/2014/main" id="{D8203D50-4D18-4B68-AA08-4F262B936B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8" name="Text Box 11">
          <a:extLst>
            <a:ext uri="{FF2B5EF4-FFF2-40B4-BE49-F238E27FC236}">
              <a16:creationId xmlns:a16="http://schemas.microsoft.com/office/drawing/2014/main" id="{DD7BFBFC-FD7F-4E56-9FB8-698FC71D8E7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39" name="Text Box 12">
          <a:extLst>
            <a:ext uri="{FF2B5EF4-FFF2-40B4-BE49-F238E27FC236}">
              <a16:creationId xmlns:a16="http://schemas.microsoft.com/office/drawing/2014/main" id="{55AA6EFB-8065-4DDD-8410-8F537D096C3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0" name="Text Box 13">
          <a:extLst>
            <a:ext uri="{FF2B5EF4-FFF2-40B4-BE49-F238E27FC236}">
              <a16:creationId xmlns:a16="http://schemas.microsoft.com/office/drawing/2014/main" id="{A308F712-1C86-49E3-AA57-54AAA5135D0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1" name="Text Box 14">
          <a:extLst>
            <a:ext uri="{FF2B5EF4-FFF2-40B4-BE49-F238E27FC236}">
              <a16:creationId xmlns:a16="http://schemas.microsoft.com/office/drawing/2014/main" id="{B5BFFAE6-E01D-429E-92C2-D5FB5AF3C50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2" name="Text Box 15">
          <a:extLst>
            <a:ext uri="{FF2B5EF4-FFF2-40B4-BE49-F238E27FC236}">
              <a16:creationId xmlns:a16="http://schemas.microsoft.com/office/drawing/2014/main" id="{E848B4F1-79EF-42E1-B5FF-25E137E805D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3" name="Text Box 16">
          <a:extLst>
            <a:ext uri="{FF2B5EF4-FFF2-40B4-BE49-F238E27FC236}">
              <a16:creationId xmlns:a16="http://schemas.microsoft.com/office/drawing/2014/main" id="{00F0FC58-9BC2-487F-AC10-5F8A99006B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4" name="Text Box 17">
          <a:extLst>
            <a:ext uri="{FF2B5EF4-FFF2-40B4-BE49-F238E27FC236}">
              <a16:creationId xmlns:a16="http://schemas.microsoft.com/office/drawing/2014/main" id="{09583B3B-9CA5-4D78-9689-4CE5036011C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5" name="Text Box 7">
          <a:extLst>
            <a:ext uri="{FF2B5EF4-FFF2-40B4-BE49-F238E27FC236}">
              <a16:creationId xmlns:a16="http://schemas.microsoft.com/office/drawing/2014/main" id="{0454DC40-CF6E-49D3-9FD0-D8F19384230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6" name="Text Box 8">
          <a:extLst>
            <a:ext uri="{FF2B5EF4-FFF2-40B4-BE49-F238E27FC236}">
              <a16:creationId xmlns:a16="http://schemas.microsoft.com/office/drawing/2014/main" id="{AD77D17C-6F22-4A1A-BCEC-D049BD5A16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7" name="Text Box 9">
          <a:extLst>
            <a:ext uri="{FF2B5EF4-FFF2-40B4-BE49-F238E27FC236}">
              <a16:creationId xmlns:a16="http://schemas.microsoft.com/office/drawing/2014/main" id="{89F6C7CF-9BD1-420A-8EB0-2CAE7BB4F30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8" name="Text Box 10">
          <a:extLst>
            <a:ext uri="{FF2B5EF4-FFF2-40B4-BE49-F238E27FC236}">
              <a16:creationId xmlns:a16="http://schemas.microsoft.com/office/drawing/2014/main" id="{0531C2AA-7AAA-4160-A1ED-14394CCFF0E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49" name="Text Box 11">
          <a:extLst>
            <a:ext uri="{FF2B5EF4-FFF2-40B4-BE49-F238E27FC236}">
              <a16:creationId xmlns:a16="http://schemas.microsoft.com/office/drawing/2014/main" id="{42D34C82-6AC5-4AAE-920A-ED91A309A1F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0" name="Text Box 12">
          <a:extLst>
            <a:ext uri="{FF2B5EF4-FFF2-40B4-BE49-F238E27FC236}">
              <a16:creationId xmlns:a16="http://schemas.microsoft.com/office/drawing/2014/main" id="{29032095-541B-4C55-A367-EF2470A47E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1" name="Text Box 13">
          <a:extLst>
            <a:ext uri="{FF2B5EF4-FFF2-40B4-BE49-F238E27FC236}">
              <a16:creationId xmlns:a16="http://schemas.microsoft.com/office/drawing/2014/main" id="{07184778-BAB9-42F1-B54A-8A617516AAB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2" name="Text Box 14">
          <a:extLst>
            <a:ext uri="{FF2B5EF4-FFF2-40B4-BE49-F238E27FC236}">
              <a16:creationId xmlns:a16="http://schemas.microsoft.com/office/drawing/2014/main" id="{A84E58EB-3AF8-4A23-9248-7221BBBDCF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3" name="Text Box 15">
          <a:extLst>
            <a:ext uri="{FF2B5EF4-FFF2-40B4-BE49-F238E27FC236}">
              <a16:creationId xmlns:a16="http://schemas.microsoft.com/office/drawing/2014/main" id="{64D3AC3A-B2EE-43A4-8353-E5C9374D3DB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4" name="Text Box 16">
          <a:extLst>
            <a:ext uri="{FF2B5EF4-FFF2-40B4-BE49-F238E27FC236}">
              <a16:creationId xmlns:a16="http://schemas.microsoft.com/office/drawing/2014/main" id="{72AC0DA4-6128-4A23-92FD-8450D36D753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5" name="Text Box 17">
          <a:extLst>
            <a:ext uri="{FF2B5EF4-FFF2-40B4-BE49-F238E27FC236}">
              <a16:creationId xmlns:a16="http://schemas.microsoft.com/office/drawing/2014/main" id="{5C4802D0-18C1-4400-B087-36143646A6F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6" name="Text Box 6">
          <a:extLst>
            <a:ext uri="{FF2B5EF4-FFF2-40B4-BE49-F238E27FC236}">
              <a16:creationId xmlns:a16="http://schemas.microsoft.com/office/drawing/2014/main" id="{11932036-7EBA-4715-B843-DCC88CD53B8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7" name="Text Box 7">
          <a:extLst>
            <a:ext uri="{FF2B5EF4-FFF2-40B4-BE49-F238E27FC236}">
              <a16:creationId xmlns:a16="http://schemas.microsoft.com/office/drawing/2014/main" id="{4E4C60AB-3850-4EF5-87F3-0F11F98247B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8" name="Text Box 8">
          <a:extLst>
            <a:ext uri="{FF2B5EF4-FFF2-40B4-BE49-F238E27FC236}">
              <a16:creationId xmlns:a16="http://schemas.microsoft.com/office/drawing/2014/main" id="{83180957-8EE3-4632-BAFE-C74FFDA75A7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59" name="Text Box 9">
          <a:extLst>
            <a:ext uri="{FF2B5EF4-FFF2-40B4-BE49-F238E27FC236}">
              <a16:creationId xmlns:a16="http://schemas.microsoft.com/office/drawing/2014/main" id="{15D76097-A301-4627-AEDB-8A34E9724B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0" name="Text Box 10">
          <a:extLst>
            <a:ext uri="{FF2B5EF4-FFF2-40B4-BE49-F238E27FC236}">
              <a16:creationId xmlns:a16="http://schemas.microsoft.com/office/drawing/2014/main" id="{8468BADF-2A51-498C-80F8-9FF2B42664D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1" name="Text Box 11">
          <a:extLst>
            <a:ext uri="{FF2B5EF4-FFF2-40B4-BE49-F238E27FC236}">
              <a16:creationId xmlns:a16="http://schemas.microsoft.com/office/drawing/2014/main" id="{8C0CEFBC-D223-41B9-A654-4DB2AE68393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2" name="Text Box 12">
          <a:extLst>
            <a:ext uri="{FF2B5EF4-FFF2-40B4-BE49-F238E27FC236}">
              <a16:creationId xmlns:a16="http://schemas.microsoft.com/office/drawing/2014/main" id="{589298B1-927A-43E2-9EFC-8A480BE56F0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3" name="Text Box 13">
          <a:extLst>
            <a:ext uri="{FF2B5EF4-FFF2-40B4-BE49-F238E27FC236}">
              <a16:creationId xmlns:a16="http://schemas.microsoft.com/office/drawing/2014/main" id="{28D74060-1F0E-47C8-B3F7-3A8ECE52797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4" name="Text Box 14">
          <a:extLst>
            <a:ext uri="{FF2B5EF4-FFF2-40B4-BE49-F238E27FC236}">
              <a16:creationId xmlns:a16="http://schemas.microsoft.com/office/drawing/2014/main" id="{34BC82E0-DE4C-4AC0-B07F-27DE5B4C411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5" name="Text Box 15">
          <a:extLst>
            <a:ext uri="{FF2B5EF4-FFF2-40B4-BE49-F238E27FC236}">
              <a16:creationId xmlns:a16="http://schemas.microsoft.com/office/drawing/2014/main" id="{955EF8FA-F3FD-42C5-ACBD-72C4CD55A3C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6" name="Text Box 16">
          <a:extLst>
            <a:ext uri="{FF2B5EF4-FFF2-40B4-BE49-F238E27FC236}">
              <a16:creationId xmlns:a16="http://schemas.microsoft.com/office/drawing/2014/main" id="{E94218B1-9DA0-4B02-8437-DD7BDD7D0D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7" name="Text Box 17">
          <a:extLst>
            <a:ext uri="{FF2B5EF4-FFF2-40B4-BE49-F238E27FC236}">
              <a16:creationId xmlns:a16="http://schemas.microsoft.com/office/drawing/2014/main" id="{8268C180-AF9B-4F8D-932E-925AD69F346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8" name="Text Box 6">
          <a:extLst>
            <a:ext uri="{FF2B5EF4-FFF2-40B4-BE49-F238E27FC236}">
              <a16:creationId xmlns:a16="http://schemas.microsoft.com/office/drawing/2014/main" id="{F9457117-7663-4AE3-A0DD-8E13699CC27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69" name="Text Box 7">
          <a:extLst>
            <a:ext uri="{FF2B5EF4-FFF2-40B4-BE49-F238E27FC236}">
              <a16:creationId xmlns:a16="http://schemas.microsoft.com/office/drawing/2014/main" id="{B729EBBE-3502-473C-878A-960E0214D89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0" name="Text Box 8">
          <a:extLst>
            <a:ext uri="{FF2B5EF4-FFF2-40B4-BE49-F238E27FC236}">
              <a16:creationId xmlns:a16="http://schemas.microsoft.com/office/drawing/2014/main" id="{E575444A-F0D1-4029-AA79-2FFA3339518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1" name="Text Box 9">
          <a:extLst>
            <a:ext uri="{FF2B5EF4-FFF2-40B4-BE49-F238E27FC236}">
              <a16:creationId xmlns:a16="http://schemas.microsoft.com/office/drawing/2014/main" id="{3ADA9507-E341-4697-B09F-469D4BBA96C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2" name="Text Box 10">
          <a:extLst>
            <a:ext uri="{FF2B5EF4-FFF2-40B4-BE49-F238E27FC236}">
              <a16:creationId xmlns:a16="http://schemas.microsoft.com/office/drawing/2014/main" id="{6A93D414-3889-440C-B16E-8C36A1F4017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3" name="Text Box 11">
          <a:extLst>
            <a:ext uri="{FF2B5EF4-FFF2-40B4-BE49-F238E27FC236}">
              <a16:creationId xmlns:a16="http://schemas.microsoft.com/office/drawing/2014/main" id="{D6FAFB59-9885-405B-A5EB-78143036480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4" name="Text Box 12">
          <a:extLst>
            <a:ext uri="{FF2B5EF4-FFF2-40B4-BE49-F238E27FC236}">
              <a16:creationId xmlns:a16="http://schemas.microsoft.com/office/drawing/2014/main" id="{1965E5E8-F8AD-4B7F-B605-29156AF804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5" name="Text Box 13">
          <a:extLst>
            <a:ext uri="{FF2B5EF4-FFF2-40B4-BE49-F238E27FC236}">
              <a16:creationId xmlns:a16="http://schemas.microsoft.com/office/drawing/2014/main" id="{8568FEB9-808B-41D4-98E2-6962220720D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6" name="Text Box 14">
          <a:extLst>
            <a:ext uri="{FF2B5EF4-FFF2-40B4-BE49-F238E27FC236}">
              <a16:creationId xmlns:a16="http://schemas.microsoft.com/office/drawing/2014/main" id="{07F3F401-9612-4E7E-A5BC-EF8D6EC5963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7" name="Text Box 15">
          <a:extLst>
            <a:ext uri="{FF2B5EF4-FFF2-40B4-BE49-F238E27FC236}">
              <a16:creationId xmlns:a16="http://schemas.microsoft.com/office/drawing/2014/main" id="{C9B561E6-1872-4022-9F6E-1F638177F6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8" name="Text Box 16">
          <a:extLst>
            <a:ext uri="{FF2B5EF4-FFF2-40B4-BE49-F238E27FC236}">
              <a16:creationId xmlns:a16="http://schemas.microsoft.com/office/drawing/2014/main" id="{31388A97-CCDF-46B5-B039-4F2574B515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79" name="Text Box 17">
          <a:extLst>
            <a:ext uri="{FF2B5EF4-FFF2-40B4-BE49-F238E27FC236}">
              <a16:creationId xmlns:a16="http://schemas.microsoft.com/office/drawing/2014/main" id="{65A31F3D-3547-40BF-A2FF-D59F3C94820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0" name="Text Box 6">
          <a:extLst>
            <a:ext uri="{FF2B5EF4-FFF2-40B4-BE49-F238E27FC236}">
              <a16:creationId xmlns:a16="http://schemas.microsoft.com/office/drawing/2014/main" id="{494B1B9B-A0D3-470D-8E3B-C14F8ADA3BC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1" name="Text Box 7">
          <a:extLst>
            <a:ext uri="{FF2B5EF4-FFF2-40B4-BE49-F238E27FC236}">
              <a16:creationId xmlns:a16="http://schemas.microsoft.com/office/drawing/2014/main" id="{71736DA5-550C-4512-A8F5-7EEC73DED4C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2" name="Text Box 8">
          <a:extLst>
            <a:ext uri="{FF2B5EF4-FFF2-40B4-BE49-F238E27FC236}">
              <a16:creationId xmlns:a16="http://schemas.microsoft.com/office/drawing/2014/main" id="{090EA002-FD90-4D67-9A45-651A1BC738F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3" name="Text Box 9">
          <a:extLst>
            <a:ext uri="{FF2B5EF4-FFF2-40B4-BE49-F238E27FC236}">
              <a16:creationId xmlns:a16="http://schemas.microsoft.com/office/drawing/2014/main" id="{A6FD0FB4-009F-4CEC-9E3D-1D96B054A37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4" name="Text Box 10">
          <a:extLst>
            <a:ext uri="{FF2B5EF4-FFF2-40B4-BE49-F238E27FC236}">
              <a16:creationId xmlns:a16="http://schemas.microsoft.com/office/drawing/2014/main" id="{42A2F9B5-0A4B-4570-BE96-78C297E6C2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5" name="Text Box 11">
          <a:extLst>
            <a:ext uri="{FF2B5EF4-FFF2-40B4-BE49-F238E27FC236}">
              <a16:creationId xmlns:a16="http://schemas.microsoft.com/office/drawing/2014/main" id="{8D08E7A0-B407-4A5B-AD89-63F06CAF9A1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6" name="Text Box 12">
          <a:extLst>
            <a:ext uri="{FF2B5EF4-FFF2-40B4-BE49-F238E27FC236}">
              <a16:creationId xmlns:a16="http://schemas.microsoft.com/office/drawing/2014/main" id="{974BA432-DBB2-4F93-A624-8F66F64B442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7" name="Text Box 13">
          <a:extLst>
            <a:ext uri="{FF2B5EF4-FFF2-40B4-BE49-F238E27FC236}">
              <a16:creationId xmlns:a16="http://schemas.microsoft.com/office/drawing/2014/main" id="{B933E4AE-E25F-41C3-AFE6-1E28AE92878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8" name="Text Box 14">
          <a:extLst>
            <a:ext uri="{FF2B5EF4-FFF2-40B4-BE49-F238E27FC236}">
              <a16:creationId xmlns:a16="http://schemas.microsoft.com/office/drawing/2014/main" id="{1AEDBC1D-4C3C-4CE9-A5A7-CA61B36F572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89" name="Text Box 15">
          <a:extLst>
            <a:ext uri="{FF2B5EF4-FFF2-40B4-BE49-F238E27FC236}">
              <a16:creationId xmlns:a16="http://schemas.microsoft.com/office/drawing/2014/main" id="{134D73AA-C91D-4636-ACE1-314085639C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0" name="Text Box 16">
          <a:extLst>
            <a:ext uri="{FF2B5EF4-FFF2-40B4-BE49-F238E27FC236}">
              <a16:creationId xmlns:a16="http://schemas.microsoft.com/office/drawing/2014/main" id="{FF7E7BA4-1110-4231-BD7D-C469D9CB9C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1" name="Text Box 17">
          <a:extLst>
            <a:ext uri="{FF2B5EF4-FFF2-40B4-BE49-F238E27FC236}">
              <a16:creationId xmlns:a16="http://schemas.microsoft.com/office/drawing/2014/main" id="{F5192ACE-540A-4550-ACF8-0F5A031FAC0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2" name="Text Box 7">
          <a:extLst>
            <a:ext uri="{FF2B5EF4-FFF2-40B4-BE49-F238E27FC236}">
              <a16:creationId xmlns:a16="http://schemas.microsoft.com/office/drawing/2014/main" id="{50CD0795-DB17-4C5A-B26B-15CEAEBEE7B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3" name="Text Box 8">
          <a:extLst>
            <a:ext uri="{FF2B5EF4-FFF2-40B4-BE49-F238E27FC236}">
              <a16:creationId xmlns:a16="http://schemas.microsoft.com/office/drawing/2014/main" id="{05E82A92-5B16-4F97-8EDD-2B8158176BA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4" name="Text Box 9">
          <a:extLst>
            <a:ext uri="{FF2B5EF4-FFF2-40B4-BE49-F238E27FC236}">
              <a16:creationId xmlns:a16="http://schemas.microsoft.com/office/drawing/2014/main" id="{BBFA9FC1-1A81-4E81-8D21-334996C21C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5" name="Text Box 10">
          <a:extLst>
            <a:ext uri="{FF2B5EF4-FFF2-40B4-BE49-F238E27FC236}">
              <a16:creationId xmlns:a16="http://schemas.microsoft.com/office/drawing/2014/main" id="{86C6AF8A-1603-4123-A44E-D384D3C1CBF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6" name="Text Box 11">
          <a:extLst>
            <a:ext uri="{FF2B5EF4-FFF2-40B4-BE49-F238E27FC236}">
              <a16:creationId xmlns:a16="http://schemas.microsoft.com/office/drawing/2014/main" id="{15DE075C-9A25-47F1-A717-304C921ACC4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7" name="Text Box 12">
          <a:extLst>
            <a:ext uri="{FF2B5EF4-FFF2-40B4-BE49-F238E27FC236}">
              <a16:creationId xmlns:a16="http://schemas.microsoft.com/office/drawing/2014/main" id="{0118660B-3C81-4E47-B149-1DE70CBDA7C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8" name="Text Box 13">
          <a:extLst>
            <a:ext uri="{FF2B5EF4-FFF2-40B4-BE49-F238E27FC236}">
              <a16:creationId xmlns:a16="http://schemas.microsoft.com/office/drawing/2014/main" id="{54B79AB2-F3DD-43F6-BA11-F5A1C880376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299" name="Text Box 14">
          <a:extLst>
            <a:ext uri="{FF2B5EF4-FFF2-40B4-BE49-F238E27FC236}">
              <a16:creationId xmlns:a16="http://schemas.microsoft.com/office/drawing/2014/main" id="{A3C2D89C-21EA-4C8A-BF9C-E504517373F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0" name="Text Box 15">
          <a:extLst>
            <a:ext uri="{FF2B5EF4-FFF2-40B4-BE49-F238E27FC236}">
              <a16:creationId xmlns:a16="http://schemas.microsoft.com/office/drawing/2014/main" id="{6D097E6D-3A29-42BF-A744-84794F1163A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1" name="Text Box 16">
          <a:extLst>
            <a:ext uri="{FF2B5EF4-FFF2-40B4-BE49-F238E27FC236}">
              <a16:creationId xmlns:a16="http://schemas.microsoft.com/office/drawing/2014/main" id="{E6CC3143-98B3-442D-A5E9-CD214F17A9F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2" name="Text Box 17">
          <a:extLst>
            <a:ext uri="{FF2B5EF4-FFF2-40B4-BE49-F238E27FC236}">
              <a16:creationId xmlns:a16="http://schemas.microsoft.com/office/drawing/2014/main" id="{3D1CB4D0-E34A-4995-B762-D26241DC384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3" name="Text Box 6">
          <a:extLst>
            <a:ext uri="{FF2B5EF4-FFF2-40B4-BE49-F238E27FC236}">
              <a16:creationId xmlns:a16="http://schemas.microsoft.com/office/drawing/2014/main" id="{15E8A182-306D-4CAE-837B-197C31A80E6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4" name="Text Box 7">
          <a:extLst>
            <a:ext uri="{FF2B5EF4-FFF2-40B4-BE49-F238E27FC236}">
              <a16:creationId xmlns:a16="http://schemas.microsoft.com/office/drawing/2014/main" id="{EAC030EC-E389-48D8-9E55-B6D4FB7CCD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5" name="Text Box 8">
          <a:extLst>
            <a:ext uri="{FF2B5EF4-FFF2-40B4-BE49-F238E27FC236}">
              <a16:creationId xmlns:a16="http://schemas.microsoft.com/office/drawing/2014/main" id="{85417F14-58DB-456B-A6BE-F30338364D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6" name="Text Box 9">
          <a:extLst>
            <a:ext uri="{FF2B5EF4-FFF2-40B4-BE49-F238E27FC236}">
              <a16:creationId xmlns:a16="http://schemas.microsoft.com/office/drawing/2014/main" id="{CD98D10D-096C-4EFF-A40F-C99358F198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7" name="Text Box 10">
          <a:extLst>
            <a:ext uri="{FF2B5EF4-FFF2-40B4-BE49-F238E27FC236}">
              <a16:creationId xmlns:a16="http://schemas.microsoft.com/office/drawing/2014/main" id="{23076725-3E15-466E-939D-2F857F84BF8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8" name="Text Box 11">
          <a:extLst>
            <a:ext uri="{FF2B5EF4-FFF2-40B4-BE49-F238E27FC236}">
              <a16:creationId xmlns:a16="http://schemas.microsoft.com/office/drawing/2014/main" id="{9DA5595C-F45D-470F-AF99-D9BB97680F4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09" name="Text Box 12">
          <a:extLst>
            <a:ext uri="{FF2B5EF4-FFF2-40B4-BE49-F238E27FC236}">
              <a16:creationId xmlns:a16="http://schemas.microsoft.com/office/drawing/2014/main" id="{0E00C638-5C57-42A6-A401-DBE65C4107C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0" name="Text Box 13">
          <a:extLst>
            <a:ext uri="{FF2B5EF4-FFF2-40B4-BE49-F238E27FC236}">
              <a16:creationId xmlns:a16="http://schemas.microsoft.com/office/drawing/2014/main" id="{29E57943-9C5E-4E9D-B565-2861BF489C8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1" name="Text Box 14">
          <a:extLst>
            <a:ext uri="{FF2B5EF4-FFF2-40B4-BE49-F238E27FC236}">
              <a16:creationId xmlns:a16="http://schemas.microsoft.com/office/drawing/2014/main" id="{41FA8713-329A-4009-8442-55C19E11266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2" name="Text Box 15">
          <a:extLst>
            <a:ext uri="{FF2B5EF4-FFF2-40B4-BE49-F238E27FC236}">
              <a16:creationId xmlns:a16="http://schemas.microsoft.com/office/drawing/2014/main" id="{EA7819CD-DD02-4FDB-87F6-DA1811CAC9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3" name="Text Box 16">
          <a:extLst>
            <a:ext uri="{FF2B5EF4-FFF2-40B4-BE49-F238E27FC236}">
              <a16:creationId xmlns:a16="http://schemas.microsoft.com/office/drawing/2014/main" id="{E900A38E-BFA5-48A5-9DBC-18393AD5EB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4" name="Text Box 17">
          <a:extLst>
            <a:ext uri="{FF2B5EF4-FFF2-40B4-BE49-F238E27FC236}">
              <a16:creationId xmlns:a16="http://schemas.microsoft.com/office/drawing/2014/main" id="{64D92020-7115-48BA-BAF7-D3D16785CF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5" name="Text Box 6">
          <a:extLst>
            <a:ext uri="{FF2B5EF4-FFF2-40B4-BE49-F238E27FC236}">
              <a16:creationId xmlns:a16="http://schemas.microsoft.com/office/drawing/2014/main" id="{F993D083-B5DB-41DA-AA56-17C36436116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6" name="Text Box 7">
          <a:extLst>
            <a:ext uri="{FF2B5EF4-FFF2-40B4-BE49-F238E27FC236}">
              <a16:creationId xmlns:a16="http://schemas.microsoft.com/office/drawing/2014/main" id="{79C9042C-3A41-4EB6-ACBA-057244ED973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7" name="Text Box 8">
          <a:extLst>
            <a:ext uri="{FF2B5EF4-FFF2-40B4-BE49-F238E27FC236}">
              <a16:creationId xmlns:a16="http://schemas.microsoft.com/office/drawing/2014/main" id="{8E87EEB3-2653-42F8-92FD-35A70589B05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8" name="Text Box 9">
          <a:extLst>
            <a:ext uri="{FF2B5EF4-FFF2-40B4-BE49-F238E27FC236}">
              <a16:creationId xmlns:a16="http://schemas.microsoft.com/office/drawing/2014/main" id="{63D2371F-F0EB-4091-AD03-BEE255505D0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19" name="Text Box 10">
          <a:extLst>
            <a:ext uri="{FF2B5EF4-FFF2-40B4-BE49-F238E27FC236}">
              <a16:creationId xmlns:a16="http://schemas.microsoft.com/office/drawing/2014/main" id="{157198DE-4736-4057-960E-20E3A21E57E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0" name="Text Box 11">
          <a:extLst>
            <a:ext uri="{FF2B5EF4-FFF2-40B4-BE49-F238E27FC236}">
              <a16:creationId xmlns:a16="http://schemas.microsoft.com/office/drawing/2014/main" id="{1E30E02A-D879-425A-A1D4-03493F5BA2C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1" name="Text Box 12">
          <a:extLst>
            <a:ext uri="{FF2B5EF4-FFF2-40B4-BE49-F238E27FC236}">
              <a16:creationId xmlns:a16="http://schemas.microsoft.com/office/drawing/2014/main" id="{F1933933-6CBC-4652-9269-F44877A1648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2" name="Text Box 13">
          <a:extLst>
            <a:ext uri="{FF2B5EF4-FFF2-40B4-BE49-F238E27FC236}">
              <a16:creationId xmlns:a16="http://schemas.microsoft.com/office/drawing/2014/main" id="{444C7FED-294E-4F06-B60B-E16FF09E811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3" name="Text Box 14">
          <a:extLst>
            <a:ext uri="{FF2B5EF4-FFF2-40B4-BE49-F238E27FC236}">
              <a16:creationId xmlns:a16="http://schemas.microsoft.com/office/drawing/2014/main" id="{2B9391B4-264F-425C-9250-DFA2BA0F828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4" name="Text Box 15">
          <a:extLst>
            <a:ext uri="{FF2B5EF4-FFF2-40B4-BE49-F238E27FC236}">
              <a16:creationId xmlns:a16="http://schemas.microsoft.com/office/drawing/2014/main" id="{69433C2D-3B32-41FD-8BA0-C16142BFCC9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5" name="Text Box 16">
          <a:extLst>
            <a:ext uri="{FF2B5EF4-FFF2-40B4-BE49-F238E27FC236}">
              <a16:creationId xmlns:a16="http://schemas.microsoft.com/office/drawing/2014/main" id="{E4ADCDF8-081B-409D-AC3D-C9FD998F51C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6" name="Text Box 17">
          <a:extLst>
            <a:ext uri="{FF2B5EF4-FFF2-40B4-BE49-F238E27FC236}">
              <a16:creationId xmlns:a16="http://schemas.microsoft.com/office/drawing/2014/main" id="{B1EDCC95-E2C5-4988-B17E-651ECF92D00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7" name="Text Box 6">
          <a:extLst>
            <a:ext uri="{FF2B5EF4-FFF2-40B4-BE49-F238E27FC236}">
              <a16:creationId xmlns:a16="http://schemas.microsoft.com/office/drawing/2014/main" id="{3E22BF55-93E7-4404-8985-6791186B807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8" name="Text Box 7">
          <a:extLst>
            <a:ext uri="{FF2B5EF4-FFF2-40B4-BE49-F238E27FC236}">
              <a16:creationId xmlns:a16="http://schemas.microsoft.com/office/drawing/2014/main" id="{3A635B14-A332-4A05-928E-9D4BAACA919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29" name="Text Box 8">
          <a:extLst>
            <a:ext uri="{FF2B5EF4-FFF2-40B4-BE49-F238E27FC236}">
              <a16:creationId xmlns:a16="http://schemas.microsoft.com/office/drawing/2014/main" id="{FDDA8B86-7296-4729-A172-A44EA3A903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0" name="Text Box 9">
          <a:extLst>
            <a:ext uri="{FF2B5EF4-FFF2-40B4-BE49-F238E27FC236}">
              <a16:creationId xmlns:a16="http://schemas.microsoft.com/office/drawing/2014/main" id="{041A2EFC-689F-428C-A3C7-83990482152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1" name="Text Box 10">
          <a:extLst>
            <a:ext uri="{FF2B5EF4-FFF2-40B4-BE49-F238E27FC236}">
              <a16:creationId xmlns:a16="http://schemas.microsoft.com/office/drawing/2014/main" id="{AEF09080-8385-4103-B7E6-B45FD3A7691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2" name="Text Box 11">
          <a:extLst>
            <a:ext uri="{FF2B5EF4-FFF2-40B4-BE49-F238E27FC236}">
              <a16:creationId xmlns:a16="http://schemas.microsoft.com/office/drawing/2014/main" id="{9867C799-7915-4C9D-8F72-4D9259AAD74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3" name="Text Box 12">
          <a:extLst>
            <a:ext uri="{FF2B5EF4-FFF2-40B4-BE49-F238E27FC236}">
              <a16:creationId xmlns:a16="http://schemas.microsoft.com/office/drawing/2014/main" id="{0E99955B-E3F5-4DBA-B257-0618C0C48B6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4" name="Text Box 13">
          <a:extLst>
            <a:ext uri="{FF2B5EF4-FFF2-40B4-BE49-F238E27FC236}">
              <a16:creationId xmlns:a16="http://schemas.microsoft.com/office/drawing/2014/main" id="{A65358B2-6CDC-42B9-BF3A-A45D5F6838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5" name="Text Box 14">
          <a:extLst>
            <a:ext uri="{FF2B5EF4-FFF2-40B4-BE49-F238E27FC236}">
              <a16:creationId xmlns:a16="http://schemas.microsoft.com/office/drawing/2014/main" id="{BB6085B2-2B7E-48CE-BFAC-DA16D9EC5C1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6" name="Text Box 15">
          <a:extLst>
            <a:ext uri="{FF2B5EF4-FFF2-40B4-BE49-F238E27FC236}">
              <a16:creationId xmlns:a16="http://schemas.microsoft.com/office/drawing/2014/main" id="{249810FC-867D-450B-9745-E814E4A7367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7" name="Text Box 16">
          <a:extLst>
            <a:ext uri="{FF2B5EF4-FFF2-40B4-BE49-F238E27FC236}">
              <a16:creationId xmlns:a16="http://schemas.microsoft.com/office/drawing/2014/main" id="{DF50FA82-61DA-4E1E-9E01-08EBDDB5B3C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8" name="Text Box 17">
          <a:extLst>
            <a:ext uri="{FF2B5EF4-FFF2-40B4-BE49-F238E27FC236}">
              <a16:creationId xmlns:a16="http://schemas.microsoft.com/office/drawing/2014/main" id="{53E2316D-44BF-486F-A4AE-51B228793B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39" name="Text Box 7">
          <a:extLst>
            <a:ext uri="{FF2B5EF4-FFF2-40B4-BE49-F238E27FC236}">
              <a16:creationId xmlns:a16="http://schemas.microsoft.com/office/drawing/2014/main" id="{947ADEE6-990B-44F4-85F3-FC0C0BEA99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0" name="Text Box 8">
          <a:extLst>
            <a:ext uri="{FF2B5EF4-FFF2-40B4-BE49-F238E27FC236}">
              <a16:creationId xmlns:a16="http://schemas.microsoft.com/office/drawing/2014/main" id="{2E5390AD-3ED9-40D7-B872-89C850D9875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1" name="Text Box 9">
          <a:extLst>
            <a:ext uri="{FF2B5EF4-FFF2-40B4-BE49-F238E27FC236}">
              <a16:creationId xmlns:a16="http://schemas.microsoft.com/office/drawing/2014/main" id="{07B24800-6839-401E-A7F8-4E3ABDE3F04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2" name="Text Box 10">
          <a:extLst>
            <a:ext uri="{FF2B5EF4-FFF2-40B4-BE49-F238E27FC236}">
              <a16:creationId xmlns:a16="http://schemas.microsoft.com/office/drawing/2014/main" id="{0065B60B-DBF1-4CDD-8EF8-C25254A098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3" name="Text Box 11">
          <a:extLst>
            <a:ext uri="{FF2B5EF4-FFF2-40B4-BE49-F238E27FC236}">
              <a16:creationId xmlns:a16="http://schemas.microsoft.com/office/drawing/2014/main" id="{FF11C7B3-7EC7-484B-B03E-0AD6E5862F7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4" name="Text Box 12">
          <a:extLst>
            <a:ext uri="{FF2B5EF4-FFF2-40B4-BE49-F238E27FC236}">
              <a16:creationId xmlns:a16="http://schemas.microsoft.com/office/drawing/2014/main" id="{9A13B769-B061-49B4-B8F6-9DAB1F3E7A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5" name="Text Box 13">
          <a:extLst>
            <a:ext uri="{FF2B5EF4-FFF2-40B4-BE49-F238E27FC236}">
              <a16:creationId xmlns:a16="http://schemas.microsoft.com/office/drawing/2014/main" id="{B2A6B6DA-FF2C-4546-877F-8A6E8232CF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6" name="Text Box 14">
          <a:extLst>
            <a:ext uri="{FF2B5EF4-FFF2-40B4-BE49-F238E27FC236}">
              <a16:creationId xmlns:a16="http://schemas.microsoft.com/office/drawing/2014/main" id="{11D858D5-0F83-4CCA-B79B-2021303B5D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7" name="Text Box 15">
          <a:extLst>
            <a:ext uri="{FF2B5EF4-FFF2-40B4-BE49-F238E27FC236}">
              <a16:creationId xmlns:a16="http://schemas.microsoft.com/office/drawing/2014/main" id="{CE6935D1-633F-4CE4-8AA3-1A83D3FD8C5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8" name="Text Box 16">
          <a:extLst>
            <a:ext uri="{FF2B5EF4-FFF2-40B4-BE49-F238E27FC236}">
              <a16:creationId xmlns:a16="http://schemas.microsoft.com/office/drawing/2014/main" id="{14C56422-FAF5-4DD3-B551-75E2914E59F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49" name="Text Box 17">
          <a:extLst>
            <a:ext uri="{FF2B5EF4-FFF2-40B4-BE49-F238E27FC236}">
              <a16:creationId xmlns:a16="http://schemas.microsoft.com/office/drawing/2014/main" id="{DEA1C34A-4E29-452D-A1C4-DC905DBD5D8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0" name="Text Box 6">
          <a:extLst>
            <a:ext uri="{FF2B5EF4-FFF2-40B4-BE49-F238E27FC236}">
              <a16:creationId xmlns:a16="http://schemas.microsoft.com/office/drawing/2014/main" id="{99ADD6BE-0577-458F-BE4F-D011CEC060C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1" name="Text Box 7">
          <a:extLst>
            <a:ext uri="{FF2B5EF4-FFF2-40B4-BE49-F238E27FC236}">
              <a16:creationId xmlns:a16="http://schemas.microsoft.com/office/drawing/2014/main" id="{9A61C7F5-12D0-4A47-B42E-11BB870DCDC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2" name="Text Box 8">
          <a:extLst>
            <a:ext uri="{FF2B5EF4-FFF2-40B4-BE49-F238E27FC236}">
              <a16:creationId xmlns:a16="http://schemas.microsoft.com/office/drawing/2014/main" id="{FE9C0D76-2FD5-4DCF-8A63-52D4008C69B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3" name="Text Box 9">
          <a:extLst>
            <a:ext uri="{FF2B5EF4-FFF2-40B4-BE49-F238E27FC236}">
              <a16:creationId xmlns:a16="http://schemas.microsoft.com/office/drawing/2014/main" id="{DC3B54FA-4EFC-4B36-A8AF-B8503E463BE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4" name="Text Box 10">
          <a:extLst>
            <a:ext uri="{FF2B5EF4-FFF2-40B4-BE49-F238E27FC236}">
              <a16:creationId xmlns:a16="http://schemas.microsoft.com/office/drawing/2014/main" id="{3CBE10BA-862E-459D-80FA-BD6AF5B372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5" name="Text Box 11">
          <a:extLst>
            <a:ext uri="{FF2B5EF4-FFF2-40B4-BE49-F238E27FC236}">
              <a16:creationId xmlns:a16="http://schemas.microsoft.com/office/drawing/2014/main" id="{AD6C562A-D0DB-48CB-BB4D-8A8DA5ACFAD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6" name="Text Box 12">
          <a:extLst>
            <a:ext uri="{FF2B5EF4-FFF2-40B4-BE49-F238E27FC236}">
              <a16:creationId xmlns:a16="http://schemas.microsoft.com/office/drawing/2014/main" id="{68F3EEFD-202E-4B1A-87B6-4866999B66E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7" name="Text Box 13">
          <a:extLst>
            <a:ext uri="{FF2B5EF4-FFF2-40B4-BE49-F238E27FC236}">
              <a16:creationId xmlns:a16="http://schemas.microsoft.com/office/drawing/2014/main" id="{44069903-C479-4596-BBE2-607CFE70B33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8" name="Text Box 14">
          <a:extLst>
            <a:ext uri="{FF2B5EF4-FFF2-40B4-BE49-F238E27FC236}">
              <a16:creationId xmlns:a16="http://schemas.microsoft.com/office/drawing/2014/main" id="{2A56D0BC-7CFA-481B-9E2F-910D99A10EF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59" name="Text Box 15">
          <a:extLst>
            <a:ext uri="{FF2B5EF4-FFF2-40B4-BE49-F238E27FC236}">
              <a16:creationId xmlns:a16="http://schemas.microsoft.com/office/drawing/2014/main" id="{7C9F31FA-B9F1-440A-BDF1-F58EBEA07D8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0" name="Text Box 16">
          <a:extLst>
            <a:ext uri="{FF2B5EF4-FFF2-40B4-BE49-F238E27FC236}">
              <a16:creationId xmlns:a16="http://schemas.microsoft.com/office/drawing/2014/main" id="{119E695E-3926-46A2-B4F0-2C28C83BAF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1" name="Text Box 17">
          <a:extLst>
            <a:ext uri="{FF2B5EF4-FFF2-40B4-BE49-F238E27FC236}">
              <a16:creationId xmlns:a16="http://schemas.microsoft.com/office/drawing/2014/main" id="{B325F4CC-FD25-452E-91BC-FA326DA4616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2" name="Text Box 6">
          <a:extLst>
            <a:ext uri="{FF2B5EF4-FFF2-40B4-BE49-F238E27FC236}">
              <a16:creationId xmlns:a16="http://schemas.microsoft.com/office/drawing/2014/main" id="{3FD93798-0255-4B3D-9F27-5ADCE688399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3" name="Text Box 7">
          <a:extLst>
            <a:ext uri="{FF2B5EF4-FFF2-40B4-BE49-F238E27FC236}">
              <a16:creationId xmlns:a16="http://schemas.microsoft.com/office/drawing/2014/main" id="{8DC6B7DF-E46F-4788-B353-BA2F8927D54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4" name="Text Box 8">
          <a:extLst>
            <a:ext uri="{FF2B5EF4-FFF2-40B4-BE49-F238E27FC236}">
              <a16:creationId xmlns:a16="http://schemas.microsoft.com/office/drawing/2014/main" id="{18F6CD3C-BF3D-41A3-B436-AB7029BD38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5" name="Text Box 9">
          <a:extLst>
            <a:ext uri="{FF2B5EF4-FFF2-40B4-BE49-F238E27FC236}">
              <a16:creationId xmlns:a16="http://schemas.microsoft.com/office/drawing/2014/main" id="{A67FAEE8-CA2F-4397-83AE-87FECFEF8B4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6" name="Text Box 10">
          <a:extLst>
            <a:ext uri="{FF2B5EF4-FFF2-40B4-BE49-F238E27FC236}">
              <a16:creationId xmlns:a16="http://schemas.microsoft.com/office/drawing/2014/main" id="{6E08BFA0-5AE3-4306-8D02-A39B59D4CE2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7" name="Text Box 11">
          <a:extLst>
            <a:ext uri="{FF2B5EF4-FFF2-40B4-BE49-F238E27FC236}">
              <a16:creationId xmlns:a16="http://schemas.microsoft.com/office/drawing/2014/main" id="{1B8CE732-B9E5-404E-8AA3-826743CD798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8" name="Text Box 12">
          <a:extLst>
            <a:ext uri="{FF2B5EF4-FFF2-40B4-BE49-F238E27FC236}">
              <a16:creationId xmlns:a16="http://schemas.microsoft.com/office/drawing/2014/main" id="{B17411EE-7294-46F5-AC08-575677DB2C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69" name="Text Box 13">
          <a:extLst>
            <a:ext uri="{FF2B5EF4-FFF2-40B4-BE49-F238E27FC236}">
              <a16:creationId xmlns:a16="http://schemas.microsoft.com/office/drawing/2014/main" id="{FCEAA451-8EA2-4AC6-A054-B12D99592D2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0" name="Text Box 14">
          <a:extLst>
            <a:ext uri="{FF2B5EF4-FFF2-40B4-BE49-F238E27FC236}">
              <a16:creationId xmlns:a16="http://schemas.microsoft.com/office/drawing/2014/main" id="{5B100868-A92C-4A5E-9AB9-0BE92E1E52F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1" name="Text Box 15">
          <a:extLst>
            <a:ext uri="{FF2B5EF4-FFF2-40B4-BE49-F238E27FC236}">
              <a16:creationId xmlns:a16="http://schemas.microsoft.com/office/drawing/2014/main" id="{496E40CB-4648-41A5-B462-51884A4DF81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2" name="Text Box 16">
          <a:extLst>
            <a:ext uri="{FF2B5EF4-FFF2-40B4-BE49-F238E27FC236}">
              <a16:creationId xmlns:a16="http://schemas.microsoft.com/office/drawing/2014/main" id="{03FDC5DF-0C10-4E59-97CE-0D2F922E36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3" name="Text Box 17">
          <a:extLst>
            <a:ext uri="{FF2B5EF4-FFF2-40B4-BE49-F238E27FC236}">
              <a16:creationId xmlns:a16="http://schemas.microsoft.com/office/drawing/2014/main" id="{F4D8C565-1A1C-4580-9966-E8C68BB706B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4" name="Text Box 6">
          <a:extLst>
            <a:ext uri="{FF2B5EF4-FFF2-40B4-BE49-F238E27FC236}">
              <a16:creationId xmlns:a16="http://schemas.microsoft.com/office/drawing/2014/main" id="{B69D180A-D749-47FF-B3F4-25F97B94097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5" name="Text Box 7">
          <a:extLst>
            <a:ext uri="{FF2B5EF4-FFF2-40B4-BE49-F238E27FC236}">
              <a16:creationId xmlns:a16="http://schemas.microsoft.com/office/drawing/2014/main" id="{87062ECB-B92F-4FD9-ADB0-EBFA592E7CD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6" name="Text Box 8">
          <a:extLst>
            <a:ext uri="{FF2B5EF4-FFF2-40B4-BE49-F238E27FC236}">
              <a16:creationId xmlns:a16="http://schemas.microsoft.com/office/drawing/2014/main" id="{5A329022-4298-4398-A520-E7EECC07866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7" name="Text Box 9">
          <a:extLst>
            <a:ext uri="{FF2B5EF4-FFF2-40B4-BE49-F238E27FC236}">
              <a16:creationId xmlns:a16="http://schemas.microsoft.com/office/drawing/2014/main" id="{04256308-8E66-4F81-921E-67E2076671D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8" name="Text Box 10">
          <a:extLst>
            <a:ext uri="{FF2B5EF4-FFF2-40B4-BE49-F238E27FC236}">
              <a16:creationId xmlns:a16="http://schemas.microsoft.com/office/drawing/2014/main" id="{892792F2-C184-44C7-B9F8-41CCC2AD23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79" name="Text Box 11">
          <a:extLst>
            <a:ext uri="{FF2B5EF4-FFF2-40B4-BE49-F238E27FC236}">
              <a16:creationId xmlns:a16="http://schemas.microsoft.com/office/drawing/2014/main" id="{B6925891-8ADE-4962-B801-8E095235F6C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0" name="Text Box 12">
          <a:extLst>
            <a:ext uri="{FF2B5EF4-FFF2-40B4-BE49-F238E27FC236}">
              <a16:creationId xmlns:a16="http://schemas.microsoft.com/office/drawing/2014/main" id="{2FDEA39C-FA81-4002-901C-AAE683711DB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1" name="Text Box 13">
          <a:extLst>
            <a:ext uri="{FF2B5EF4-FFF2-40B4-BE49-F238E27FC236}">
              <a16:creationId xmlns:a16="http://schemas.microsoft.com/office/drawing/2014/main" id="{B63612A1-C023-4FC9-9DEF-D24A12D33D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2" name="Text Box 14">
          <a:extLst>
            <a:ext uri="{FF2B5EF4-FFF2-40B4-BE49-F238E27FC236}">
              <a16:creationId xmlns:a16="http://schemas.microsoft.com/office/drawing/2014/main" id="{8ACEF228-BB11-4F08-B1A2-51FB1BE2C72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3" name="Text Box 15">
          <a:extLst>
            <a:ext uri="{FF2B5EF4-FFF2-40B4-BE49-F238E27FC236}">
              <a16:creationId xmlns:a16="http://schemas.microsoft.com/office/drawing/2014/main" id="{DE0ECF7E-55A1-4E24-9DA5-681733E4E63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4" name="Text Box 16">
          <a:extLst>
            <a:ext uri="{FF2B5EF4-FFF2-40B4-BE49-F238E27FC236}">
              <a16:creationId xmlns:a16="http://schemas.microsoft.com/office/drawing/2014/main" id="{482979A7-A2FB-4EE2-943C-DAF34D0D7E8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5" name="Text Box 17">
          <a:extLst>
            <a:ext uri="{FF2B5EF4-FFF2-40B4-BE49-F238E27FC236}">
              <a16:creationId xmlns:a16="http://schemas.microsoft.com/office/drawing/2014/main" id="{B0EFDF0D-1739-4F03-8CF5-3692D09B45E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6" name="Text Box 7">
          <a:extLst>
            <a:ext uri="{FF2B5EF4-FFF2-40B4-BE49-F238E27FC236}">
              <a16:creationId xmlns:a16="http://schemas.microsoft.com/office/drawing/2014/main" id="{B8896FFC-689E-40C5-8F41-471DD79ADB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7" name="Text Box 8">
          <a:extLst>
            <a:ext uri="{FF2B5EF4-FFF2-40B4-BE49-F238E27FC236}">
              <a16:creationId xmlns:a16="http://schemas.microsoft.com/office/drawing/2014/main" id="{2010283F-A19E-4195-BE12-88C71D8834E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8" name="Text Box 9">
          <a:extLst>
            <a:ext uri="{FF2B5EF4-FFF2-40B4-BE49-F238E27FC236}">
              <a16:creationId xmlns:a16="http://schemas.microsoft.com/office/drawing/2014/main" id="{33676461-FADC-4D74-B905-025A0985DA5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89" name="Text Box 10">
          <a:extLst>
            <a:ext uri="{FF2B5EF4-FFF2-40B4-BE49-F238E27FC236}">
              <a16:creationId xmlns:a16="http://schemas.microsoft.com/office/drawing/2014/main" id="{86B1BACC-182D-4F0E-BBD4-E6CDA5AAA2C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0" name="Text Box 11">
          <a:extLst>
            <a:ext uri="{FF2B5EF4-FFF2-40B4-BE49-F238E27FC236}">
              <a16:creationId xmlns:a16="http://schemas.microsoft.com/office/drawing/2014/main" id="{5F57BDCF-387E-42F0-BA93-CF3CA100DA9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1" name="Text Box 12">
          <a:extLst>
            <a:ext uri="{FF2B5EF4-FFF2-40B4-BE49-F238E27FC236}">
              <a16:creationId xmlns:a16="http://schemas.microsoft.com/office/drawing/2014/main" id="{E5D8F1DF-3BED-46F8-9B16-3E59AD3EA37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2" name="Text Box 13">
          <a:extLst>
            <a:ext uri="{FF2B5EF4-FFF2-40B4-BE49-F238E27FC236}">
              <a16:creationId xmlns:a16="http://schemas.microsoft.com/office/drawing/2014/main" id="{E77AA053-61C5-42FF-AA4E-E75B99EFD5E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3" name="Text Box 14">
          <a:extLst>
            <a:ext uri="{FF2B5EF4-FFF2-40B4-BE49-F238E27FC236}">
              <a16:creationId xmlns:a16="http://schemas.microsoft.com/office/drawing/2014/main" id="{E3862BCE-DAB2-40B5-8E87-0CDB1764C2D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4" name="Text Box 15">
          <a:extLst>
            <a:ext uri="{FF2B5EF4-FFF2-40B4-BE49-F238E27FC236}">
              <a16:creationId xmlns:a16="http://schemas.microsoft.com/office/drawing/2014/main" id="{3F1AB851-0502-44AD-8D38-1BAE2E02E0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5" name="Text Box 16">
          <a:extLst>
            <a:ext uri="{FF2B5EF4-FFF2-40B4-BE49-F238E27FC236}">
              <a16:creationId xmlns:a16="http://schemas.microsoft.com/office/drawing/2014/main" id="{78F92B0B-C0D8-40CD-BC5D-3BF6D930B1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6" name="Text Box 17">
          <a:extLst>
            <a:ext uri="{FF2B5EF4-FFF2-40B4-BE49-F238E27FC236}">
              <a16:creationId xmlns:a16="http://schemas.microsoft.com/office/drawing/2014/main" id="{B46BF572-A782-4279-9FDB-62F3019C423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7" name="Text Box 6">
          <a:extLst>
            <a:ext uri="{FF2B5EF4-FFF2-40B4-BE49-F238E27FC236}">
              <a16:creationId xmlns:a16="http://schemas.microsoft.com/office/drawing/2014/main" id="{CA35495E-A821-4178-BC16-ABF5D19108E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8" name="Text Box 7">
          <a:extLst>
            <a:ext uri="{FF2B5EF4-FFF2-40B4-BE49-F238E27FC236}">
              <a16:creationId xmlns:a16="http://schemas.microsoft.com/office/drawing/2014/main" id="{BB8150F7-83CF-4796-9A41-0E119DB6F9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399" name="Text Box 8">
          <a:extLst>
            <a:ext uri="{FF2B5EF4-FFF2-40B4-BE49-F238E27FC236}">
              <a16:creationId xmlns:a16="http://schemas.microsoft.com/office/drawing/2014/main" id="{9098B515-E271-4ECD-B4E1-D8DE8490352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0" name="Text Box 9">
          <a:extLst>
            <a:ext uri="{FF2B5EF4-FFF2-40B4-BE49-F238E27FC236}">
              <a16:creationId xmlns:a16="http://schemas.microsoft.com/office/drawing/2014/main" id="{B8FB18AD-A236-4074-B4CE-6CCA1583FAB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1" name="Text Box 10">
          <a:extLst>
            <a:ext uri="{FF2B5EF4-FFF2-40B4-BE49-F238E27FC236}">
              <a16:creationId xmlns:a16="http://schemas.microsoft.com/office/drawing/2014/main" id="{D82C5F31-0D94-49B9-8D1B-D30C325C852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2" name="Text Box 11">
          <a:extLst>
            <a:ext uri="{FF2B5EF4-FFF2-40B4-BE49-F238E27FC236}">
              <a16:creationId xmlns:a16="http://schemas.microsoft.com/office/drawing/2014/main" id="{059D3F05-E62E-4999-9A93-210A2A72C48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3" name="Text Box 12">
          <a:extLst>
            <a:ext uri="{FF2B5EF4-FFF2-40B4-BE49-F238E27FC236}">
              <a16:creationId xmlns:a16="http://schemas.microsoft.com/office/drawing/2014/main" id="{DF1E082B-9350-40E9-8150-4B72A4D0B0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4" name="Text Box 13">
          <a:extLst>
            <a:ext uri="{FF2B5EF4-FFF2-40B4-BE49-F238E27FC236}">
              <a16:creationId xmlns:a16="http://schemas.microsoft.com/office/drawing/2014/main" id="{5E4D136E-D41C-4E49-BB2C-D3AB59BF106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5" name="Text Box 14">
          <a:extLst>
            <a:ext uri="{FF2B5EF4-FFF2-40B4-BE49-F238E27FC236}">
              <a16:creationId xmlns:a16="http://schemas.microsoft.com/office/drawing/2014/main" id="{98928C99-6159-4A75-B7A4-B0A41CBD261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6" name="Text Box 15">
          <a:extLst>
            <a:ext uri="{FF2B5EF4-FFF2-40B4-BE49-F238E27FC236}">
              <a16:creationId xmlns:a16="http://schemas.microsoft.com/office/drawing/2014/main" id="{2CC260CB-6FD3-4112-873B-45974B11FF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7" name="Text Box 16">
          <a:extLst>
            <a:ext uri="{FF2B5EF4-FFF2-40B4-BE49-F238E27FC236}">
              <a16:creationId xmlns:a16="http://schemas.microsoft.com/office/drawing/2014/main" id="{313FDDD2-2854-4063-8CCC-6E3A60C1CBC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8" name="Text Box 17">
          <a:extLst>
            <a:ext uri="{FF2B5EF4-FFF2-40B4-BE49-F238E27FC236}">
              <a16:creationId xmlns:a16="http://schemas.microsoft.com/office/drawing/2014/main" id="{75695803-51C7-49A5-B56E-C5D1B8C0C82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09" name="Text Box 6">
          <a:extLst>
            <a:ext uri="{FF2B5EF4-FFF2-40B4-BE49-F238E27FC236}">
              <a16:creationId xmlns:a16="http://schemas.microsoft.com/office/drawing/2014/main" id="{8CAB8FA9-5E51-4339-92E1-693021FEDC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0" name="Text Box 7">
          <a:extLst>
            <a:ext uri="{FF2B5EF4-FFF2-40B4-BE49-F238E27FC236}">
              <a16:creationId xmlns:a16="http://schemas.microsoft.com/office/drawing/2014/main" id="{B4769C2F-613A-4DA0-8C39-6B5EFAE5C0C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1" name="Text Box 8">
          <a:extLst>
            <a:ext uri="{FF2B5EF4-FFF2-40B4-BE49-F238E27FC236}">
              <a16:creationId xmlns:a16="http://schemas.microsoft.com/office/drawing/2014/main" id="{C41F31B5-58D8-49AC-9625-5FC6524181F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2" name="Text Box 9">
          <a:extLst>
            <a:ext uri="{FF2B5EF4-FFF2-40B4-BE49-F238E27FC236}">
              <a16:creationId xmlns:a16="http://schemas.microsoft.com/office/drawing/2014/main" id="{764D0D83-FCA0-4018-8A5C-D87DFFE2AFD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3" name="Text Box 10">
          <a:extLst>
            <a:ext uri="{FF2B5EF4-FFF2-40B4-BE49-F238E27FC236}">
              <a16:creationId xmlns:a16="http://schemas.microsoft.com/office/drawing/2014/main" id="{E847ABD8-0CB7-49A7-8F8C-1C8623EB67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4" name="Text Box 11">
          <a:extLst>
            <a:ext uri="{FF2B5EF4-FFF2-40B4-BE49-F238E27FC236}">
              <a16:creationId xmlns:a16="http://schemas.microsoft.com/office/drawing/2014/main" id="{1C6A44E3-71BD-4985-9C06-E67EDB97876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5" name="Text Box 12">
          <a:extLst>
            <a:ext uri="{FF2B5EF4-FFF2-40B4-BE49-F238E27FC236}">
              <a16:creationId xmlns:a16="http://schemas.microsoft.com/office/drawing/2014/main" id="{053B5EC2-0800-45B0-B5C7-B0F4F631BA2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6" name="Text Box 13">
          <a:extLst>
            <a:ext uri="{FF2B5EF4-FFF2-40B4-BE49-F238E27FC236}">
              <a16:creationId xmlns:a16="http://schemas.microsoft.com/office/drawing/2014/main" id="{07B6DC0D-3B5C-4E5B-9023-A1D5FD1B06D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7" name="Text Box 14">
          <a:extLst>
            <a:ext uri="{FF2B5EF4-FFF2-40B4-BE49-F238E27FC236}">
              <a16:creationId xmlns:a16="http://schemas.microsoft.com/office/drawing/2014/main" id="{297BA21A-C66A-49AE-9661-4B84F02E0D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8" name="Text Box 15">
          <a:extLst>
            <a:ext uri="{FF2B5EF4-FFF2-40B4-BE49-F238E27FC236}">
              <a16:creationId xmlns:a16="http://schemas.microsoft.com/office/drawing/2014/main" id="{DCD51B27-A1D6-4884-A5BE-1A33ED7B3E5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19" name="Text Box 16">
          <a:extLst>
            <a:ext uri="{FF2B5EF4-FFF2-40B4-BE49-F238E27FC236}">
              <a16:creationId xmlns:a16="http://schemas.microsoft.com/office/drawing/2014/main" id="{21F1B597-6894-4507-A9ED-1855146E719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0" name="Text Box 17">
          <a:extLst>
            <a:ext uri="{FF2B5EF4-FFF2-40B4-BE49-F238E27FC236}">
              <a16:creationId xmlns:a16="http://schemas.microsoft.com/office/drawing/2014/main" id="{285CCD36-BDCF-481E-8B41-B36A0E3CA47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1" name="Text Box 6">
          <a:extLst>
            <a:ext uri="{FF2B5EF4-FFF2-40B4-BE49-F238E27FC236}">
              <a16:creationId xmlns:a16="http://schemas.microsoft.com/office/drawing/2014/main" id="{99DFFC92-7517-40F2-A3F3-2960287EB9F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2" name="Text Box 7">
          <a:extLst>
            <a:ext uri="{FF2B5EF4-FFF2-40B4-BE49-F238E27FC236}">
              <a16:creationId xmlns:a16="http://schemas.microsoft.com/office/drawing/2014/main" id="{8B6A4522-B5BE-4563-B7AD-63AA0C6347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3" name="Text Box 8">
          <a:extLst>
            <a:ext uri="{FF2B5EF4-FFF2-40B4-BE49-F238E27FC236}">
              <a16:creationId xmlns:a16="http://schemas.microsoft.com/office/drawing/2014/main" id="{CDA60E07-E50B-4DE7-8803-DB1C83DF6B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4" name="Text Box 9">
          <a:extLst>
            <a:ext uri="{FF2B5EF4-FFF2-40B4-BE49-F238E27FC236}">
              <a16:creationId xmlns:a16="http://schemas.microsoft.com/office/drawing/2014/main" id="{8CE5FDB0-59F3-4CC5-BDEB-F6EC1FEEED2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5" name="Text Box 10">
          <a:extLst>
            <a:ext uri="{FF2B5EF4-FFF2-40B4-BE49-F238E27FC236}">
              <a16:creationId xmlns:a16="http://schemas.microsoft.com/office/drawing/2014/main" id="{2A24E832-FA7B-4480-AB34-D3E892283D7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6" name="Text Box 11">
          <a:extLst>
            <a:ext uri="{FF2B5EF4-FFF2-40B4-BE49-F238E27FC236}">
              <a16:creationId xmlns:a16="http://schemas.microsoft.com/office/drawing/2014/main" id="{500E7FAC-24ED-4CF5-9C56-E03C056EB72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7" name="Text Box 12">
          <a:extLst>
            <a:ext uri="{FF2B5EF4-FFF2-40B4-BE49-F238E27FC236}">
              <a16:creationId xmlns:a16="http://schemas.microsoft.com/office/drawing/2014/main" id="{B0AEF1FF-77C7-4C02-B3A4-A75275D2278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8" name="Text Box 13">
          <a:extLst>
            <a:ext uri="{FF2B5EF4-FFF2-40B4-BE49-F238E27FC236}">
              <a16:creationId xmlns:a16="http://schemas.microsoft.com/office/drawing/2014/main" id="{4513C894-54D6-4F92-952A-BE5D57204F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29" name="Text Box 14">
          <a:extLst>
            <a:ext uri="{FF2B5EF4-FFF2-40B4-BE49-F238E27FC236}">
              <a16:creationId xmlns:a16="http://schemas.microsoft.com/office/drawing/2014/main" id="{8B940348-4FA0-4B36-B56E-6D39B0024AF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0" name="Text Box 15">
          <a:extLst>
            <a:ext uri="{FF2B5EF4-FFF2-40B4-BE49-F238E27FC236}">
              <a16:creationId xmlns:a16="http://schemas.microsoft.com/office/drawing/2014/main" id="{470825EF-DE93-4B56-BAEF-B0D287CDE78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1" name="Text Box 16">
          <a:extLst>
            <a:ext uri="{FF2B5EF4-FFF2-40B4-BE49-F238E27FC236}">
              <a16:creationId xmlns:a16="http://schemas.microsoft.com/office/drawing/2014/main" id="{7F70398B-E26E-4374-BFDF-26D96874ED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2" name="Text Box 17">
          <a:extLst>
            <a:ext uri="{FF2B5EF4-FFF2-40B4-BE49-F238E27FC236}">
              <a16:creationId xmlns:a16="http://schemas.microsoft.com/office/drawing/2014/main" id="{367994E2-632F-4652-A8E7-5294A6931FC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3" name="Text Box 7">
          <a:extLst>
            <a:ext uri="{FF2B5EF4-FFF2-40B4-BE49-F238E27FC236}">
              <a16:creationId xmlns:a16="http://schemas.microsoft.com/office/drawing/2014/main" id="{5815390A-FA14-4DEB-91B0-3254DB3554D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4" name="Text Box 8">
          <a:extLst>
            <a:ext uri="{FF2B5EF4-FFF2-40B4-BE49-F238E27FC236}">
              <a16:creationId xmlns:a16="http://schemas.microsoft.com/office/drawing/2014/main" id="{C34ECF80-07B8-49AC-AEE6-4BA2CB3F9A8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5" name="Text Box 9">
          <a:extLst>
            <a:ext uri="{FF2B5EF4-FFF2-40B4-BE49-F238E27FC236}">
              <a16:creationId xmlns:a16="http://schemas.microsoft.com/office/drawing/2014/main" id="{0DF8A795-6B9E-4C87-B543-F9A5A996636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6" name="Text Box 10">
          <a:extLst>
            <a:ext uri="{FF2B5EF4-FFF2-40B4-BE49-F238E27FC236}">
              <a16:creationId xmlns:a16="http://schemas.microsoft.com/office/drawing/2014/main" id="{B0361679-1679-4E45-94F2-DB56DF60975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7" name="Text Box 11">
          <a:extLst>
            <a:ext uri="{FF2B5EF4-FFF2-40B4-BE49-F238E27FC236}">
              <a16:creationId xmlns:a16="http://schemas.microsoft.com/office/drawing/2014/main" id="{D98F9699-965E-420C-9034-CE6341163D3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8" name="Text Box 12">
          <a:extLst>
            <a:ext uri="{FF2B5EF4-FFF2-40B4-BE49-F238E27FC236}">
              <a16:creationId xmlns:a16="http://schemas.microsoft.com/office/drawing/2014/main" id="{9BBD1628-E1A7-4466-9C7E-99DF2055B33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39" name="Text Box 13">
          <a:extLst>
            <a:ext uri="{FF2B5EF4-FFF2-40B4-BE49-F238E27FC236}">
              <a16:creationId xmlns:a16="http://schemas.microsoft.com/office/drawing/2014/main" id="{FBB210E1-8F53-4F10-971A-63591DE9B76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0" name="Text Box 14">
          <a:extLst>
            <a:ext uri="{FF2B5EF4-FFF2-40B4-BE49-F238E27FC236}">
              <a16:creationId xmlns:a16="http://schemas.microsoft.com/office/drawing/2014/main" id="{D24F0BAE-CD65-4F64-8026-EC23E6DA387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1" name="Text Box 15">
          <a:extLst>
            <a:ext uri="{FF2B5EF4-FFF2-40B4-BE49-F238E27FC236}">
              <a16:creationId xmlns:a16="http://schemas.microsoft.com/office/drawing/2014/main" id="{9651FCA9-EEF9-4E5D-BA85-70BD9869EB0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2" name="Text Box 16">
          <a:extLst>
            <a:ext uri="{FF2B5EF4-FFF2-40B4-BE49-F238E27FC236}">
              <a16:creationId xmlns:a16="http://schemas.microsoft.com/office/drawing/2014/main" id="{1C72703D-AFAE-4E5A-9267-AE6B0A8FDF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3" name="Text Box 17">
          <a:extLst>
            <a:ext uri="{FF2B5EF4-FFF2-40B4-BE49-F238E27FC236}">
              <a16:creationId xmlns:a16="http://schemas.microsoft.com/office/drawing/2014/main" id="{9CE45C4C-AFFC-47FD-8183-D3A07D3F73D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4" name="Text Box 6">
          <a:extLst>
            <a:ext uri="{FF2B5EF4-FFF2-40B4-BE49-F238E27FC236}">
              <a16:creationId xmlns:a16="http://schemas.microsoft.com/office/drawing/2014/main" id="{042CA70D-A495-4667-ADBA-BE7C5F94ACF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5" name="Text Box 7">
          <a:extLst>
            <a:ext uri="{FF2B5EF4-FFF2-40B4-BE49-F238E27FC236}">
              <a16:creationId xmlns:a16="http://schemas.microsoft.com/office/drawing/2014/main" id="{96BD8F6B-E030-4D1C-9C4C-0680533C09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6" name="Text Box 8">
          <a:extLst>
            <a:ext uri="{FF2B5EF4-FFF2-40B4-BE49-F238E27FC236}">
              <a16:creationId xmlns:a16="http://schemas.microsoft.com/office/drawing/2014/main" id="{155F51E3-D65F-4368-AB5D-C616473A4D4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7" name="Text Box 9">
          <a:extLst>
            <a:ext uri="{FF2B5EF4-FFF2-40B4-BE49-F238E27FC236}">
              <a16:creationId xmlns:a16="http://schemas.microsoft.com/office/drawing/2014/main" id="{B640B977-EE21-499D-B104-CA9B69D5B5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8" name="Text Box 10">
          <a:extLst>
            <a:ext uri="{FF2B5EF4-FFF2-40B4-BE49-F238E27FC236}">
              <a16:creationId xmlns:a16="http://schemas.microsoft.com/office/drawing/2014/main" id="{5E320781-AEB9-4818-9791-22B0639458D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49" name="Text Box 11">
          <a:extLst>
            <a:ext uri="{FF2B5EF4-FFF2-40B4-BE49-F238E27FC236}">
              <a16:creationId xmlns:a16="http://schemas.microsoft.com/office/drawing/2014/main" id="{808B3D90-003F-4E97-83F4-FC67B135908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0" name="Text Box 12">
          <a:extLst>
            <a:ext uri="{FF2B5EF4-FFF2-40B4-BE49-F238E27FC236}">
              <a16:creationId xmlns:a16="http://schemas.microsoft.com/office/drawing/2014/main" id="{E531D01A-7CBB-4242-A2DB-56803915047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1" name="Text Box 13">
          <a:extLst>
            <a:ext uri="{FF2B5EF4-FFF2-40B4-BE49-F238E27FC236}">
              <a16:creationId xmlns:a16="http://schemas.microsoft.com/office/drawing/2014/main" id="{CF76B766-B1E1-4E07-AC6E-F51CFB1DD2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2" name="Text Box 14">
          <a:extLst>
            <a:ext uri="{FF2B5EF4-FFF2-40B4-BE49-F238E27FC236}">
              <a16:creationId xmlns:a16="http://schemas.microsoft.com/office/drawing/2014/main" id="{6A1F0798-A588-40F1-8168-FAE04262CEF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3" name="Text Box 15">
          <a:extLst>
            <a:ext uri="{FF2B5EF4-FFF2-40B4-BE49-F238E27FC236}">
              <a16:creationId xmlns:a16="http://schemas.microsoft.com/office/drawing/2014/main" id="{9F793A41-42C9-48D7-B45F-1AE4FF48B0B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4" name="Text Box 16">
          <a:extLst>
            <a:ext uri="{FF2B5EF4-FFF2-40B4-BE49-F238E27FC236}">
              <a16:creationId xmlns:a16="http://schemas.microsoft.com/office/drawing/2014/main" id="{DF31A211-166F-46BE-99F6-ACC3D3D7ADC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5" name="Text Box 17">
          <a:extLst>
            <a:ext uri="{FF2B5EF4-FFF2-40B4-BE49-F238E27FC236}">
              <a16:creationId xmlns:a16="http://schemas.microsoft.com/office/drawing/2014/main" id="{C44F2305-C29D-4292-B8AF-E509FDE951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6" name="Text Box 6">
          <a:extLst>
            <a:ext uri="{FF2B5EF4-FFF2-40B4-BE49-F238E27FC236}">
              <a16:creationId xmlns:a16="http://schemas.microsoft.com/office/drawing/2014/main" id="{3901BC74-30F9-4198-8AEB-7CC9E9097BB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7" name="Text Box 7">
          <a:extLst>
            <a:ext uri="{FF2B5EF4-FFF2-40B4-BE49-F238E27FC236}">
              <a16:creationId xmlns:a16="http://schemas.microsoft.com/office/drawing/2014/main" id="{AA80AC78-B6FA-4DF9-93B0-DB75419C66D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8" name="Text Box 8">
          <a:extLst>
            <a:ext uri="{FF2B5EF4-FFF2-40B4-BE49-F238E27FC236}">
              <a16:creationId xmlns:a16="http://schemas.microsoft.com/office/drawing/2014/main" id="{1C6FF441-35D6-4F25-837C-DB723A0585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59" name="Text Box 9">
          <a:extLst>
            <a:ext uri="{FF2B5EF4-FFF2-40B4-BE49-F238E27FC236}">
              <a16:creationId xmlns:a16="http://schemas.microsoft.com/office/drawing/2014/main" id="{4FDFB97E-FD7E-4A2C-A51B-4E6ECCD1CC3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0" name="Text Box 10">
          <a:extLst>
            <a:ext uri="{FF2B5EF4-FFF2-40B4-BE49-F238E27FC236}">
              <a16:creationId xmlns:a16="http://schemas.microsoft.com/office/drawing/2014/main" id="{27963DBB-CFE6-4445-9EAD-D865B93B2F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1" name="Text Box 11">
          <a:extLst>
            <a:ext uri="{FF2B5EF4-FFF2-40B4-BE49-F238E27FC236}">
              <a16:creationId xmlns:a16="http://schemas.microsoft.com/office/drawing/2014/main" id="{508FF3F5-217D-4FF8-92DB-260A3146B44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2" name="Text Box 12">
          <a:extLst>
            <a:ext uri="{FF2B5EF4-FFF2-40B4-BE49-F238E27FC236}">
              <a16:creationId xmlns:a16="http://schemas.microsoft.com/office/drawing/2014/main" id="{3CB8E78F-0D7E-4964-946C-A97CA8CF203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3" name="Text Box 13">
          <a:extLst>
            <a:ext uri="{FF2B5EF4-FFF2-40B4-BE49-F238E27FC236}">
              <a16:creationId xmlns:a16="http://schemas.microsoft.com/office/drawing/2014/main" id="{8C79C648-6661-4EF0-ACF7-B06D4860114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4" name="Text Box 14">
          <a:extLst>
            <a:ext uri="{FF2B5EF4-FFF2-40B4-BE49-F238E27FC236}">
              <a16:creationId xmlns:a16="http://schemas.microsoft.com/office/drawing/2014/main" id="{C64F5AEE-903E-4846-BDB2-84E8DE85AC9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5" name="Text Box 15">
          <a:extLst>
            <a:ext uri="{FF2B5EF4-FFF2-40B4-BE49-F238E27FC236}">
              <a16:creationId xmlns:a16="http://schemas.microsoft.com/office/drawing/2014/main" id="{3D3199AD-B3B9-45F4-80A8-BDF23E9DB5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6" name="Text Box 16">
          <a:extLst>
            <a:ext uri="{FF2B5EF4-FFF2-40B4-BE49-F238E27FC236}">
              <a16:creationId xmlns:a16="http://schemas.microsoft.com/office/drawing/2014/main" id="{B9428C58-8E76-4504-9E38-9D9D162CBF1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7" name="Text Box 17">
          <a:extLst>
            <a:ext uri="{FF2B5EF4-FFF2-40B4-BE49-F238E27FC236}">
              <a16:creationId xmlns:a16="http://schemas.microsoft.com/office/drawing/2014/main" id="{BF731F03-B9AB-48C7-A8BC-A06975F68F9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8" name="Text Box 6">
          <a:extLst>
            <a:ext uri="{FF2B5EF4-FFF2-40B4-BE49-F238E27FC236}">
              <a16:creationId xmlns:a16="http://schemas.microsoft.com/office/drawing/2014/main" id="{E3BA84A2-C523-4916-8D08-3C36D1D308B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69" name="Text Box 7">
          <a:extLst>
            <a:ext uri="{FF2B5EF4-FFF2-40B4-BE49-F238E27FC236}">
              <a16:creationId xmlns:a16="http://schemas.microsoft.com/office/drawing/2014/main" id="{56C638CC-5DA1-4BD5-9C35-9C1181575B8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0" name="Text Box 8">
          <a:extLst>
            <a:ext uri="{FF2B5EF4-FFF2-40B4-BE49-F238E27FC236}">
              <a16:creationId xmlns:a16="http://schemas.microsoft.com/office/drawing/2014/main" id="{28D3CDA8-B742-4724-A4EA-811CB4078D2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1" name="Text Box 9">
          <a:extLst>
            <a:ext uri="{FF2B5EF4-FFF2-40B4-BE49-F238E27FC236}">
              <a16:creationId xmlns:a16="http://schemas.microsoft.com/office/drawing/2014/main" id="{8AF3BDD0-5ED3-4238-9F43-D7F917D7999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2" name="Text Box 10">
          <a:extLst>
            <a:ext uri="{FF2B5EF4-FFF2-40B4-BE49-F238E27FC236}">
              <a16:creationId xmlns:a16="http://schemas.microsoft.com/office/drawing/2014/main" id="{CEDD77A0-3F60-430D-BFF0-728F1D05758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3" name="Text Box 11">
          <a:extLst>
            <a:ext uri="{FF2B5EF4-FFF2-40B4-BE49-F238E27FC236}">
              <a16:creationId xmlns:a16="http://schemas.microsoft.com/office/drawing/2014/main" id="{2B3FAE84-0474-49C3-92F8-77974BBBAEB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4" name="Text Box 12">
          <a:extLst>
            <a:ext uri="{FF2B5EF4-FFF2-40B4-BE49-F238E27FC236}">
              <a16:creationId xmlns:a16="http://schemas.microsoft.com/office/drawing/2014/main" id="{878BB965-B5B3-45BF-AAD9-29686167B88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5" name="Text Box 13">
          <a:extLst>
            <a:ext uri="{FF2B5EF4-FFF2-40B4-BE49-F238E27FC236}">
              <a16:creationId xmlns:a16="http://schemas.microsoft.com/office/drawing/2014/main" id="{8C572159-40ED-43EC-AF16-A7353DB881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6" name="Text Box 14">
          <a:extLst>
            <a:ext uri="{FF2B5EF4-FFF2-40B4-BE49-F238E27FC236}">
              <a16:creationId xmlns:a16="http://schemas.microsoft.com/office/drawing/2014/main" id="{4C1158F8-F455-48FD-B72C-E44A2E6428C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7" name="Text Box 15">
          <a:extLst>
            <a:ext uri="{FF2B5EF4-FFF2-40B4-BE49-F238E27FC236}">
              <a16:creationId xmlns:a16="http://schemas.microsoft.com/office/drawing/2014/main" id="{749B4024-65FF-4B0C-BF3C-B0068E91C1F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8" name="Text Box 16">
          <a:extLst>
            <a:ext uri="{FF2B5EF4-FFF2-40B4-BE49-F238E27FC236}">
              <a16:creationId xmlns:a16="http://schemas.microsoft.com/office/drawing/2014/main" id="{62BFB3BB-D3BE-42E7-8947-CAE88FAF38C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79" name="Text Box 17">
          <a:extLst>
            <a:ext uri="{FF2B5EF4-FFF2-40B4-BE49-F238E27FC236}">
              <a16:creationId xmlns:a16="http://schemas.microsoft.com/office/drawing/2014/main" id="{575FA6D7-606B-489E-B156-0132376A11F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0" name="Text Box 7">
          <a:extLst>
            <a:ext uri="{FF2B5EF4-FFF2-40B4-BE49-F238E27FC236}">
              <a16:creationId xmlns:a16="http://schemas.microsoft.com/office/drawing/2014/main" id="{9BF24CCF-AB76-446E-9006-B8B3D848786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1" name="Text Box 8">
          <a:extLst>
            <a:ext uri="{FF2B5EF4-FFF2-40B4-BE49-F238E27FC236}">
              <a16:creationId xmlns:a16="http://schemas.microsoft.com/office/drawing/2014/main" id="{C3841924-8A90-4102-B061-488D7B4D1D5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2" name="Text Box 9">
          <a:extLst>
            <a:ext uri="{FF2B5EF4-FFF2-40B4-BE49-F238E27FC236}">
              <a16:creationId xmlns:a16="http://schemas.microsoft.com/office/drawing/2014/main" id="{294DF4AB-688E-440D-A9C3-149CEAFC1FF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3" name="Text Box 10">
          <a:extLst>
            <a:ext uri="{FF2B5EF4-FFF2-40B4-BE49-F238E27FC236}">
              <a16:creationId xmlns:a16="http://schemas.microsoft.com/office/drawing/2014/main" id="{845C3427-D104-4D80-94D8-994E58234F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4" name="Text Box 11">
          <a:extLst>
            <a:ext uri="{FF2B5EF4-FFF2-40B4-BE49-F238E27FC236}">
              <a16:creationId xmlns:a16="http://schemas.microsoft.com/office/drawing/2014/main" id="{FCB3D8E5-4F87-44A9-B47F-65A3F4991B2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5" name="Text Box 12">
          <a:extLst>
            <a:ext uri="{FF2B5EF4-FFF2-40B4-BE49-F238E27FC236}">
              <a16:creationId xmlns:a16="http://schemas.microsoft.com/office/drawing/2014/main" id="{826ECF3E-A05E-40C3-A85C-A36D0907275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6" name="Text Box 13">
          <a:extLst>
            <a:ext uri="{FF2B5EF4-FFF2-40B4-BE49-F238E27FC236}">
              <a16:creationId xmlns:a16="http://schemas.microsoft.com/office/drawing/2014/main" id="{AEC6DD19-17B4-4391-9AEA-4679D1192A1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7" name="Text Box 14">
          <a:extLst>
            <a:ext uri="{FF2B5EF4-FFF2-40B4-BE49-F238E27FC236}">
              <a16:creationId xmlns:a16="http://schemas.microsoft.com/office/drawing/2014/main" id="{2AD7DE8A-D5E6-4751-844D-A258D5F8E1C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8" name="Text Box 15">
          <a:extLst>
            <a:ext uri="{FF2B5EF4-FFF2-40B4-BE49-F238E27FC236}">
              <a16:creationId xmlns:a16="http://schemas.microsoft.com/office/drawing/2014/main" id="{527FB8EB-2233-4966-AA5B-99467861FA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89" name="Text Box 16">
          <a:extLst>
            <a:ext uri="{FF2B5EF4-FFF2-40B4-BE49-F238E27FC236}">
              <a16:creationId xmlns:a16="http://schemas.microsoft.com/office/drawing/2014/main" id="{C8E3CFA3-B10C-4B63-936A-3D61FD3CC54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0" name="Text Box 17">
          <a:extLst>
            <a:ext uri="{FF2B5EF4-FFF2-40B4-BE49-F238E27FC236}">
              <a16:creationId xmlns:a16="http://schemas.microsoft.com/office/drawing/2014/main" id="{D10B6E5C-422F-400B-98C9-5CD2D45B31A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1" name="Text Box 6">
          <a:extLst>
            <a:ext uri="{FF2B5EF4-FFF2-40B4-BE49-F238E27FC236}">
              <a16:creationId xmlns:a16="http://schemas.microsoft.com/office/drawing/2014/main" id="{10645C50-39B3-47B4-BED4-B36F7D180F4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2" name="Text Box 7">
          <a:extLst>
            <a:ext uri="{FF2B5EF4-FFF2-40B4-BE49-F238E27FC236}">
              <a16:creationId xmlns:a16="http://schemas.microsoft.com/office/drawing/2014/main" id="{4337CB55-3B57-41FD-A29E-3AF497F9DAD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3" name="Text Box 8">
          <a:extLst>
            <a:ext uri="{FF2B5EF4-FFF2-40B4-BE49-F238E27FC236}">
              <a16:creationId xmlns:a16="http://schemas.microsoft.com/office/drawing/2014/main" id="{2933EE25-EA2E-4610-8FB7-9B373476828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4" name="Text Box 9">
          <a:extLst>
            <a:ext uri="{FF2B5EF4-FFF2-40B4-BE49-F238E27FC236}">
              <a16:creationId xmlns:a16="http://schemas.microsoft.com/office/drawing/2014/main" id="{4A893F6B-2D72-47B5-ACDD-BE4B799744F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5" name="Text Box 10">
          <a:extLst>
            <a:ext uri="{FF2B5EF4-FFF2-40B4-BE49-F238E27FC236}">
              <a16:creationId xmlns:a16="http://schemas.microsoft.com/office/drawing/2014/main" id="{EBFAF5EE-CAEC-4FC0-865D-FC844803E5A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6" name="Text Box 11">
          <a:extLst>
            <a:ext uri="{FF2B5EF4-FFF2-40B4-BE49-F238E27FC236}">
              <a16:creationId xmlns:a16="http://schemas.microsoft.com/office/drawing/2014/main" id="{41355813-9268-4661-A22F-D1EE73DDFC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7" name="Text Box 12">
          <a:extLst>
            <a:ext uri="{FF2B5EF4-FFF2-40B4-BE49-F238E27FC236}">
              <a16:creationId xmlns:a16="http://schemas.microsoft.com/office/drawing/2014/main" id="{3C62C9A6-681B-4790-9A5E-2AB23CAA32E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8" name="Text Box 13">
          <a:extLst>
            <a:ext uri="{FF2B5EF4-FFF2-40B4-BE49-F238E27FC236}">
              <a16:creationId xmlns:a16="http://schemas.microsoft.com/office/drawing/2014/main" id="{832B97A7-B62A-4610-A84E-73C03C95DC7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85725" cy="1411821"/>
    <xdr:sp macro="" textlink="">
      <xdr:nvSpPr>
        <xdr:cNvPr id="1499" name="Text Box 14">
          <a:extLst>
            <a:ext uri="{FF2B5EF4-FFF2-40B4-BE49-F238E27FC236}">
              <a16:creationId xmlns:a16="http://schemas.microsoft.com/office/drawing/2014/main" id="{565740E0-BFBF-499A-8AD6-EEF645C9462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0" name="Text Box 6">
          <a:extLst>
            <a:ext uri="{FF2B5EF4-FFF2-40B4-BE49-F238E27FC236}">
              <a16:creationId xmlns:a16="http://schemas.microsoft.com/office/drawing/2014/main" id="{D4DA609C-6693-4896-883E-688D49E8296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1" name="Text Box 7">
          <a:extLst>
            <a:ext uri="{FF2B5EF4-FFF2-40B4-BE49-F238E27FC236}">
              <a16:creationId xmlns:a16="http://schemas.microsoft.com/office/drawing/2014/main" id="{EA18ACA3-2451-438C-A8C2-C80237149E9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2" name="Text Box 8">
          <a:extLst>
            <a:ext uri="{FF2B5EF4-FFF2-40B4-BE49-F238E27FC236}">
              <a16:creationId xmlns:a16="http://schemas.microsoft.com/office/drawing/2014/main" id="{D438D441-CB4E-48D0-BF0A-92A8B318D1C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3" name="Text Box 9">
          <a:extLst>
            <a:ext uri="{FF2B5EF4-FFF2-40B4-BE49-F238E27FC236}">
              <a16:creationId xmlns:a16="http://schemas.microsoft.com/office/drawing/2014/main" id="{53785FE7-A3E5-4496-B5FF-7075394C1A5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4" name="Text Box 10">
          <a:extLst>
            <a:ext uri="{FF2B5EF4-FFF2-40B4-BE49-F238E27FC236}">
              <a16:creationId xmlns:a16="http://schemas.microsoft.com/office/drawing/2014/main" id="{2605F5BA-C427-4C63-B8C8-DD787027325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5" name="Text Box 11">
          <a:extLst>
            <a:ext uri="{FF2B5EF4-FFF2-40B4-BE49-F238E27FC236}">
              <a16:creationId xmlns:a16="http://schemas.microsoft.com/office/drawing/2014/main" id="{E0DF4580-976C-4609-930A-65D146DFA72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6" name="Text Box 12">
          <a:extLst>
            <a:ext uri="{FF2B5EF4-FFF2-40B4-BE49-F238E27FC236}">
              <a16:creationId xmlns:a16="http://schemas.microsoft.com/office/drawing/2014/main" id="{9A2D78F1-E793-446A-A95A-0C61D36A43E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7" name="Text Box 13">
          <a:extLst>
            <a:ext uri="{FF2B5EF4-FFF2-40B4-BE49-F238E27FC236}">
              <a16:creationId xmlns:a16="http://schemas.microsoft.com/office/drawing/2014/main" id="{75311013-F0DF-4992-93FD-425BDB869C4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8" name="Text Box 14">
          <a:extLst>
            <a:ext uri="{FF2B5EF4-FFF2-40B4-BE49-F238E27FC236}">
              <a16:creationId xmlns:a16="http://schemas.microsoft.com/office/drawing/2014/main" id="{765865CC-65F8-4143-B2AC-509EF4E3C30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09" name="Text Box 15">
          <a:extLst>
            <a:ext uri="{FF2B5EF4-FFF2-40B4-BE49-F238E27FC236}">
              <a16:creationId xmlns:a16="http://schemas.microsoft.com/office/drawing/2014/main" id="{1C047C3D-86CE-49C6-BAE7-3B430AD0030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0" name="Text Box 16">
          <a:extLst>
            <a:ext uri="{FF2B5EF4-FFF2-40B4-BE49-F238E27FC236}">
              <a16:creationId xmlns:a16="http://schemas.microsoft.com/office/drawing/2014/main" id="{3AB2D444-3F5A-4787-AAD4-40E62CE7740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1" name="Text Box 17">
          <a:extLst>
            <a:ext uri="{FF2B5EF4-FFF2-40B4-BE49-F238E27FC236}">
              <a16:creationId xmlns:a16="http://schemas.microsoft.com/office/drawing/2014/main" id="{38D4EE78-3170-4010-906B-71E303AD88B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2" name="Text Box 6">
          <a:extLst>
            <a:ext uri="{FF2B5EF4-FFF2-40B4-BE49-F238E27FC236}">
              <a16:creationId xmlns:a16="http://schemas.microsoft.com/office/drawing/2014/main" id="{C87D8D4D-82AC-4551-B062-000CBD9C1F4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3" name="Text Box 7">
          <a:extLst>
            <a:ext uri="{FF2B5EF4-FFF2-40B4-BE49-F238E27FC236}">
              <a16:creationId xmlns:a16="http://schemas.microsoft.com/office/drawing/2014/main" id="{F08E0FDF-C372-4F1C-A23A-64BB9215B45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4" name="Text Box 8">
          <a:extLst>
            <a:ext uri="{FF2B5EF4-FFF2-40B4-BE49-F238E27FC236}">
              <a16:creationId xmlns:a16="http://schemas.microsoft.com/office/drawing/2014/main" id="{015D0FF8-6B8F-4012-A154-8F0138A9B54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5" name="Text Box 9">
          <a:extLst>
            <a:ext uri="{FF2B5EF4-FFF2-40B4-BE49-F238E27FC236}">
              <a16:creationId xmlns:a16="http://schemas.microsoft.com/office/drawing/2014/main" id="{C648EE6E-3D6A-420B-BA8A-70B29C1A52E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6" name="Text Box 10">
          <a:extLst>
            <a:ext uri="{FF2B5EF4-FFF2-40B4-BE49-F238E27FC236}">
              <a16:creationId xmlns:a16="http://schemas.microsoft.com/office/drawing/2014/main" id="{3F710742-4BC1-49A8-8481-98A992CDD9F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7" name="Text Box 11">
          <a:extLst>
            <a:ext uri="{FF2B5EF4-FFF2-40B4-BE49-F238E27FC236}">
              <a16:creationId xmlns:a16="http://schemas.microsoft.com/office/drawing/2014/main" id="{DDED30A0-9B94-4C78-8B0E-65FE394EFAF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8" name="Text Box 12">
          <a:extLst>
            <a:ext uri="{FF2B5EF4-FFF2-40B4-BE49-F238E27FC236}">
              <a16:creationId xmlns:a16="http://schemas.microsoft.com/office/drawing/2014/main" id="{22AAED7B-4C55-46EE-9889-29FB9EEDECE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19" name="Text Box 13">
          <a:extLst>
            <a:ext uri="{FF2B5EF4-FFF2-40B4-BE49-F238E27FC236}">
              <a16:creationId xmlns:a16="http://schemas.microsoft.com/office/drawing/2014/main" id="{ACD68696-C8EE-4C11-AA9A-562FD9D9A35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0" name="Text Box 14">
          <a:extLst>
            <a:ext uri="{FF2B5EF4-FFF2-40B4-BE49-F238E27FC236}">
              <a16:creationId xmlns:a16="http://schemas.microsoft.com/office/drawing/2014/main" id="{1F3387AD-2AEC-4DCF-A254-9565D3C37D8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1" name="Text Box 15">
          <a:extLst>
            <a:ext uri="{FF2B5EF4-FFF2-40B4-BE49-F238E27FC236}">
              <a16:creationId xmlns:a16="http://schemas.microsoft.com/office/drawing/2014/main" id="{69277720-F48D-41FB-9AC1-C007285A0A1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2" name="Text Box 16">
          <a:extLst>
            <a:ext uri="{FF2B5EF4-FFF2-40B4-BE49-F238E27FC236}">
              <a16:creationId xmlns:a16="http://schemas.microsoft.com/office/drawing/2014/main" id="{27CAE43E-3074-403B-A0A7-A10F2EC6C98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3" name="Text Box 17">
          <a:extLst>
            <a:ext uri="{FF2B5EF4-FFF2-40B4-BE49-F238E27FC236}">
              <a16:creationId xmlns:a16="http://schemas.microsoft.com/office/drawing/2014/main" id="{3FA9C331-276C-45F8-B814-BB9B245B529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4" name="Text Box 7">
          <a:extLst>
            <a:ext uri="{FF2B5EF4-FFF2-40B4-BE49-F238E27FC236}">
              <a16:creationId xmlns:a16="http://schemas.microsoft.com/office/drawing/2014/main" id="{9CAB42E0-82D2-4D35-A2D4-7903EECD453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5" name="Text Box 8">
          <a:extLst>
            <a:ext uri="{FF2B5EF4-FFF2-40B4-BE49-F238E27FC236}">
              <a16:creationId xmlns:a16="http://schemas.microsoft.com/office/drawing/2014/main" id="{ADFD1C6C-1DFF-4D06-B238-1CC6850A9AE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6" name="Text Box 9">
          <a:extLst>
            <a:ext uri="{FF2B5EF4-FFF2-40B4-BE49-F238E27FC236}">
              <a16:creationId xmlns:a16="http://schemas.microsoft.com/office/drawing/2014/main" id="{29564CA2-6389-4FF8-B9BD-54AC7F103C9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7" name="Text Box 10">
          <a:extLst>
            <a:ext uri="{FF2B5EF4-FFF2-40B4-BE49-F238E27FC236}">
              <a16:creationId xmlns:a16="http://schemas.microsoft.com/office/drawing/2014/main" id="{090CEF2C-072F-423E-8215-8A8433B681C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8" name="Text Box 11">
          <a:extLst>
            <a:ext uri="{FF2B5EF4-FFF2-40B4-BE49-F238E27FC236}">
              <a16:creationId xmlns:a16="http://schemas.microsoft.com/office/drawing/2014/main" id="{3E26FBF9-B8A4-4F21-ADD1-05B1A02E78B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29" name="Text Box 12">
          <a:extLst>
            <a:ext uri="{FF2B5EF4-FFF2-40B4-BE49-F238E27FC236}">
              <a16:creationId xmlns:a16="http://schemas.microsoft.com/office/drawing/2014/main" id="{16F0C51F-4C43-4AF5-B9FC-E7099DC5C10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0" name="Text Box 13">
          <a:extLst>
            <a:ext uri="{FF2B5EF4-FFF2-40B4-BE49-F238E27FC236}">
              <a16:creationId xmlns:a16="http://schemas.microsoft.com/office/drawing/2014/main" id="{A596A386-A552-444C-BF05-1ED35E0FA8E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1" name="Text Box 14">
          <a:extLst>
            <a:ext uri="{FF2B5EF4-FFF2-40B4-BE49-F238E27FC236}">
              <a16:creationId xmlns:a16="http://schemas.microsoft.com/office/drawing/2014/main" id="{815BCAA8-C16F-4F9F-95C7-878D102D363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2" name="Text Box 15">
          <a:extLst>
            <a:ext uri="{FF2B5EF4-FFF2-40B4-BE49-F238E27FC236}">
              <a16:creationId xmlns:a16="http://schemas.microsoft.com/office/drawing/2014/main" id="{669C67EC-0A03-41E3-B827-D673942F8D3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3" name="Text Box 16">
          <a:extLst>
            <a:ext uri="{FF2B5EF4-FFF2-40B4-BE49-F238E27FC236}">
              <a16:creationId xmlns:a16="http://schemas.microsoft.com/office/drawing/2014/main" id="{88FF1658-5850-440A-A6EF-FCD08B52508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4" name="Text Box 17">
          <a:extLst>
            <a:ext uri="{FF2B5EF4-FFF2-40B4-BE49-F238E27FC236}">
              <a16:creationId xmlns:a16="http://schemas.microsoft.com/office/drawing/2014/main" id="{B22181F6-C6A3-407F-A145-A4B6B019DC7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5" name="Text Box 6">
          <a:extLst>
            <a:ext uri="{FF2B5EF4-FFF2-40B4-BE49-F238E27FC236}">
              <a16:creationId xmlns:a16="http://schemas.microsoft.com/office/drawing/2014/main" id="{F3FCBCAA-E108-4E62-A607-122474F0978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6" name="Text Box 7">
          <a:extLst>
            <a:ext uri="{FF2B5EF4-FFF2-40B4-BE49-F238E27FC236}">
              <a16:creationId xmlns:a16="http://schemas.microsoft.com/office/drawing/2014/main" id="{E550025B-125E-4528-8E74-C6976825E13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7" name="Text Box 8">
          <a:extLst>
            <a:ext uri="{FF2B5EF4-FFF2-40B4-BE49-F238E27FC236}">
              <a16:creationId xmlns:a16="http://schemas.microsoft.com/office/drawing/2014/main" id="{57267BA8-BE3E-4A34-8C23-ADBE22F4131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8" name="Text Box 9">
          <a:extLst>
            <a:ext uri="{FF2B5EF4-FFF2-40B4-BE49-F238E27FC236}">
              <a16:creationId xmlns:a16="http://schemas.microsoft.com/office/drawing/2014/main" id="{0A9F4D01-DCF7-4BC1-A53D-CC8C8BD5F32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39" name="Text Box 10">
          <a:extLst>
            <a:ext uri="{FF2B5EF4-FFF2-40B4-BE49-F238E27FC236}">
              <a16:creationId xmlns:a16="http://schemas.microsoft.com/office/drawing/2014/main" id="{F20CD9BD-48F5-4D8E-8E66-170589CF28D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0" name="Text Box 11">
          <a:extLst>
            <a:ext uri="{FF2B5EF4-FFF2-40B4-BE49-F238E27FC236}">
              <a16:creationId xmlns:a16="http://schemas.microsoft.com/office/drawing/2014/main" id="{DF3D52D5-9008-465D-908E-9BFFB51AA99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1" name="Text Box 12">
          <a:extLst>
            <a:ext uri="{FF2B5EF4-FFF2-40B4-BE49-F238E27FC236}">
              <a16:creationId xmlns:a16="http://schemas.microsoft.com/office/drawing/2014/main" id="{C6077542-2098-4148-B374-91908B3A313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2" name="Text Box 13">
          <a:extLst>
            <a:ext uri="{FF2B5EF4-FFF2-40B4-BE49-F238E27FC236}">
              <a16:creationId xmlns:a16="http://schemas.microsoft.com/office/drawing/2014/main" id="{059A11F7-A7F7-443B-BFB3-B6A55333C10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3" name="Text Box 14">
          <a:extLst>
            <a:ext uri="{FF2B5EF4-FFF2-40B4-BE49-F238E27FC236}">
              <a16:creationId xmlns:a16="http://schemas.microsoft.com/office/drawing/2014/main" id="{37368B54-5348-4DF4-ACCD-BF83A7F69E4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4" name="Text Box 15">
          <a:extLst>
            <a:ext uri="{FF2B5EF4-FFF2-40B4-BE49-F238E27FC236}">
              <a16:creationId xmlns:a16="http://schemas.microsoft.com/office/drawing/2014/main" id="{FD469B25-3102-45EC-824E-95CF14E6183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5" name="Text Box 16">
          <a:extLst>
            <a:ext uri="{FF2B5EF4-FFF2-40B4-BE49-F238E27FC236}">
              <a16:creationId xmlns:a16="http://schemas.microsoft.com/office/drawing/2014/main" id="{996E63A1-9082-4822-BEDB-3E35CFB0766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6" name="Text Box 17">
          <a:extLst>
            <a:ext uri="{FF2B5EF4-FFF2-40B4-BE49-F238E27FC236}">
              <a16:creationId xmlns:a16="http://schemas.microsoft.com/office/drawing/2014/main" id="{817241B2-2F43-42F9-949D-60D1B6796E7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7" name="Text Box 6">
          <a:extLst>
            <a:ext uri="{FF2B5EF4-FFF2-40B4-BE49-F238E27FC236}">
              <a16:creationId xmlns:a16="http://schemas.microsoft.com/office/drawing/2014/main" id="{8D7C74C4-30B6-408D-9A92-3F76470FCB0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8" name="Text Box 7">
          <a:extLst>
            <a:ext uri="{FF2B5EF4-FFF2-40B4-BE49-F238E27FC236}">
              <a16:creationId xmlns:a16="http://schemas.microsoft.com/office/drawing/2014/main" id="{ABB38357-0A20-43C8-A4F4-8FDA54CE412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49" name="Text Box 8">
          <a:extLst>
            <a:ext uri="{FF2B5EF4-FFF2-40B4-BE49-F238E27FC236}">
              <a16:creationId xmlns:a16="http://schemas.microsoft.com/office/drawing/2014/main" id="{47981AD0-BCA0-4711-80E9-5F2E3538386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0" name="Text Box 9">
          <a:extLst>
            <a:ext uri="{FF2B5EF4-FFF2-40B4-BE49-F238E27FC236}">
              <a16:creationId xmlns:a16="http://schemas.microsoft.com/office/drawing/2014/main" id="{0F2F4A51-7050-4B7A-B36D-0A472FFFAE3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1" name="Text Box 10">
          <a:extLst>
            <a:ext uri="{FF2B5EF4-FFF2-40B4-BE49-F238E27FC236}">
              <a16:creationId xmlns:a16="http://schemas.microsoft.com/office/drawing/2014/main" id="{D5DCFBBA-EA31-4965-A4A6-D9B0FD312D1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2" name="Text Box 11">
          <a:extLst>
            <a:ext uri="{FF2B5EF4-FFF2-40B4-BE49-F238E27FC236}">
              <a16:creationId xmlns:a16="http://schemas.microsoft.com/office/drawing/2014/main" id="{3AD7138B-A637-4CE4-9F9F-4307D6DCF21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3" name="Text Box 12">
          <a:extLst>
            <a:ext uri="{FF2B5EF4-FFF2-40B4-BE49-F238E27FC236}">
              <a16:creationId xmlns:a16="http://schemas.microsoft.com/office/drawing/2014/main" id="{DB7C9A90-E6BE-4236-BB1A-5B0B947CBC6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4" name="Text Box 13">
          <a:extLst>
            <a:ext uri="{FF2B5EF4-FFF2-40B4-BE49-F238E27FC236}">
              <a16:creationId xmlns:a16="http://schemas.microsoft.com/office/drawing/2014/main" id="{29521280-8E7E-41A0-BA67-22E44E9DB7B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5" name="Text Box 14">
          <a:extLst>
            <a:ext uri="{FF2B5EF4-FFF2-40B4-BE49-F238E27FC236}">
              <a16:creationId xmlns:a16="http://schemas.microsoft.com/office/drawing/2014/main" id="{DE81AE5D-B029-472D-B0BB-CE366ED4497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6" name="Text Box 15">
          <a:extLst>
            <a:ext uri="{FF2B5EF4-FFF2-40B4-BE49-F238E27FC236}">
              <a16:creationId xmlns:a16="http://schemas.microsoft.com/office/drawing/2014/main" id="{CF48007D-BB1D-4269-81ED-421F4D40716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7" name="Text Box 16">
          <a:extLst>
            <a:ext uri="{FF2B5EF4-FFF2-40B4-BE49-F238E27FC236}">
              <a16:creationId xmlns:a16="http://schemas.microsoft.com/office/drawing/2014/main" id="{62C1AA06-7415-43C4-887B-97979C416C7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8" name="Text Box 17">
          <a:extLst>
            <a:ext uri="{FF2B5EF4-FFF2-40B4-BE49-F238E27FC236}">
              <a16:creationId xmlns:a16="http://schemas.microsoft.com/office/drawing/2014/main" id="{560514BB-9ABF-4EF9-9C96-26887219516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59" name="Text Box 6">
          <a:extLst>
            <a:ext uri="{FF2B5EF4-FFF2-40B4-BE49-F238E27FC236}">
              <a16:creationId xmlns:a16="http://schemas.microsoft.com/office/drawing/2014/main" id="{864AF085-FB4C-42C4-9033-7E89C891C84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0" name="Text Box 7">
          <a:extLst>
            <a:ext uri="{FF2B5EF4-FFF2-40B4-BE49-F238E27FC236}">
              <a16:creationId xmlns:a16="http://schemas.microsoft.com/office/drawing/2014/main" id="{9BA12EDD-D0CB-48FD-A12B-B377AC6B8CC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1" name="Text Box 8">
          <a:extLst>
            <a:ext uri="{FF2B5EF4-FFF2-40B4-BE49-F238E27FC236}">
              <a16:creationId xmlns:a16="http://schemas.microsoft.com/office/drawing/2014/main" id="{9A50868E-6681-4031-813B-5827C54D93A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2" name="Text Box 9">
          <a:extLst>
            <a:ext uri="{FF2B5EF4-FFF2-40B4-BE49-F238E27FC236}">
              <a16:creationId xmlns:a16="http://schemas.microsoft.com/office/drawing/2014/main" id="{3112D9A5-E194-4886-B2E4-2E6A54C926F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3" name="Text Box 10">
          <a:extLst>
            <a:ext uri="{FF2B5EF4-FFF2-40B4-BE49-F238E27FC236}">
              <a16:creationId xmlns:a16="http://schemas.microsoft.com/office/drawing/2014/main" id="{D2AACE55-A505-4733-B992-F9FEB1B038F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4" name="Text Box 11">
          <a:extLst>
            <a:ext uri="{FF2B5EF4-FFF2-40B4-BE49-F238E27FC236}">
              <a16:creationId xmlns:a16="http://schemas.microsoft.com/office/drawing/2014/main" id="{1F69A8A9-8A30-4D41-95A2-59255E1D8ED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5" name="Text Box 12">
          <a:extLst>
            <a:ext uri="{FF2B5EF4-FFF2-40B4-BE49-F238E27FC236}">
              <a16:creationId xmlns:a16="http://schemas.microsoft.com/office/drawing/2014/main" id="{4429F032-F3C1-41E0-A230-58A77B59190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6" name="Text Box 13">
          <a:extLst>
            <a:ext uri="{FF2B5EF4-FFF2-40B4-BE49-F238E27FC236}">
              <a16:creationId xmlns:a16="http://schemas.microsoft.com/office/drawing/2014/main" id="{3C735E3D-CC9D-4A22-AF9D-8919EC4485E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7" name="Text Box 14">
          <a:extLst>
            <a:ext uri="{FF2B5EF4-FFF2-40B4-BE49-F238E27FC236}">
              <a16:creationId xmlns:a16="http://schemas.microsoft.com/office/drawing/2014/main" id="{1807DAF3-4121-4960-81A8-84429589ED4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8" name="Text Box 15">
          <a:extLst>
            <a:ext uri="{FF2B5EF4-FFF2-40B4-BE49-F238E27FC236}">
              <a16:creationId xmlns:a16="http://schemas.microsoft.com/office/drawing/2014/main" id="{497C4525-0277-4FD8-9398-51B88E72932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69" name="Text Box 16">
          <a:extLst>
            <a:ext uri="{FF2B5EF4-FFF2-40B4-BE49-F238E27FC236}">
              <a16:creationId xmlns:a16="http://schemas.microsoft.com/office/drawing/2014/main" id="{B89F9351-6835-45D1-B4CF-280339E01D6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0" name="Text Box 17">
          <a:extLst>
            <a:ext uri="{FF2B5EF4-FFF2-40B4-BE49-F238E27FC236}">
              <a16:creationId xmlns:a16="http://schemas.microsoft.com/office/drawing/2014/main" id="{BEB16016-B90C-4790-B7D7-1F05EC4E138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1" name="Text Box 7">
          <a:extLst>
            <a:ext uri="{FF2B5EF4-FFF2-40B4-BE49-F238E27FC236}">
              <a16:creationId xmlns:a16="http://schemas.microsoft.com/office/drawing/2014/main" id="{2E4FC99E-7D18-4059-8555-E8C9B9CD4B8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2" name="Text Box 8">
          <a:extLst>
            <a:ext uri="{FF2B5EF4-FFF2-40B4-BE49-F238E27FC236}">
              <a16:creationId xmlns:a16="http://schemas.microsoft.com/office/drawing/2014/main" id="{F792BC3A-237D-4B9F-809C-D330CEB3496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3" name="Text Box 9">
          <a:extLst>
            <a:ext uri="{FF2B5EF4-FFF2-40B4-BE49-F238E27FC236}">
              <a16:creationId xmlns:a16="http://schemas.microsoft.com/office/drawing/2014/main" id="{88332D4E-1A8D-48C4-9EAB-4234C28603F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4" name="Text Box 10">
          <a:extLst>
            <a:ext uri="{FF2B5EF4-FFF2-40B4-BE49-F238E27FC236}">
              <a16:creationId xmlns:a16="http://schemas.microsoft.com/office/drawing/2014/main" id="{55810300-B07E-4A78-ADD0-86CE3D3FEDF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5" name="Text Box 11">
          <a:extLst>
            <a:ext uri="{FF2B5EF4-FFF2-40B4-BE49-F238E27FC236}">
              <a16:creationId xmlns:a16="http://schemas.microsoft.com/office/drawing/2014/main" id="{3363349B-3CE7-4221-9593-521B68661F6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6" name="Text Box 12">
          <a:extLst>
            <a:ext uri="{FF2B5EF4-FFF2-40B4-BE49-F238E27FC236}">
              <a16:creationId xmlns:a16="http://schemas.microsoft.com/office/drawing/2014/main" id="{C37BA2A6-9840-4A37-A098-9649FB93518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7" name="Text Box 13">
          <a:extLst>
            <a:ext uri="{FF2B5EF4-FFF2-40B4-BE49-F238E27FC236}">
              <a16:creationId xmlns:a16="http://schemas.microsoft.com/office/drawing/2014/main" id="{1AB297E5-DFF8-4042-937D-D6177212FA0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8" name="Text Box 14">
          <a:extLst>
            <a:ext uri="{FF2B5EF4-FFF2-40B4-BE49-F238E27FC236}">
              <a16:creationId xmlns:a16="http://schemas.microsoft.com/office/drawing/2014/main" id="{ADC86A1D-7F82-409E-A849-31A3ACAE904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79" name="Text Box 15">
          <a:extLst>
            <a:ext uri="{FF2B5EF4-FFF2-40B4-BE49-F238E27FC236}">
              <a16:creationId xmlns:a16="http://schemas.microsoft.com/office/drawing/2014/main" id="{64D4041F-D45F-4723-83E9-13941C4EFF8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0" name="Text Box 16">
          <a:extLst>
            <a:ext uri="{FF2B5EF4-FFF2-40B4-BE49-F238E27FC236}">
              <a16:creationId xmlns:a16="http://schemas.microsoft.com/office/drawing/2014/main" id="{820DEA6C-C4B1-4B41-AE6D-CBC582BF2CF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1" name="Text Box 17">
          <a:extLst>
            <a:ext uri="{FF2B5EF4-FFF2-40B4-BE49-F238E27FC236}">
              <a16:creationId xmlns:a16="http://schemas.microsoft.com/office/drawing/2014/main" id="{245859B0-8C01-4B81-8EB9-D00212B7E73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2" name="Text Box 6">
          <a:extLst>
            <a:ext uri="{FF2B5EF4-FFF2-40B4-BE49-F238E27FC236}">
              <a16:creationId xmlns:a16="http://schemas.microsoft.com/office/drawing/2014/main" id="{B04C5746-F054-40C0-BDE5-7BE5317AF96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3" name="Text Box 7">
          <a:extLst>
            <a:ext uri="{FF2B5EF4-FFF2-40B4-BE49-F238E27FC236}">
              <a16:creationId xmlns:a16="http://schemas.microsoft.com/office/drawing/2014/main" id="{DB520827-6A5D-44C4-9F51-6C20D498AF9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4" name="Text Box 8">
          <a:extLst>
            <a:ext uri="{FF2B5EF4-FFF2-40B4-BE49-F238E27FC236}">
              <a16:creationId xmlns:a16="http://schemas.microsoft.com/office/drawing/2014/main" id="{888BB0A1-E7D0-4A27-BB19-F5C0F23C10C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5" name="Text Box 9">
          <a:extLst>
            <a:ext uri="{FF2B5EF4-FFF2-40B4-BE49-F238E27FC236}">
              <a16:creationId xmlns:a16="http://schemas.microsoft.com/office/drawing/2014/main" id="{FA42C38A-C3D6-4A18-9032-A1EE0EFF24B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6" name="Text Box 10">
          <a:extLst>
            <a:ext uri="{FF2B5EF4-FFF2-40B4-BE49-F238E27FC236}">
              <a16:creationId xmlns:a16="http://schemas.microsoft.com/office/drawing/2014/main" id="{F0E2F388-377B-480D-8C59-9D2A07A7C90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7" name="Text Box 11">
          <a:extLst>
            <a:ext uri="{FF2B5EF4-FFF2-40B4-BE49-F238E27FC236}">
              <a16:creationId xmlns:a16="http://schemas.microsoft.com/office/drawing/2014/main" id="{22459DEE-7DE6-4A42-8A10-AF35FF8A1CC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8" name="Text Box 12">
          <a:extLst>
            <a:ext uri="{FF2B5EF4-FFF2-40B4-BE49-F238E27FC236}">
              <a16:creationId xmlns:a16="http://schemas.microsoft.com/office/drawing/2014/main" id="{731F5DF1-7632-4854-86D7-36940A0ABBA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89" name="Text Box 13">
          <a:extLst>
            <a:ext uri="{FF2B5EF4-FFF2-40B4-BE49-F238E27FC236}">
              <a16:creationId xmlns:a16="http://schemas.microsoft.com/office/drawing/2014/main" id="{9C9C8648-9DBD-4D0A-A8BA-6C3C416D874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0" name="Text Box 14">
          <a:extLst>
            <a:ext uri="{FF2B5EF4-FFF2-40B4-BE49-F238E27FC236}">
              <a16:creationId xmlns:a16="http://schemas.microsoft.com/office/drawing/2014/main" id="{013DD4FB-9419-4A67-91B0-24EC0D19117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1" name="Text Box 15">
          <a:extLst>
            <a:ext uri="{FF2B5EF4-FFF2-40B4-BE49-F238E27FC236}">
              <a16:creationId xmlns:a16="http://schemas.microsoft.com/office/drawing/2014/main" id="{84A8AD3A-6B7E-4D84-AB7C-8A05AF8D6C5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2" name="Text Box 16">
          <a:extLst>
            <a:ext uri="{FF2B5EF4-FFF2-40B4-BE49-F238E27FC236}">
              <a16:creationId xmlns:a16="http://schemas.microsoft.com/office/drawing/2014/main" id="{4ACBCEB0-45EB-4DAC-9523-E7D799208DA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3" name="Text Box 17">
          <a:extLst>
            <a:ext uri="{FF2B5EF4-FFF2-40B4-BE49-F238E27FC236}">
              <a16:creationId xmlns:a16="http://schemas.microsoft.com/office/drawing/2014/main" id="{6ADFBC5E-7D9E-4286-98A3-91F3C619D15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4" name="Text Box 6">
          <a:extLst>
            <a:ext uri="{FF2B5EF4-FFF2-40B4-BE49-F238E27FC236}">
              <a16:creationId xmlns:a16="http://schemas.microsoft.com/office/drawing/2014/main" id="{B5DC6528-A2DF-4674-A99E-8EC4DFF4C0B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5" name="Text Box 7">
          <a:extLst>
            <a:ext uri="{FF2B5EF4-FFF2-40B4-BE49-F238E27FC236}">
              <a16:creationId xmlns:a16="http://schemas.microsoft.com/office/drawing/2014/main" id="{5A79F2B9-CEE8-4346-8F9F-3F0690F1D69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6" name="Text Box 8">
          <a:extLst>
            <a:ext uri="{FF2B5EF4-FFF2-40B4-BE49-F238E27FC236}">
              <a16:creationId xmlns:a16="http://schemas.microsoft.com/office/drawing/2014/main" id="{850C6EC6-569E-4B03-82D7-396DA7B29D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7" name="Text Box 9">
          <a:extLst>
            <a:ext uri="{FF2B5EF4-FFF2-40B4-BE49-F238E27FC236}">
              <a16:creationId xmlns:a16="http://schemas.microsoft.com/office/drawing/2014/main" id="{3FE2048E-B0A9-4743-ACC8-F887A653E25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8" name="Text Box 10">
          <a:extLst>
            <a:ext uri="{FF2B5EF4-FFF2-40B4-BE49-F238E27FC236}">
              <a16:creationId xmlns:a16="http://schemas.microsoft.com/office/drawing/2014/main" id="{55B39BAE-01F2-4754-ADC2-30401A67089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599" name="Text Box 11">
          <a:extLst>
            <a:ext uri="{FF2B5EF4-FFF2-40B4-BE49-F238E27FC236}">
              <a16:creationId xmlns:a16="http://schemas.microsoft.com/office/drawing/2014/main" id="{85D603DF-F0AD-4FD5-9346-4C2D89989CA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0" name="Text Box 12">
          <a:extLst>
            <a:ext uri="{FF2B5EF4-FFF2-40B4-BE49-F238E27FC236}">
              <a16:creationId xmlns:a16="http://schemas.microsoft.com/office/drawing/2014/main" id="{71D3D67C-2428-423A-9768-F955BB3D16F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1" name="Text Box 13">
          <a:extLst>
            <a:ext uri="{FF2B5EF4-FFF2-40B4-BE49-F238E27FC236}">
              <a16:creationId xmlns:a16="http://schemas.microsoft.com/office/drawing/2014/main" id="{6AC9F5BF-DFE5-4860-8EE6-1AAD9565131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2" name="Text Box 14">
          <a:extLst>
            <a:ext uri="{FF2B5EF4-FFF2-40B4-BE49-F238E27FC236}">
              <a16:creationId xmlns:a16="http://schemas.microsoft.com/office/drawing/2014/main" id="{4ED7D278-53DB-478C-B11C-2DEF085A6F9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3" name="Text Box 15">
          <a:extLst>
            <a:ext uri="{FF2B5EF4-FFF2-40B4-BE49-F238E27FC236}">
              <a16:creationId xmlns:a16="http://schemas.microsoft.com/office/drawing/2014/main" id="{FB1821E1-52E9-4AE6-A2B9-01BE676229A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4" name="Text Box 16">
          <a:extLst>
            <a:ext uri="{FF2B5EF4-FFF2-40B4-BE49-F238E27FC236}">
              <a16:creationId xmlns:a16="http://schemas.microsoft.com/office/drawing/2014/main" id="{5A6630A4-DE18-4FD0-9C08-8B53631B4EE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5" name="Text Box 17">
          <a:extLst>
            <a:ext uri="{FF2B5EF4-FFF2-40B4-BE49-F238E27FC236}">
              <a16:creationId xmlns:a16="http://schemas.microsoft.com/office/drawing/2014/main" id="{B3C1F84E-FEBD-4B41-A15B-AF1883BDEE2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6" name="Text Box 6">
          <a:extLst>
            <a:ext uri="{FF2B5EF4-FFF2-40B4-BE49-F238E27FC236}">
              <a16:creationId xmlns:a16="http://schemas.microsoft.com/office/drawing/2014/main" id="{75BC4593-3CDB-4916-9ECE-75261EE0B1A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7" name="Text Box 7">
          <a:extLst>
            <a:ext uri="{FF2B5EF4-FFF2-40B4-BE49-F238E27FC236}">
              <a16:creationId xmlns:a16="http://schemas.microsoft.com/office/drawing/2014/main" id="{ACEBF528-4409-4C4F-9E1F-478816E203B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8" name="Text Box 8">
          <a:extLst>
            <a:ext uri="{FF2B5EF4-FFF2-40B4-BE49-F238E27FC236}">
              <a16:creationId xmlns:a16="http://schemas.microsoft.com/office/drawing/2014/main" id="{030D1F02-CEC1-482D-A860-277302411A4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09" name="Text Box 9">
          <a:extLst>
            <a:ext uri="{FF2B5EF4-FFF2-40B4-BE49-F238E27FC236}">
              <a16:creationId xmlns:a16="http://schemas.microsoft.com/office/drawing/2014/main" id="{DD3C0CDF-E352-41D8-B175-DB37C8B2905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0" name="Text Box 10">
          <a:extLst>
            <a:ext uri="{FF2B5EF4-FFF2-40B4-BE49-F238E27FC236}">
              <a16:creationId xmlns:a16="http://schemas.microsoft.com/office/drawing/2014/main" id="{2F2D8C92-6899-46AC-A7D7-9F59FC31441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1" name="Text Box 11">
          <a:extLst>
            <a:ext uri="{FF2B5EF4-FFF2-40B4-BE49-F238E27FC236}">
              <a16:creationId xmlns:a16="http://schemas.microsoft.com/office/drawing/2014/main" id="{350D1EA6-EA49-4CD1-B56E-2D58447ACBC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2" name="Text Box 12">
          <a:extLst>
            <a:ext uri="{FF2B5EF4-FFF2-40B4-BE49-F238E27FC236}">
              <a16:creationId xmlns:a16="http://schemas.microsoft.com/office/drawing/2014/main" id="{B451FD9D-D562-406B-AF1E-5151D94B3A9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3" name="Text Box 13">
          <a:extLst>
            <a:ext uri="{FF2B5EF4-FFF2-40B4-BE49-F238E27FC236}">
              <a16:creationId xmlns:a16="http://schemas.microsoft.com/office/drawing/2014/main" id="{4196E000-E022-4557-A8DC-67DBCCDBC2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4" name="Text Box 14">
          <a:extLst>
            <a:ext uri="{FF2B5EF4-FFF2-40B4-BE49-F238E27FC236}">
              <a16:creationId xmlns:a16="http://schemas.microsoft.com/office/drawing/2014/main" id="{93F00C68-1291-4D61-B7FF-403FDC05705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5" name="Text Box 15">
          <a:extLst>
            <a:ext uri="{FF2B5EF4-FFF2-40B4-BE49-F238E27FC236}">
              <a16:creationId xmlns:a16="http://schemas.microsoft.com/office/drawing/2014/main" id="{AAA64601-D91F-4BC0-915A-9E935ED9001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6" name="Text Box 16">
          <a:extLst>
            <a:ext uri="{FF2B5EF4-FFF2-40B4-BE49-F238E27FC236}">
              <a16:creationId xmlns:a16="http://schemas.microsoft.com/office/drawing/2014/main" id="{14865CB3-BFDE-4F87-B5E7-E489D1E6240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7" name="Text Box 17">
          <a:extLst>
            <a:ext uri="{FF2B5EF4-FFF2-40B4-BE49-F238E27FC236}">
              <a16:creationId xmlns:a16="http://schemas.microsoft.com/office/drawing/2014/main" id="{CFE7112D-DCC6-4771-8937-47700234761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8" name="Text Box 7">
          <a:extLst>
            <a:ext uri="{FF2B5EF4-FFF2-40B4-BE49-F238E27FC236}">
              <a16:creationId xmlns:a16="http://schemas.microsoft.com/office/drawing/2014/main" id="{EF3E2535-72C4-4885-BF4B-845F6FFC4F0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19" name="Text Box 8">
          <a:extLst>
            <a:ext uri="{FF2B5EF4-FFF2-40B4-BE49-F238E27FC236}">
              <a16:creationId xmlns:a16="http://schemas.microsoft.com/office/drawing/2014/main" id="{BD77D9AE-375B-4D2C-AB8B-D2C7C3F6658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0" name="Text Box 9">
          <a:extLst>
            <a:ext uri="{FF2B5EF4-FFF2-40B4-BE49-F238E27FC236}">
              <a16:creationId xmlns:a16="http://schemas.microsoft.com/office/drawing/2014/main" id="{6381807E-EF20-4EDF-B972-E1E29F7A99D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1" name="Text Box 10">
          <a:extLst>
            <a:ext uri="{FF2B5EF4-FFF2-40B4-BE49-F238E27FC236}">
              <a16:creationId xmlns:a16="http://schemas.microsoft.com/office/drawing/2014/main" id="{817D05B8-190E-4366-84A8-079FF374AFE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2" name="Text Box 11">
          <a:extLst>
            <a:ext uri="{FF2B5EF4-FFF2-40B4-BE49-F238E27FC236}">
              <a16:creationId xmlns:a16="http://schemas.microsoft.com/office/drawing/2014/main" id="{F1D247CB-29F9-4B78-9EE8-903E404775D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3" name="Text Box 12">
          <a:extLst>
            <a:ext uri="{FF2B5EF4-FFF2-40B4-BE49-F238E27FC236}">
              <a16:creationId xmlns:a16="http://schemas.microsoft.com/office/drawing/2014/main" id="{1E8CC43B-60F3-4EA3-8986-068BB44353F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4" name="Text Box 13">
          <a:extLst>
            <a:ext uri="{FF2B5EF4-FFF2-40B4-BE49-F238E27FC236}">
              <a16:creationId xmlns:a16="http://schemas.microsoft.com/office/drawing/2014/main" id="{378572C1-6545-46F6-B57B-C3AB83DBD8D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5" name="Text Box 14">
          <a:extLst>
            <a:ext uri="{FF2B5EF4-FFF2-40B4-BE49-F238E27FC236}">
              <a16:creationId xmlns:a16="http://schemas.microsoft.com/office/drawing/2014/main" id="{9D2C99B2-78F4-462A-98FE-A54D5A4AD71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6" name="Text Box 15">
          <a:extLst>
            <a:ext uri="{FF2B5EF4-FFF2-40B4-BE49-F238E27FC236}">
              <a16:creationId xmlns:a16="http://schemas.microsoft.com/office/drawing/2014/main" id="{D4720038-940E-4D3C-A91B-33123E33B3A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7" name="Text Box 16">
          <a:extLst>
            <a:ext uri="{FF2B5EF4-FFF2-40B4-BE49-F238E27FC236}">
              <a16:creationId xmlns:a16="http://schemas.microsoft.com/office/drawing/2014/main" id="{3950AB98-9AE7-4971-BB92-D210E8527F9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8" name="Text Box 17">
          <a:extLst>
            <a:ext uri="{FF2B5EF4-FFF2-40B4-BE49-F238E27FC236}">
              <a16:creationId xmlns:a16="http://schemas.microsoft.com/office/drawing/2014/main" id="{2E73C0BB-6304-43FC-AEF6-21A3FC3515B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29" name="Text Box 6">
          <a:extLst>
            <a:ext uri="{FF2B5EF4-FFF2-40B4-BE49-F238E27FC236}">
              <a16:creationId xmlns:a16="http://schemas.microsoft.com/office/drawing/2014/main" id="{FBF68DB4-A651-4B79-98BA-87C6EE3DCEB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0" name="Text Box 7">
          <a:extLst>
            <a:ext uri="{FF2B5EF4-FFF2-40B4-BE49-F238E27FC236}">
              <a16:creationId xmlns:a16="http://schemas.microsoft.com/office/drawing/2014/main" id="{5B8AA613-2C13-4338-B421-25B029E843D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1" name="Text Box 8">
          <a:extLst>
            <a:ext uri="{FF2B5EF4-FFF2-40B4-BE49-F238E27FC236}">
              <a16:creationId xmlns:a16="http://schemas.microsoft.com/office/drawing/2014/main" id="{B195A3BD-0AF1-4788-AAE9-3588EC223F5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2" name="Text Box 9">
          <a:extLst>
            <a:ext uri="{FF2B5EF4-FFF2-40B4-BE49-F238E27FC236}">
              <a16:creationId xmlns:a16="http://schemas.microsoft.com/office/drawing/2014/main" id="{59D6A31E-FEE5-454C-9DBF-CC41179ED3B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3" name="Text Box 10">
          <a:extLst>
            <a:ext uri="{FF2B5EF4-FFF2-40B4-BE49-F238E27FC236}">
              <a16:creationId xmlns:a16="http://schemas.microsoft.com/office/drawing/2014/main" id="{6E9F52F9-CDEF-4F41-A408-244CE63B032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4" name="Text Box 11">
          <a:extLst>
            <a:ext uri="{FF2B5EF4-FFF2-40B4-BE49-F238E27FC236}">
              <a16:creationId xmlns:a16="http://schemas.microsoft.com/office/drawing/2014/main" id="{D63D5201-64E7-4691-AFF3-156924F289B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5" name="Text Box 12">
          <a:extLst>
            <a:ext uri="{FF2B5EF4-FFF2-40B4-BE49-F238E27FC236}">
              <a16:creationId xmlns:a16="http://schemas.microsoft.com/office/drawing/2014/main" id="{E30DF9BE-A2C7-4313-A5DC-60A4B72BE1E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6" name="Text Box 13">
          <a:extLst>
            <a:ext uri="{FF2B5EF4-FFF2-40B4-BE49-F238E27FC236}">
              <a16:creationId xmlns:a16="http://schemas.microsoft.com/office/drawing/2014/main" id="{0713EC61-8AD0-40A1-8001-BB75240241F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7" name="Text Box 14">
          <a:extLst>
            <a:ext uri="{FF2B5EF4-FFF2-40B4-BE49-F238E27FC236}">
              <a16:creationId xmlns:a16="http://schemas.microsoft.com/office/drawing/2014/main" id="{A319AE97-021B-4F1C-8BDC-7D68A5F2DD9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8" name="Text Box 15">
          <a:extLst>
            <a:ext uri="{FF2B5EF4-FFF2-40B4-BE49-F238E27FC236}">
              <a16:creationId xmlns:a16="http://schemas.microsoft.com/office/drawing/2014/main" id="{3D119EF3-D2C8-4365-8A32-D46DE0B546F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39" name="Text Box 16">
          <a:extLst>
            <a:ext uri="{FF2B5EF4-FFF2-40B4-BE49-F238E27FC236}">
              <a16:creationId xmlns:a16="http://schemas.microsoft.com/office/drawing/2014/main" id="{0811626B-E288-4BEB-B1D8-D5F17CF3FDC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0" name="Text Box 17">
          <a:extLst>
            <a:ext uri="{FF2B5EF4-FFF2-40B4-BE49-F238E27FC236}">
              <a16:creationId xmlns:a16="http://schemas.microsoft.com/office/drawing/2014/main" id="{A56100A1-56EC-4050-B5FC-05620C2D31D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1" name="Text Box 6">
          <a:extLst>
            <a:ext uri="{FF2B5EF4-FFF2-40B4-BE49-F238E27FC236}">
              <a16:creationId xmlns:a16="http://schemas.microsoft.com/office/drawing/2014/main" id="{7640759E-00C4-4DAC-9D46-F67C1C2FF65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2" name="Text Box 7">
          <a:extLst>
            <a:ext uri="{FF2B5EF4-FFF2-40B4-BE49-F238E27FC236}">
              <a16:creationId xmlns:a16="http://schemas.microsoft.com/office/drawing/2014/main" id="{5F0AD714-9F80-45C4-AD59-9DB4D96AED3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3" name="Text Box 8">
          <a:extLst>
            <a:ext uri="{FF2B5EF4-FFF2-40B4-BE49-F238E27FC236}">
              <a16:creationId xmlns:a16="http://schemas.microsoft.com/office/drawing/2014/main" id="{6085110A-A713-4B53-ADE5-AB5A09E0F01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4" name="Text Box 9">
          <a:extLst>
            <a:ext uri="{FF2B5EF4-FFF2-40B4-BE49-F238E27FC236}">
              <a16:creationId xmlns:a16="http://schemas.microsoft.com/office/drawing/2014/main" id="{9DC8CAD2-1FEA-408C-A3EB-DE10AAE9EBD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5" name="Text Box 10">
          <a:extLst>
            <a:ext uri="{FF2B5EF4-FFF2-40B4-BE49-F238E27FC236}">
              <a16:creationId xmlns:a16="http://schemas.microsoft.com/office/drawing/2014/main" id="{21F2F495-E1B0-4C0F-9DBA-AD0AB36DAD0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6" name="Text Box 11">
          <a:extLst>
            <a:ext uri="{FF2B5EF4-FFF2-40B4-BE49-F238E27FC236}">
              <a16:creationId xmlns:a16="http://schemas.microsoft.com/office/drawing/2014/main" id="{D3FA3859-5C88-4C9F-B46C-EA8A268FD52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7" name="Text Box 12">
          <a:extLst>
            <a:ext uri="{FF2B5EF4-FFF2-40B4-BE49-F238E27FC236}">
              <a16:creationId xmlns:a16="http://schemas.microsoft.com/office/drawing/2014/main" id="{47063201-E4DA-4DD5-BD95-1FFCF97D96E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8" name="Text Box 13">
          <a:extLst>
            <a:ext uri="{FF2B5EF4-FFF2-40B4-BE49-F238E27FC236}">
              <a16:creationId xmlns:a16="http://schemas.microsoft.com/office/drawing/2014/main" id="{7A456293-9684-4C0D-9852-399CBCA356F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49" name="Text Box 14">
          <a:extLst>
            <a:ext uri="{FF2B5EF4-FFF2-40B4-BE49-F238E27FC236}">
              <a16:creationId xmlns:a16="http://schemas.microsoft.com/office/drawing/2014/main" id="{F3235A2C-1B2F-40C2-BA09-80507E0A212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0" name="Text Box 15">
          <a:extLst>
            <a:ext uri="{FF2B5EF4-FFF2-40B4-BE49-F238E27FC236}">
              <a16:creationId xmlns:a16="http://schemas.microsoft.com/office/drawing/2014/main" id="{F63141FE-861F-483A-BA8E-6BB344F7BDF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1" name="Text Box 16">
          <a:extLst>
            <a:ext uri="{FF2B5EF4-FFF2-40B4-BE49-F238E27FC236}">
              <a16:creationId xmlns:a16="http://schemas.microsoft.com/office/drawing/2014/main" id="{D901DB5F-FD00-4383-9974-05D404B5E8B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2" name="Text Box 17">
          <a:extLst>
            <a:ext uri="{FF2B5EF4-FFF2-40B4-BE49-F238E27FC236}">
              <a16:creationId xmlns:a16="http://schemas.microsoft.com/office/drawing/2014/main" id="{8FBB7CF1-B898-407B-A4FB-6733DC01944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3" name="Text Box 6">
          <a:extLst>
            <a:ext uri="{FF2B5EF4-FFF2-40B4-BE49-F238E27FC236}">
              <a16:creationId xmlns:a16="http://schemas.microsoft.com/office/drawing/2014/main" id="{E58225E3-8585-467B-BAA7-70C0B729B07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4" name="Text Box 7">
          <a:extLst>
            <a:ext uri="{FF2B5EF4-FFF2-40B4-BE49-F238E27FC236}">
              <a16:creationId xmlns:a16="http://schemas.microsoft.com/office/drawing/2014/main" id="{76154C6A-1BC1-4A5B-B688-0E2BDBBF3B7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5" name="Text Box 8">
          <a:extLst>
            <a:ext uri="{FF2B5EF4-FFF2-40B4-BE49-F238E27FC236}">
              <a16:creationId xmlns:a16="http://schemas.microsoft.com/office/drawing/2014/main" id="{FD5F578B-A38F-4657-9299-978E8D7DF0B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6" name="Text Box 9">
          <a:extLst>
            <a:ext uri="{FF2B5EF4-FFF2-40B4-BE49-F238E27FC236}">
              <a16:creationId xmlns:a16="http://schemas.microsoft.com/office/drawing/2014/main" id="{51DD1F02-E7AC-403C-88A6-991BFDBF2AB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7" name="Text Box 10">
          <a:extLst>
            <a:ext uri="{FF2B5EF4-FFF2-40B4-BE49-F238E27FC236}">
              <a16:creationId xmlns:a16="http://schemas.microsoft.com/office/drawing/2014/main" id="{6D155466-AE81-4610-8BD5-21A05667BC6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8" name="Text Box 11">
          <a:extLst>
            <a:ext uri="{FF2B5EF4-FFF2-40B4-BE49-F238E27FC236}">
              <a16:creationId xmlns:a16="http://schemas.microsoft.com/office/drawing/2014/main" id="{D1BC8977-DF56-49C3-8190-898C57EC7A3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59" name="Text Box 12">
          <a:extLst>
            <a:ext uri="{FF2B5EF4-FFF2-40B4-BE49-F238E27FC236}">
              <a16:creationId xmlns:a16="http://schemas.microsoft.com/office/drawing/2014/main" id="{A7EEB1CC-C4A8-46DC-91FF-06143599D61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0" name="Text Box 13">
          <a:extLst>
            <a:ext uri="{FF2B5EF4-FFF2-40B4-BE49-F238E27FC236}">
              <a16:creationId xmlns:a16="http://schemas.microsoft.com/office/drawing/2014/main" id="{4D5BF8EB-9602-4929-BCBB-16286641AEF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1" name="Text Box 14">
          <a:extLst>
            <a:ext uri="{FF2B5EF4-FFF2-40B4-BE49-F238E27FC236}">
              <a16:creationId xmlns:a16="http://schemas.microsoft.com/office/drawing/2014/main" id="{B45A8991-81BD-4DA8-B244-3E94CD2241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2" name="Text Box 15">
          <a:extLst>
            <a:ext uri="{FF2B5EF4-FFF2-40B4-BE49-F238E27FC236}">
              <a16:creationId xmlns:a16="http://schemas.microsoft.com/office/drawing/2014/main" id="{2150B96A-8A3C-4580-A504-32559F874C0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3" name="Text Box 16">
          <a:extLst>
            <a:ext uri="{FF2B5EF4-FFF2-40B4-BE49-F238E27FC236}">
              <a16:creationId xmlns:a16="http://schemas.microsoft.com/office/drawing/2014/main" id="{3A75DB47-BF2C-466E-A79B-3CC419E8ADE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4" name="Text Box 17">
          <a:extLst>
            <a:ext uri="{FF2B5EF4-FFF2-40B4-BE49-F238E27FC236}">
              <a16:creationId xmlns:a16="http://schemas.microsoft.com/office/drawing/2014/main" id="{7250E43C-51F7-4D26-92F8-BDF9F245680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5" name="Text Box 7">
          <a:extLst>
            <a:ext uri="{FF2B5EF4-FFF2-40B4-BE49-F238E27FC236}">
              <a16:creationId xmlns:a16="http://schemas.microsoft.com/office/drawing/2014/main" id="{61EBC964-01F3-4768-A5B7-B1EA251CF9A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6" name="Text Box 8">
          <a:extLst>
            <a:ext uri="{FF2B5EF4-FFF2-40B4-BE49-F238E27FC236}">
              <a16:creationId xmlns:a16="http://schemas.microsoft.com/office/drawing/2014/main" id="{CE4815A5-0D07-4F6E-B2CB-864F0D952B9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7" name="Text Box 9">
          <a:extLst>
            <a:ext uri="{FF2B5EF4-FFF2-40B4-BE49-F238E27FC236}">
              <a16:creationId xmlns:a16="http://schemas.microsoft.com/office/drawing/2014/main" id="{BA9ADB6C-5375-4655-BF4A-4E35A0CCC9C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8" name="Text Box 10">
          <a:extLst>
            <a:ext uri="{FF2B5EF4-FFF2-40B4-BE49-F238E27FC236}">
              <a16:creationId xmlns:a16="http://schemas.microsoft.com/office/drawing/2014/main" id="{1B2A7BD4-3E25-4C75-80C0-910B183558B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69" name="Text Box 11">
          <a:extLst>
            <a:ext uri="{FF2B5EF4-FFF2-40B4-BE49-F238E27FC236}">
              <a16:creationId xmlns:a16="http://schemas.microsoft.com/office/drawing/2014/main" id="{5C24EFDB-95D2-4B01-B507-48F1801A308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0" name="Text Box 12">
          <a:extLst>
            <a:ext uri="{FF2B5EF4-FFF2-40B4-BE49-F238E27FC236}">
              <a16:creationId xmlns:a16="http://schemas.microsoft.com/office/drawing/2014/main" id="{3193715A-BAA5-4C60-8D67-F3042BC673E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1" name="Text Box 13">
          <a:extLst>
            <a:ext uri="{FF2B5EF4-FFF2-40B4-BE49-F238E27FC236}">
              <a16:creationId xmlns:a16="http://schemas.microsoft.com/office/drawing/2014/main" id="{CBF84E9B-EEB2-48F6-AC08-CA6AF85F0B8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2" name="Text Box 14">
          <a:extLst>
            <a:ext uri="{FF2B5EF4-FFF2-40B4-BE49-F238E27FC236}">
              <a16:creationId xmlns:a16="http://schemas.microsoft.com/office/drawing/2014/main" id="{94AD7C39-0424-4247-A780-67E53D2D6E2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3" name="Text Box 15">
          <a:extLst>
            <a:ext uri="{FF2B5EF4-FFF2-40B4-BE49-F238E27FC236}">
              <a16:creationId xmlns:a16="http://schemas.microsoft.com/office/drawing/2014/main" id="{F5046389-69D1-4C94-A4E4-326F897B6C7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4" name="Text Box 16">
          <a:extLst>
            <a:ext uri="{FF2B5EF4-FFF2-40B4-BE49-F238E27FC236}">
              <a16:creationId xmlns:a16="http://schemas.microsoft.com/office/drawing/2014/main" id="{DA0B301F-8558-45FD-9082-21B54AF1E7D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5" name="Text Box 17">
          <a:extLst>
            <a:ext uri="{FF2B5EF4-FFF2-40B4-BE49-F238E27FC236}">
              <a16:creationId xmlns:a16="http://schemas.microsoft.com/office/drawing/2014/main" id="{77D3E591-D669-4C1F-80B8-8996FFFADF2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6" name="Text Box 6">
          <a:extLst>
            <a:ext uri="{FF2B5EF4-FFF2-40B4-BE49-F238E27FC236}">
              <a16:creationId xmlns:a16="http://schemas.microsoft.com/office/drawing/2014/main" id="{E40B6E65-62F0-4F6C-8ED6-88D002D2B53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7" name="Text Box 7">
          <a:extLst>
            <a:ext uri="{FF2B5EF4-FFF2-40B4-BE49-F238E27FC236}">
              <a16:creationId xmlns:a16="http://schemas.microsoft.com/office/drawing/2014/main" id="{5BD05D2F-DE19-401D-A3C4-E809FF4CD8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8" name="Text Box 8">
          <a:extLst>
            <a:ext uri="{FF2B5EF4-FFF2-40B4-BE49-F238E27FC236}">
              <a16:creationId xmlns:a16="http://schemas.microsoft.com/office/drawing/2014/main" id="{01767ADC-0937-4A33-9D3A-FFB68C035BE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79" name="Text Box 9">
          <a:extLst>
            <a:ext uri="{FF2B5EF4-FFF2-40B4-BE49-F238E27FC236}">
              <a16:creationId xmlns:a16="http://schemas.microsoft.com/office/drawing/2014/main" id="{4029F50C-0C47-4607-BD80-25AF1CDECB1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0" name="Text Box 10">
          <a:extLst>
            <a:ext uri="{FF2B5EF4-FFF2-40B4-BE49-F238E27FC236}">
              <a16:creationId xmlns:a16="http://schemas.microsoft.com/office/drawing/2014/main" id="{2202A628-402A-426A-B2BE-9897C6EA5A4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1" name="Text Box 11">
          <a:extLst>
            <a:ext uri="{FF2B5EF4-FFF2-40B4-BE49-F238E27FC236}">
              <a16:creationId xmlns:a16="http://schemas.microsoft.com/office/drawing/2014/main" id="{E310B84A-06BC-4E15-A283-B85B919F322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2" name="Text Box 12">
          <a:extLst>
            <a:ext uri="{FF2B5EF4-FFF2-40B4-BE49-F238E27FC236}">
              <a16:creationId xmlns:a16="http://schemas.microsoft.com/office/drawing/2014/main" id="{0646DB34-928A-40BA-9B05-610B6FF48B7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3" name="Text Box 13">
          <a:extLst>
            <a:ext uri="{FF2B5EF4-FFF2-40B4-BE49-F238E27FC236}">
              <a16:creationId xmlns:a16="http://schemas.microsoft.com/office/drawing/2014/main" id="{30747D27-63E5-484D-AAA7-7B6A7D5AD7E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4" name="Text Box 14">
          <a:extLst>
            <a:ext uri="{FF2B5EF4-FFF2-40B4-BE49-F238E27FC236}">
              <a16:creationId xmlns:a16="http://schemas.microsoft.com/office/drawing/2014/main" id="{F302CA0A-DCF4-41C3-8BD9-0407B16E59C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5" name="Text Box 15">
          <a:extLst>
            <a:ext uri="{FF2B5EF4-FFF2-40B4-BE49-F238E27FC236}">
              <a16:creationId xmlns:a16="http://schemas.microsoft.com/office/drawing/2014/main" id="{70D211EE-32DE-41F6-8396-026E6DAE1FE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6" name="Text Box 16">
          <a:extLst>
            <a:ext uri="{FF2B5EF4-FFF2-40B4-BE49-F238E27FC236}">
              <a16:creationId xmlns:a16="http://schemas.microsoft.com/office/drawing/2014/main" id="{B56E5124-0E2B-4B64-BD7A-CD1529281CD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7" name="Text Box 17">
          <a:extLst>
            <a:ext uri="{FF2B5EF4-FFF2-40B4-BE49-F238E27FC236}">
              <a16:creationId xmlns:a16="http://schemas.microsoft.com/office/drawing/2014/main" id="{B3479821-E6E9-4A5E-AC9D-A8D8683E8A4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8" name="Text Box 6">
          <a:extLst>
            <a:ext uri="{FF2B5EF4-FFF2-40B4-BE49-F238E27FC236}">
              <a16:creationId xmlns:a16="http://schemas.microsoft.com/office/drawing/2014/main" id="{ADA88606-0FD4-4EB3-8279-1FC925FF63D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89" name="Text Box 7">
          <a:extLst>
            <a:ext uri="{FF2B5EF4-FFF2-40B4-BE49-F238E27FC236}">
              <a16:creationId xmlns:a16="http://schemas.microsoft.com/office/drawing/2014/main" id="{AB933E39-250F-4E68-AEA9-2C8782B6F5F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0" name="Text Box 8">
          <a:extLst>
            <a:ext uri="{FF2B5EF4-FFF2-40B4-BE49-F238E27FC236}">
              <a16:creationId xmlns:a16="http://schemas.microsoft.com/office/drawing/2014/main" id="{66BB7267-F51B-4623-9F98-A97B9D21EAB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1" name="Text Box 9">
          <a:extLst>
            <a:ext uri="{FF2B5EF4-FFF2-40B4-BE49-F238E27FC236}">
              <a16:creationId xmlns:a16="http://schemas.microsoft.com/office/drawing/2014/main" id="{ACBFDD66-11A7-44DA-B96E-DF48AEBF35B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2" name="Text Box 10">
          <a:extLst>
            <a:ext uri="{FF2B5EF4-FFF2-40B4-BE49-F238E27FC236}">
              <a16:creationId xmlns:a16="http://schemas.microsoft.com/office/drawing/2014/main" id="{494E9F5E-9696-483F-97AB-83DC4EF1EF2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3" name="Text Box 11">
          <a:extLst>
            <a:ext uri="{FF2B5EF4-FFF2-40B4-BE49-F238E27FC236}">
              <a16:creationId xmlns:a16="http://schemas.microsoft.com/office/drawing/2014/main" id="{8CF4F7E9-8AC1-4E08-95F7-E74A7675711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4" name="Text Box 12">
          <a:extLst>
            <a:ext uri="{FF2B5EF4-FFF2-40B4-BE49-F238E27FC236}">
              <a16:creationId xmlns:a16="http://schemas.microsoft.com/office/drawing/2014/main" id="{1676BDC6-DDD6-4CA9-A21E-C521A2B8A91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5" name="Text Box 13">
          <a:extLst>
            <a:ext uri="{FF2B5EF4-FFF2-40B4-BE49-F238E27FC236}">
              <a16:creationId xmlns:a16="http://schemas.microsoft.com/office/drawing/2014/main" id="{C0D81C49-F6B0-435A-A266-189A888F12C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6" name="Text Box 14">
          <a:extLst>
            <a:ext uri="{FF2B5EF4-FFF2-40B4-BE49-F238E27FC236}">
              <a16:creationId xmlns:a16="http://schemas.microsoft.com/office/drawing/2014/main" id="{5E0A80C0-D20F-457D-9C40-8525C61B7A4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7" name="Text Box 15">
          <a:extLst>
            <a:ext uri="{FF2B5EF4-FFF2-40B4-BE49-F238E27FC236}">
              <a16:creationId xmlns:a16="http://schemas.microsoft.com/office/drawing/2014/main" id="{398004CE-19A2-45A5-9FE1-36ED4712C71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8" name="Text Box 16">
          <a:extLst>
            <a:ext uri="{FF2B5EF4-FFF2-40B4-BE49-F238E27FC236}">
              <a16:creationId xmlns:a16="http://schemas.microsoft.com/office/drawing/2014/main" id="{6229DA13-3302-4B56-9EB4-1BE35145690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699" name="Text Box 17">
          <a:extLst>
            <a:ext uri="{FF2B5EF4-FFF2-40B4-BE49-F238E27FC236}">
              <a16:creationId xmlns:a16="http://schemas.microsoft.com/office/drawing/2014/main" id="{24A83C73-203B-4BEA-994B-0AF7EC7E229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0" name="Text Box 6">
          <a:extLst>
            <a:ext uri="{FF2B5EF4-FFF2-40B4-BE49-F238E27FC236}">
              <a16:creationId xmlns:a16="http://schemas.microsoft.com/office/drawing/2014/main" id="{212B8113-1EF3-4EFB-82A3-9D9FB64F50F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1" name="Text Box 7">
          <a:extLst>
            <a:ext uri="{FF2B5EF4-FFF2-40B4-BE49-F238E27FC236}">
              <a16:creationId xmlns:a16="http://schemas.microsoft.com/office/drawing/2014/main" id="{01D3F5B8-0C82-4991-A89B-7EEC4476D9F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2" name="Text Box 8">
          <a:extLst>
            <a:ext uri="{FF2B5EF4-FFF2-40B4-BE49-F238E27FC236}">
              <a16:creationId xmlns:a16="http://schemas.microsoft.com/office/drawing/2014/main" id="{D5D7AC39-BA18-47FA-9FAA-590D6977AB3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3" name="Text Box 9">
          <a:extLst>
            <a:ext uri="{FF2B5EF4-FFF2-40B4-BE49-F238E27FC236}">
              <a16:creationId xmlns:a16="http://schemas.microsoft.com/office/drawing/2014/main" id="{81DEAE31-0124-4B62-B74E-161F45CFEE5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4" name="Text Box 10">
          <a:extLst>
            <a:ext uri="{FF2B5EF4-FFF2-40B4-BE49-F238E27FC236}">
              <a16:creationId xmlns:a16="http://schemas.microsoft.com/office/drawing/2014/main" id="{529F6733-7F45-4FC7-A6F4-CAB818B0ACD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5" name="Text Box 11">
          <a:extLst>
            <a:ext uri="{FF2B5EF4-FFF2-40B4-BE49-F238E27FC236}">
              <a16:creationId xmlns:a16="http://schemas.microsoft.com/office/drawing/2014/main" id="{65AE0C3F-A050-4A14-97EC-B121728C2D3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6" name="Text Box 12">
          <a:extLst>
            <a:ext uri="{FF2B5EF4-FFF2-40B4-BE49-F238E27FC236}">
              <a16:creationId xmlns:a16="http://schemas.microsoft.com/office/drawing/2014/main" id="{82658D99-1DD5-4F2F-9605-BF40976C0D9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7" name="Text Box 13">
          <a:extLst>
            <a:ext uri="{FF2B5EF4-FFF2-40B4-BE49-F238E27FC236}">
              <a16:creationId xmlns:a16="http://schemas.microsoft.com/office/drawing/2014/main" id="{92D7FBDE-55DA-42C4-BE82-A368DB7B032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8" name="Text Box 14">
          <a:extLst>
            <a:ext uri="{FF2B5EF4-FFF2-40B4-BE49-F238E27FC236}">
              <a16:creationId xmlns:a16="http://schemas.microsoft.com/office/drawing/2014/main" id="{6C34B78A-3DDA-4B25-8407-91809A957AF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09" name="Text Box 15">
          <a:extLst>
            <a:ext uri="{FF2B5EF4-FFF2-40B4-BE49-F238E27FC236}">
              <a16:creationId xmlns:a16="http://schemas.microsoft.com/office/drawing/2014/main" id="{347F4D26-1261-4049-A16F-BD3D195466C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0" name="Text Box 16">
          <a:extLst>
            <a:ext uri="{FF2B5EF4-FFF2-40B4-BE49-F238E27FC236}">
              <a16:creationId xmlns:a16="http://schemas.microsoft.com/office/drawing/2014/main" id="{D9312B49-291F-41DD-A4C3-E426E19A5B5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1" name="Text Box 17">
          <a:extLst>
            <a:ext uri="{FF2B5EF4-FFF2-40B4-BE49-F238E27FC236}">
              <a16:creationId xmlns:a16="http://schemas.microsoft.com/office/drawing/2014/main" id="{E63A7A70-0859-48A8-8AB6-B40BDE7F89D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2" name="Text Box 7">
          <a:extLst>
            <a:ext uri="{FF2B5EF4-FFF2-40B4-BE49-F238E27FC236}">
              <a16:creationId xmlns:a16="http://schemas.microsoft.com/office/drawing/2014/main" id="{EB7AB9E1-7661-40F3-A516-8E0C2B864AC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3" name="Text Box 8">
          <a:extLst>
            <a:ext uri="{FF2B5EF4-FFF2-40B4-BE49-F238E27FC236}">
              <a16:creationId xmlns:a16="http://schemas.microsoft.com/office/drawing/2014/main" id="{FB686FE4-40A2-4D2E-88A9-DFB8D9923E3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4" name="Text Box 9">
          <a:extLst>
            <a:ext uri="{FF2B5EF4-FFF2-40B4-BE49-F238E27FC236}">
              <a16:creationId xmlns:a16="http://schemas.microsoft.com/office/drawing/2014/main" id="{8CC4B863-FDB2-4398-963B-6F8BA278C55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5" name="Text Box 10">
          <a:extLst>
            <a:ext uri="{FF2B5EF4-FFF2-40B4-BE49-F238E27FC236}">
              <a16:creationId xmlns:a16="http://schemas.microsoft.com/office/drawing/2014/main" id="{29F89EFE-B7FF-44D7-A303-50357A688A1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6" name="Text Box 11">
          <a:extLst>
            <a:ext uri="{FF2B5EF4-FFF2-40B4-BE49-F238E27FC236}">
              <a16:creationId xmlns:a16="http://schemas.microsoft.com/office/drawing/2014/main" id="{FDEC7E7C-8A00-4C64-910F-5AB1621E11D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7" name="Text Box 12">
          <a:extLst>
            <a:ext uri="{FF2B5EF4-FFF2-40B4-BE49-F238E27FC236}">
              <a16:creationId xmlns:a16="http://schemas.microsoft.com/office/drawing/2014/main" id="{EF949D5B-0C91-4ECC-A433-11DBF80A183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8" name="Text Box 13">
          <a:extLst>
            <a:ext uri="{FF2B5EF4-FFF2-40B4-BE49-F238E27FC236}">
              <a16:creationId xmlns:a16="http://schemas.microsoft.com/office/drawing/2014/main" id="{6DF44C22-0FAF-46B8-A8DC-CC96C2FCEAB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19" name="Text Box 14">
          <a:extLst>
            <a:ext uri="{FF2B5EF4-FFF2-40B4-BE49-F238E27FC236}">
              <a16:creationId xmlns:a16="http://schemas.microsoft.com/office/drawing/2014/main" id="{C0E46325-BA45-49F6-BDDC-7884ABF5CD4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0" name="Text Box 15">
          <a:extLst>
            <a:ext uri="{FF2B5EF4-FFF2-40B4-BE49-F238E27FC236}">
              <a16:creationId xmlns:a16="http://schemas.microsoft.com/office/drawing/2014/main" id="{D4E74292-9F2E-47A5-94FA-CCCF43D3960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1" name="Text Box 16">
          <a:extLst>
            <a:ext uri="{FF2B5EF4-FFF2-40B4-BE49-F238E27FC236}">
              <a16:creationId xmlns:a16="http://schemas.microsoft.com/office/drawing/2014/main" id="{43BF8333-713C-4948-AF87-F71E488EBFA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2" name="Text Box 17">
          <a:extLst>
            <a:ext uri="{FF2B5EF4-FFF2-40B4-BE49-F238E27FC236}">
              <a16:creationId xmlns:a16="http://schemas.microsoft.com/office/drawing/2014/main" id="{6DC5D799-E731-48F2-A5CF-C87873F867E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3" name="Text Box 6">
          <a:extLst>
            <a:ext uri="{FF2B5EF4-FFF2-40B4-BE49-F238E27FC236}">
              <a16:creationId xmlns:a16="http://schemas.microsoft.com/office/drawing/2014/main" id="{7EA32B50-0129-48D1-BBF8-F04759E24AD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4" name="Text Box 7">
          <a:extLst>
            <a:ext uri="{FF2B5EF4-FFF2-40B4-BE49-F238E27FC236}">
              <a16:creationId xmlns:a16="http://schemas.microsoft.com/office/drawing/2014/main" id="{115F8C31-DF01-4691-9484-90567991146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5" name="Text Box 8">
          <a:extLst>
            <a:ext uri="{FF2B5EF4-FFF2-40B4-BE49-F238E27FC236}">
              <a16:creationId xmlns:a16="http://schemas.microsoft.com/office/drawing/2014/main" id="{928716A5-D7E6-44E2-BBA6-6BC6009E4D6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6" name="Text Box 9">
          <a:extLst>
            <a:ext uri="{FF2B5EF4-FFF2-40B4-BE49-F238E27FC236}">
              <a16:creationId xmlns:a16="http://schemas.microsoft.com/office/drawing/2014/main" id="{3783CC0B-9616-4918-9B15-B276993433F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7" name="Text Box 10">
          <a:extLst>
            <a:ext uri="{FF2B5EF4-FFF2-40B4-BE49-F238E27FC236}">
              <a16:creationId xmlns:a16="http://schemas.microsoft.com/office/drawing/2014/main" id="{58156C4F-7E7A-4D44-98CC-2368921440A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8" name="Text Box 11">
          <a:extLst>
            <a:ext uri="{FF2B5EF4-FFF2-40B4-BE49-F238E27FC236}">
              <a16:creationId xmlns:a16="http://schemas.microsoft.com/office/drawing/2014/main" id="{390C91F4-4C78-41BD-BD12-A3DEA343854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29" name="Text Box 12">
          <a:extLst>
            <a:ext uri="{FF2B5EF4-FFF2-40B4-BE49-F238E27FC236}">
              <a16:creationId xmlns:a16="http://schemas.microsoft.com/office/drawing/2014/main" id="{7555C125-C692-4D10-B1E5-C38B460D4D1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0" name="Text Box 13">
          <a:extLst>
            <a:ext uri="{FF2B5EF4-FFF2-40B4-BE49-F238E27FC236}">
              <a16:creationId xmlns:a16="http://schemas.microsoft.com/office/drawing/2014/main" id="{665FFD85-A8A1-47CE-8CA7-CBAE28AB62B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1" name="Text Box 14">
          <a:extLst>
            <a:ext uri="{FF2B5EF4-FFF2-40B4-BE49-F238E27FC236}">
              <a16:creationId xmlns:a16="http://schemas.microsoft.com/office/drawing/2014/main" id="{0267DE38-C0FC-4D85-B509-D71AD1E6C7A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2" name="Text Box 15">
          <a:extLst>
            <a:ext uri="{FF2B5EF4-FFF2-40B4-BE49-F238E27FC236}">
              <a16:creationId xmlns:a16="http://schemas.microsoft.com/office/drawing/2014/main" id="{31CCBFC6-2CA0-421D-A3E4-357377B3EE2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3" name="Text Box 16">
          <a:extLst>
            <a:ext uri="{FF2B5EF4-FFF2-40B4-BE49-F238E27FC236}">
              <a16:creationId xmlns:a16="http://schemas.microsoft.com/office/drawing/2014/main" id="{BD026865-6178-4891-AAB9-7B5A40894F0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4" name="Text Box 17">
          <a:extLst>
            <a:ext uri="{FF2B5EF4-FFF2-40B4-BE49-F238E27FC236}">
              <a16:creationId xmlns:a16="http://schemas.microsoft.com/office/drawing/2014/main" id="{FA43D26D-EC5F-4734-8F44-909D57F91F4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5" name="Text Box 6">
          <a:extLst>
            <a:ext uri="{FF2B5EF4-FFF2-40B4-BE49-F238E27FC236}">
              <a16:creationId xmlns:a16="http://schemas.microsoft.com/office/drawing/2014/main" id="{CBACF84A-2403-47B8-AE98-9E47D43DA8F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6" name="Text Box 7">
          <a:extLst>
            <a:ext uri="{FF2B5EF4-FFF2-40B4-BE49-F238E27FC236}">
              <a16:creationId xmlns:a16="http://schemas.microsoft.com/office/drawing/2014/main" id="{F112D28C-D051-4DA9-AFDF-0A1201DDD8A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7" name="Text Box 8">
          <a:extLst>
            <a:ext uri="{FF2B5EF4-FFF2-40B4-BE49-F238E27FC236}">
              <a16:creationId xmlns:a16="http://schemas.microsoft.com/office/drawing/2014/main" id="{A3E976BA-E47B-47A0-9645-BF1B7D76DF6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8" name="Text Box 9">
          <a:extLst>
            <a:ext uri="{FF2B5EF4-FFF2-40B4-BE49-F238E27FC236}">
              <a16:creationId xmlns:a16="http://schemas.microsoft.com/office/drawing/2014/main" id="{A51B1A43-D23A-4F2C-B3D7-DCEF45D8C3C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39" name="Text Box 10">
          <a:extLst>
            <a:ext uri="{FF2B5EF4-FFF2-40B4-BE49-F238E27FC236}">
              <a16:creationId xmlns:a16="http://schemas.microsoft.com/office/drawing/2014/main" id="{D9523FCA-BA8B-44AF-A3EF-7D719433941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0" name="Text Box 11">
          <a:extLst>
            <a:ext uri="{FF2B5EF4-FFF2-40B4-BE49-F238E27FC236}">
              <a16:creationId xmlns:a16="http://schemas.microsoft.com/office/drawing/2014/main" id="{814B6904-1FDF-4331-AE83-162134CD12F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1" name="Text Box 12">
          <a:extLst>
            <a:ext uri="{FF2B5EF4-FFF2-40B4-BE49-F238E27FC236}">
              <a16:creationId xmlns:a16="http://schemas.microsoft.com/office/drawing/2014/main" id="{3325B8EB-E79C-4FA8-9DFB-3B510DDEEBD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2" name="Text Box 13">
          <a:extLst>
            <a:ext uri="{FF2B5EF4-FFF2-40B4-BE49-F238E27FC236}">
              <a16:creationId xmlns:a16="http://schemas.microsoft.com/office/drawing/2014/main" id="{DA709C3A-D29A-4F2C-AD22-5575830830E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3" name="Text Box 14">
          <a:extLst>
            <a:ext uri="{FF2B5EF4-FFF2-40B4-BE49-F238E27FC236}">
              <a16:creationId xmlns:a16="http://schemas.microsoft.com/office/drawing/2014/main" id="{5EB4D9A7-9C9C-4B51-8282-AA6D2721491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4" name="Text Box 15">
          <a:extLst>
            <a:ext uri="{FF2B5EF4-FFF2-40B4-BE49-F238E27FC236}">
              <a16:creationId xmlns:a16="http://schemas.microsoft.com/office/drawing/2014/main" id="{5A3DBBBE-DD0D-4AD3-ACEB-F96240DCAA9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5" name="Text Box 16">
          <a:extLst>
            <a:ext uri="{FF2B5EF4-FFF2-40B4-BE49-F238E27FC236}">
              <a16:creationId xmlns:a16="http://schemas.microsoft.com/office/drawing/2014/main" id="{A5632BCB-F47F-4738-BB4C-0C0D289367D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6" name="Text Box 17">
          <a:extLst>
            <a:ext uri="{FF2B5EF4-FFF2-40B4-BE49-F238E27FC236}">
              <a16:creationId xmlns:a16="http://schemas.microsoft.com/office/drawing/2014/main" id="{61024FD9-A2B8-4F28-BCF8-6564079D115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7" name="Text Box 6">
          <a:extLst>
            <a:ext uri="{FF2B5EF4-FFF2-40B4-BE49-F238E27FC236}">
              <a16:creationId xmlns:a16="http://schemas.microsoft.com/office/drawing/2014/main" id="{95CD73BB-F754-473D-921D-AA83CB0815C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8" name="Text Box 7">
          <a:extLst>
            <a:ext uri="{FF2B5EF4-FFF2-40B4-BE49-F238E27FC236}">
              <a16:creationId xmlns:a16="http://schemas.microsoft.com/office/drawing/2014/main" id="{65B18B43-ED90-4B2D-84C7-C8776DCB6D4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49" name="Text Box 8">
          <a:extLst>
            <a:ext uri="{FF2B5EF4-FFF2-40B4-BE49-F238E27FC236}">
              <a16:creationId xmlns:a16="http://schemas.microsoft.com/office/drawing/2014/main" id="{7C64D2B1-540C-4731-B93D-EF459EED675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0" name="Text Box 9">
          <a:extLst>
            <a:ext uri="{FF2B5EF4-FFF2-40B4-BE49-F238E27FC236}">
              <a16:creationId xmlns:a16="http://schemas.microsoft.com/office/drawing/2014/main" id="{D43CF5A4-3CDE-4A1C-AA6E-26A12EA504F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1" name="Text Box 10">
          <a:extLst>
            <a:ext uri="{FF2B5EF4-FFF2-40B4-BE49-F238E27FC236}">
              <a16:creationId xmlns:a16="http://schemas.microsoft.com/office/drawing/2014/main" id="{636342CC-CE2D-4571-B205-29D610DF2B3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2" name="Text Box 11">
          <a:extLst>
            <a:ext uri="{FF2B5EF4-FFF2-40B4-BE49-F238E27FC236}">
              <a16:creationId xmlns:a16="http://schemas.microsoft.com/office/drawing/2014/main" id="{572BD30E-4388-4860-9B66-D97D37ABFA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3" name="Text Box 12">
          <a:extLst>
            <a:ext uri="{FF2B5EF4-FFF2-40B4-BE49-F238E27FC236}">
              <a16:creationId xmlns:a16="http://schemas.microsoft.com/office/drawing/2014/main" id="{F786042E-C014-4268-BEF4-B24154D1169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4" name="Text Box 13">
          <a:extLst>
            <a:ext uri="{FF2B5EF4-FFF2-40B4-BE49-F238E27FC236}">
              <a16:creationId xmlns:a16="http://schemas.microsoft.com/office/drawing/2014/main" id="{9A322CDD-3F74-4154-A807-0C4C5486F34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5" name="Text Box 14">
          <a:extLst>
            <a:ext uri="{FF2B5EF4-FFF2-40B4-BE49-F238E27FC236}">
              <a16:creationId xmlns:a16="http://schemas.microsoft.com/office/drawing/2014/main" id="{3664FC2B-520E-4121-BAD1-889F5892014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6" name="Text Box 15">
          <a:extLst>
            <a:ext uri="{FF2B5EF4-FFF2-40B4-BE49-F238E27FC236}">
              <a16:creationId xmlns:a16="http://schemas.microsoft.com/office/drawing/2014/main" id="{8FCD05F5-F552-48F9-B184-AFDE3F3B858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7" name="Text Box 16">
          <a:extLst>
            <a:ext uri="{FF2B5EF4-FFF2-40B4-BE49-F238E27FC236}">
              <a16:creationId xmlns:a16="http://schemas.microsoft.com/office/drawing/2014/main" id="{A2AC94EF-18F1-48A4-BEC3-7CDEEED7039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8" name="Text Box 17">
          <a:extLst>
            <a:ext uri="{FF2B5EF4-FFF2-40B4-BE49-F238E27FC236}">
              <a16:creationId xmlns:a16="http://schemas.microsoft.com/office/drawing/2014/main" id="{DB9B5010-759C-4327-B49F-48A05742163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59" name="Text Box 7">
          <a:extLst>
            <a:ext uri="{FF2B5EF4-FFF2-40B4-BE49-F238E27FC236}">
              <a16:creationId xmlns:a16="http://schemas.microsoft.com/office/drawing/2014/main" id="{CBF0F71A-6BA5-41B7-B8E6-DB872F26CF7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0" name="Text Box 8">
          <a:extLst>
            <a:ext uri="{FF2B5EF4-FFF2-40B4-BE49-F238E27FC236}">
              <a16:creationId xmlns:a16="http://schemas.microsoft.com/office/drawing/2014/main" id="{60BB2F63-AC2D-4E76-909F-CD0BD276CF4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1" name="Text Box 9">
          <a:extLst>
            <a:ext uri="{FF2B5EF4-FFF2-40B4-BE49-F238E27FC236}">
              <a16:creationId xmlns:a16="http://schemas.microsoft.com/office/drawing/2014/main" id="{3688E0BF-F68E-40EC-A966-0627D2A293C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2" name="Text Box 10">
          <a:extLst>
            <a:ext uri="{FF2B5EF4-FFF2-40B4-BE49-F238E27FC236}">
              <a16:creationId xmlns:a16="http://schemas.microsoft.com/office/drawing/2014/main" id="{C6A518B9-33C6-4E67-B908-0012936CD73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3" name="Text Box 11">
          <a:extLst>
            <a:ext uri="{FF2B5EF4-FFF2-40B4-BE49-F238E27FC236}">
              <a16:creationId xmlns:a16="http://schemas.microsoft.com/office/drawing/2014/main" id="{DF468D22-F57F-4926-BF6B-15340B85DA4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4" name="Text Box 12">
          <a:extLst>
            <a:ext uri="{FF2B5EF4-FFF2-40B4-BE49-F238E27FC236}">
              <a16:creationId xmlns:a16="http://schemas.microsoft.com/office/drawing/2014/main" id="{706DCBE8-03C3-472D-BD51-72B5824A04E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5" name="Text Box 13">
          <a:extLst>
            <a:ext uri="{FF2B5EF4-FFF2-40B4-BE49-F238E27FC236}">
              <a16:creationId xmlns:a16="http://schemas.microsoft.com/office/drawing/2014/main" id="{4458BBEF-EDD3-4993-9B02-20A8195B496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6" name="Text Box 14">
          <a:extLst>
            <a:ext uri="{FF2B5EF4-FFF2-40B4-BE49-F238E27FC236}">
              <a16:creationId xmlns:a16="http://schemas.microsoft.com/office/drawing/2014/main" id="{27C1C4F5-FCD3-4F71-8680-205BE483F50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7" name="Text Box 15">
          <a:extLst>
            <a:ext uri="{FF2B5EF4-FFF2-40B4-BE49-F238E27FC236}">
              <a16:creationId xmlns:a16="http://schemas.microsoft.com/office/drawing/2014/main" id="{6C58CAD6-EB99-486E-9535-B871D2DA8D9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8" name="Text Box 16">
          <a:extLst>
            <a:ext uri="{FF2B5EF4-FFF2-40B4-BE49-F238E27FC236}">
              <a16:creationId xmlns:a16="http://schemas.microsoft.com/office/drawing/2014/main" id="{0623529A-90A3-4930-B6DF-CF58B153898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69" name="Text Box 17">
          <a:extLst>
            <a:ext uri="{FF2B5EF4-FFF2-40B4-BE49-F238E27FC236}">
              <a16:creationId xmlns:a16="http://schemas.microsoft.com/office/drawing/2014/main" id="{E69D9DEA-0D40-4E9E-86CE-45BEBF6BB83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0" name="Text Box 6">
          <a:extLst>
            <a:ext uri="{FF2B5EF4-FFF2-40B4-BE49-F238E27FC236}">
              <a16:creationId xmlns:a16="http://schemas.microsoft.com/office/drawing/2014/main" id="{5D822ABB-4BFE-4E54-9E1F-5B1E40DFCCA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1" name="Text Box 7">
          <a:extLst>
            <a:ext uri="{FF2B5EF4-FFF2-40B4-BE49-F238E27FC236}">
              <a16:creationId xmlns:a16="http://schemas.microsoft.com/office/drawing/2014/main" id="{F9CF17BB-81CE-428B-8BDB-BBE24E91658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2" name="Text Box 8">
          <a:extLst>
            <a:ext uri="{FF2B5EF4-FFF2-40B4-BE49-F238E27FC236}">
              <a16:creationId xmlns:a16="http://schemas.microsoft.com/office/drawing/2014/main" id="{9FBE0AAA-D9C9-4245-AAA9-8D598D79FB4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3" name="Text Box 9">
          <a:extLst>
            <a:ext uri="{FF2B5EF4-FFF2-40B4-BE49-F238E27FC236}">
              <a16:creationId xmlns:a16="http://schemas.microsoft.com/office/drawing/2014/main" id="{73E419D2-7B9C-42EA-B0CF-94DA8113DF7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4" name="Text Box 10">
          <a:extLst>
            <a:ext uri="{FF2B5EF4-FFF2-40B4-BE49-F238E27FC236}">
              <a16:creationId xmlns:a16="http://schemas.microsoft.com/office/drawing/2014/main" id="{13B0EC3D-EE84-4D6E-8789-8DBCCFD21A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5" name="Text Box 11">
          <a:extLst>
            <a:ext uri="{FF2B5EF4-FFF2-40B4-BE49-F238E27FC236}">
              <a16:creationId xmlns:a16="http://schemas.microsoft.com/office/drawing/2014/main" id="{BFF070D6-E414-4836-A6D2-632B174CD54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6" name="Text Box 12">
          <a:extLst>
            <a:ext uri="{FF2B5EF4-FFF2-40B4-BE49-F238E27FC236}">
              <a16:creationId xmlns:a16="http://schemas.microsoft.com/office/drawing/2014/main" id="{9D9C68B8-8027-4314-B1F9-C9479A5B400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7" name="Text Box 13">
          <a:extLst>
            <a:ext uri="{FF2B5EF4-FFF2-40B4-BE49-F238E27FC236}">
              <a16:creationId xmlns:a16="http://schemas.microsoft.com/office/drawing/2014/main" id="{1493EC45-3ED0-423C-BBE6-16256A69536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8" name="Text Box 14">
          <a:extLst>
            <a:ext uri="{FF2B5EF4-FFF2-40B4-BE49-F238E27FC236}">
              <a16:creationId xmlns:a16="http://schemas.microsoft.com/office/drawing/2014/main" id="{826EDF93-5164-482C-80D2-CDB363B8E72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79" name="Text Box 15">
          <a:extLst>
            <a:ext uri="{FF2B5EF4-FFF2-40B4-BE49-F238E27FC236}">
              <a16:creationId xmlns:a16="http://schemas.microsoft.com/office/drawing/2014/main" id="{6BAA3F58-4F4C-45AB-8371-9F3F796ADEF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0" name="Text Box 16">
          <a:extLst>
            <a:ext uri="{FF2B5EF4-FFF2-40B4-BE49-F238E27FC236}">
              <a16:creationId xmlns:a16="http://schemas.microsoft.com/office/drawing/2014/main" id="{9D7099F3-C9D5-412E-BC52-EE4384348C2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1" name="Text Box 17">
          <a:extLst>
            <a:ext uri="{FF2B5EF4-FFF2-40B4-BE49-F238E27FC236}">
              <a16:creationId xmlns:a16="http://schemas.microsoft.com/office/drawing/2014/main" id="{0A458867-429A-400A-8400-C15193443E3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2" name="Text Box 6">
          <a:extLst>
            <a:ext uri="{FF2B5EF4-FFF2-40B4-BE49-F238E27FC236}">
              <a16:creationId xmlns:a16="http://schemas.microsoft.com/office/drawing/2014/main" id="{4B7C9010-63B5-4265-BEB8-2C140E170FD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3" name="Text Box 7">
          <a:extLst>
            <a:ext uri="{FF2B5EF4-FFF2-40B4-BE49-F238E27FC236}">
              <a16:creationId xmlns:a16="http://schemas.microsoft.com/office/drawing/2014/main" id="{0E4BB85E-EB3B-4453-A814-7AB108D94F3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4" name="Text Box 8">
          <a:extLst>
            <a:ext uri="{FF2B5EF4-FFF2-40B4-BE49-F238E27FC236}">
              <a16:creationId xmlns:a16="http://schemas.microsoft.com/office/drawing/2014/main" id="{9A0891EE-18F9-44FD-BF75-6E9CA7837F5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5" name="Text Box 9">
          <a:extLst>
            <a:ext uri="{FF2B5EF4-FFF2-40B4-BE49-F238E27FC236}">
              <a16:creationId xmlns:a16="http://schemas.microsoft.com/office/drawing/2014/main" id="{89443E08-C953-468A-85C7-BBF25389C2E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6" name="Text Box 10">
          <a:extLst>
            <a:ext uri="{FF2B5EF4-FFF2-40B4-BE49-F238E27FC236}">
              <a16:creationId xmlns:a16="http://schemas.microsoft.com/office/drawing/2014/main" id="{F100EF6F-9083-4A31-97E3-4AD075B8DA6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7" name="Text Box 11">
          <a:extLst>
            <a:ext uri="{FF2B5EF4-FFF2-40B4-BE49-F238E27FC236}">
              <a16:creationId xmlns:a16="http://schemas.microsoft.com/office/drawing/2014/main" id="{703944E4-A614-4B49-9980-57180743341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8" name="Text Box 12">
          <a:extLst>
            <a:ext uri="{FF2B5EF4-FFF2-40B4-BE49-F238E27FC236}">
              <a16:creationId xmlns:a16="http://schemas.microsoft.com/office/drawing/2014/main" id="{898CA0D8-85C6-4E3C-9A1A-3D834FEC771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89" name="Text Box 13">
          <a:extLst>
            <a:ext uri="{FF2B5EF4-FFF2-40B4-BE49-F238E27FC236}">
              <a16:creationId xmlns:a16="http://schemas.microsoft.com/office/drawing/2014/main" id="{28501BEF-059C-488C-B950-9A247F340D0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0" name="Text Box 14">
          <a:extLst>
            <a:ext uri="{FF2B5EF4-FFF2-40B4-BE49-F238E27FC236}">
              <a16:creationId xmlns:a16="http://schemas.microsoft.com/office/drawing/2014/main" id="{B24C8C01-5585-421E-ACA5-0F0455820F8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1" name="Text Box 15">
          <a:extLst>
            <a:ext uri="{FF2B5EF4-FFF2-40B4-BE49-F238E27FC236}">
              <a16:creationId xmlns:a16="http://schemas.microsoft.com/office/drawing/2014/main" id="{BFBA87F2-FD8B-4303-9E0D-1160F5CF0F2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2" name="Text Box 16">
          <a:extLst>
            <a:ext uri="{FF2B5EF4-FFF2-40B4-BE49-F238E27FC236}">
              <a16:creationId xmlns:a16="http://schemas.microsoft.com/office/drawing/2014/main" id="{853D5DF8-0E9D-4213-A7F2-D2EE2C803D3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3" name="Text Box 17">
          <a:extLst>
            <a:ext uri="{FF2B5EF4-FFF2-40B4-BE49-F238E27FC236}">
              <a16:creationId xmlns:a16="http://schemas.microsoft.com/office/drawing/2014/main" id="{6CC92D9C-FCFC-4D69-A9C4-7D688DC9A70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4" name="Text Box 6">
          <a:extLst>
            <a:ext uri="{FF2B5EF4-FFF2-40B4-BE49-F238E27FC236}">
              <a16:creationId xmlns:a16="http://schemas.microsoft.com/office/drawing/2014/main" id="{1E03751E-EE87-4174-96D9-DE2C42DBF95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5" name="Text Box 7">
          <a:extLst>
            <a:ext uri="{FF2B5EF4-FFF2-40B4-BE49-F238E27FC236}">
              <a16:creationId xmlns:a16="http://schemas.microsoft.com/office/drawing/2014/main" id="{9E09D2A6-FB2B-48EC-ABE4-1A08E009157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6" name="Text Box 8">
          <a:extLst>
            <a:ext uri="{FF2B5EF4-FFF2-40B4-BE49-F238E27FC236}">
              <a16:creationId xmlns:a16="http://schemas.microsoft.com/office/drawing/2014/main" id="{59207FE3-A9C0-48E9-8B5E-ECB4678689E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7" name="Text Box 9">
          <a:extLst>
            <a:ext uri="{FF2B5EF4-FFF2-40B4-BE49-F238E27FC236}">
              <a16:creationId xmlns:a16="http://schemas.microsoft.com/office/drawing/2014/main" id="{AB60D1B4-AB9D-4F55-A15A-F6766CFC938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8" name="Text Box 10">
          <a:extLst>
            <a:ext uri="{FF2B5EF4-FFF2-40B4-BE49-F238E27FC236}">
              <a16:creationId xmlns:a16="http://schemas.microsoft.com/office/drawing/2014/main" id="{379CA2DE-4859-414D-9117-56BDE6807C6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799" name="Text Box 11">
          <a:extLst>
            <a:ext uri="{FF2B5EF4-FFF2-40B4-BE49-F238E27FC236}">
              <a16:creationId xmlns:a16="http://schemas.microsoft.com/office/drawing/2014/main" id="{AEDB3CA7-F6E6-4147-B104-1B1AF47C382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0" name="Text Box 12">
          <a:extLst>
            <a:ext uri="{FF2B5EF4-FFF2-40B4-BE49-F238E27FC236}">
              <a16:creationId xmlns:a16="http://schemas.microsoft.com/office/drawing/2014/main" id="{BB20373C-1B1F-4DE1-90E6-C96B89B98EC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1" name="Text Box 13">
          <a:extLst>
            <a:ext uri="{FF2B5EF4-FFF2-40B4-BE49-F238E27FC236}">
              <a16:creationId xmlns:a16="http://schemas.microsoft.com/office/drawing/2014/main" id="{5A75F61D-D5E1-4AB4-8D03-1C7A2CC5DA7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2" name="Text Box 14">
          <a:extLst>
            <a:ext uri="{FF2B5EF4-FFF2-40B4-BE49-F238E27FC236}">
              <a16:creationId xmlns:a16="http://schemas.microsoft.com/office/drawing/2014/main" id="{120D2B9D-BE14-48B3-9502-8067AECD651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3" name="Text Box 15">
          <a:extLst>
            <a:ext uri="{FF2B5EF4-FFF2-40B4-BE49-F238E27FC236}">
              <a16:creationId xmlns:a16="http://schemas.microsoft.com/office/drawing/2014/main" id="{2A3962D2-3A25-42BB-BCA4-861AD0345C0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4" name="Text Box 16">
          <a:extLst>
            <a:ext uri="{FF2B5EF4-FFF2-40B4-BE49-F238E27FC236}">
              <a16:creationId xmlns:a16="http://schemas.microsoft.com/office/drawing/2014/main" id="{F32250C6-B4C3-48BA-B0EE-522A7BE0EA4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5" name="Text Box 17">
          <a:extLst>
            <a:ext uri="{FF2B5EF4-FFF2-40B4-BE49-F238E27FC236}">
              <a16:creationId xmlns:a16="http://schemas.microsoft.com/office/drawing/2014/main" id="{1E0C078E-C1E7-48AD-95A6-F051F312E19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6" name="Text Box 7">
          <a:extLst>
            <a:ext uri="{FF2B5EF4-FFF2-40B4-BE49-F238E27FC236}">
              <a16:creationId xmlns:a16="http://schemas.microsoft.com/office/drawing/2014/main" id="{79ADE27B-4729-44AF-8FE5-72E08B7CF99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7" name="Text Box 8">
          <a:extLst>
            <a:ext uri="{FF2B5EF4-FFF2-40B4-BE49-F238E27FC236}">
              <a16:creationId xmlns:a16="http://schemas.microsoft.com/office/drawing/2014/main" id="{4CF7E73E-FDCE-4D5B-8A8A-D65BE3C82F7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8" name="Text Box 9">
          <a:extLst>
            <a:ext uri="{FF2B5EF4-FFF2-40B4-BE49-F238E27FC236}">
              <a16:creationId xmlns:a16="http://schemas.microsoft.com/office/drawing/2014/main" id="{B19C9B6A-42FF-46D3-A5AA-B3C9C5CFFDE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09" name="Text Box 10">
          <a:extLst>
            <a:ext uri="{FF2B5EF4-FFF2-40B4-BE49-F238E27FC236}">
              <a16:creationId xmlns:a16="http://schemas.microsoft.com/office/drawing/2014/main" id="{C8C63707-FC05-42A2-BA57-280D7D55CC7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0" name="Text Box 11">
          <a:extLst>
            <a:ext uri="{FF2B5EF4-FFF2-40B4-BE49-F238E27FC236}">
              <a16:creationId xmlns:a16="http://schemas.microsoft.com/office/drawing/2014/main" id="{38769130-337E-4309-8137-16224625664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1" name="Text Box 12">
          <a:extLst>
            <a:ext uri="{FF2B5EF4-FFF2-40B4-BE49-F238E27FC236}">
              <a16:creationId xmlns:a16="http://schemas.microsoft.com/office/drawing/2014/main" id="{06689518-AF5B-4C67-8F8E-7A8B23ED42C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2" name="Text Box 13">
          <a:extLst>
            <a:ext uri="{FF2B5EF4-FFF2-40B4-BE49-F238E27FC236}">
              <a16:creationId xmlns:a16="http://schemas.microsoft.com/office/drawing/2014/main" id="{A1C52243-73D6-454A-90B0-6175EFBF4DA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3" name="Text Box 14">
          <a:extLst>
            <a:ext uri="{FF2B5EF4-FFF2-40B4-BE49-F238E27FC236}">
              <a16:creationId xmlns:a16="http://schemas.microsoft.com/office/drawing/2014/main" id="{7A93F11E-A8BA-4588-8854-3D748999628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4" name="Text Box 15">
          <a:extLst>
            <a:ext uri="{FF2B5EF4-FFF2-40B4-BE49-F238E27FC236}">
              <a16:creationId xmlns:a16="http://schemas.microsoft.com/office/drawing/2014/main" id="{8D96861F-5BB0-4751-A404-45BFBE98A50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5" name="Text Box 16">
          <a:extLst>
            <a:ext uri="{FF2B5EF4-FFF2-40B4-BE49-F238E27FC236}">
              <a16:creationId xmlns:a16="http://schemas.microsoft.com/office/drawing/2014/main" id="{9772B9B0-8BC6-4130-9E49-B5A6735EAE9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6" name="Text Box 17">
          <a:extLst>
            <a:ext uri="{FF2B5EF4-FFF2-40B4-BE49-F238E27FC236}">
              <a16:creationId xmlns:a16="http://schemas.microsoft.com/office/drawing/2014/main" id="{06962FBE-2D6E-431F-A0A8-0FCB82AD4D3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7" name="Text Box 6">
          <a:extLst>
            <a:ext uri="{FF2B5EF4-FFF2-40B4-BE49-F238E27FC236}">
              <a16:creationId xmlns:a16="http://schemas.microsoft.com/office/drawing/2014/main" id="{11FACD14-DE07-4C8A-A8E4-1FD9A05814C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8" name="Text Box 7">
          <a:extLst>
            <a:ext uri="{FF2B5EF4-FFF2-40B4-BE49-F238E27FC236}">
              <a16:creationId xmlns:a16="http://schemas.microsoft.com/office/drawing/2014/main" id="{1D3DB976-1120-47DE-8FCB-C156555D2FB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19" name="Text Box 8">
          <a:extLst>
            <a:ext uri="{FF2B5EF4-FFF2-40B4-BE49-F238E27FC236}">
              <a16:creationId xmlns:a16="http://schemas.microsoft.com/office/drawing/2014/main" id="{5DB29B7B-F67D-4BB0-9B54-B4CA2AAF92D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0" name="Text Box 9">
          <a:extLst>
            <a:ext uri="{FF2B5EF4-FFF2-40B4-BE49-F238E27FC236}">
              <a16:creationId xmlns:a16="http://schemas.microsoft.com/office/drawing/2014/main" id="{7B318573-D106-4758-ACD6-EAA435A60A1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1" name="Text Box 10">
          <a:extLst>
            <a:ext uri="{FF2B5EF4-FFF2-40B4-BE49-F238E27FC236}">
              <a16:creationId xmlns:a16="http://schemas.microsoft.com/office/drawing/2014/main" id="{A98CA2A0-0BD4-4D73-B555-B4ED8238F10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2" name="Text Box 11">
          <a:extLst>
            <a:ext uri="{FF2B5EF4-FFF2-40B4-BE49-F238E27FC236}">
              <a16:creationId xmlns:a16="http://schemas.microsoft.com/office/drawing/2014/main" id="{2DFF2DF0-A56A-46DE-A8C8-B0A25C65B3C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3" name="Text Box 12">
          <a:extLst>
            <a:ext uri="{FF2B5EF4-FFF2-40B4-BE49-F238E27FC236}">
              <a16:creationId xmlns:a16="http://schemas.microsoft.com/office/drawing/2014/main" id="{3930937D-9BF6-49E4-A3B5-487ACA9A74C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4" name="Text Box 13">
          <a:extLst>
            <a:ext uri="{FF2B5EF4-FFF2-40B4-BE49-F238E27FC236}">
              <a16:creationId xmlns:a16="http://schemas.microsoft.com/office/drawing/2014/main" id="{633C6BCF-3152-4725-B7D7-3605A70D16AA}"/>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5" name="Text Box 14">
          <a:extLst>
            <a:ext uri="{FF2B5EF4-FFF2-40B4-BE49-F238E27FC236}">
              <a16:creationId xmlns:a16="http://schemas.microsoft.com/office/drawing/2014/main" id="{BDEF1813-4DE1-4558-A327-671ED004056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6" name="Text Box 15">
          <a:extLst>
            <a:ext uri="{FF2B5EF4-FFF2-40B4-BE49-F238E27FC236}">
              <a16:creationId xmlns:a16="http://schemas.microsoft.com/office/drawing/2014/main" id="{91CA9916-1616-4534-864F-BE6A380BD3D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7" name="Text Box 16">
          <a:extLst>
            <a:ext uri="{FF2B5EF4-FFF2-40B4-BE49-F238E27FC236}">
              <a16:creationId xmlns:a16="http://schemas.microsoft.com/office/drawing/2014/main" id="{13A03850-AD3B-42DA-9243-245287010E8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8" name="Text Box 17">
          <a:extLst>
            <a:ext uri="{FF2B5EF4-FFF2-40B4-BE49-F238E27FC236}">
              <a16:creationId xmlns:a16="http://schemas.microsoft.com/office/drawing/2014/main" id="{AAE35FFF-209E-47A1-8189-28796C3F43C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29" name="Text Box 6">
          <a:extLst>
            <a:ext uri="{FF2B5EF4-FFF2-40B4-BE49-F238E27FC236}">
              <a16:creationId xmlns:a16="http://schemas.microsoft.com/office/drawing/2014/main" id="{DE9E7B31-C102-4D98-B33D-F5C96C2B84F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0" name="Text Box 7">
          <a:extLst>
            <a:ext uri="{FF2B5EF4-FFF2-40B4-BE49-F238E27FC236}">
              <a16:creationId xmlns:a16="http://schemas.microsoft.com/office/drawing/2014/main" id="{66EAEE41-1E89-46D3-A16B-58A4CEE2B252}"/>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1" name="Text Box 8">
          <a:extLst>
            <a:ext uri="{FF2B5EF4-FFF2-40B4-BE49-F238E27FC236}">
              <a16:creationId xmlns:a16="http://schemas.microsoft.com/office/drawing/2014/main" id="{B7001F47-F5C9-4C8D-A993-40823A2CA09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2" name="Text Box 9">
          <a:extLst>
            <a:ext uri="{FF2B5EF4-FFF2-40B4-BE49-F238E27FC236}">
              <a16:creationId xmlns:a16="http://schemas.microsoft.com/office/drawing/2014/main" id="{01B9FA94-00D1-435B-A51B-5921EB40E9A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3" name="Text Box 10">
          <a:extLst>
            <a:ext uri="{FF2B5EF4-FFF2-40B4-BE49-F238E27FC236}">
              <a16:creationId xmlns:a16="http://schemas.microsoft.com/office/drawing/2014/main" id="{0830DDC3-A2BB-4ABB-B8C2-D7D549DB84FE}"/>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4" name="Text Box 11">
          <a:extLst>
            <a:ext uri="{FF2B5EF4-FFF2-40B4-BE49-F238E27FC236}">
              <a16:creationId xmlns:a16="http://schemas.microsoft.com/office/drawing/2014/main" id="{FFE7500C-A01E-4F0D-824C-65F643ED287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5" name="Text Box 12">
          <a:extLst>
            <a:ext uri="{FF2B5EF4-FFF2-40B4-BE49-F238E27FC236}">
              <a16:creationId xmlns:a16="http://schemas.microsoft.com/office/drawing/2014/main" id="{B61642F6-BE46-4A78-BF4B-0B5EB204BED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6" name="Text Box 13">
          <a:extLst>
            <a:ext uri="{FF2B5EF4-FFF2-40B4-BE49-F238E27FC236}">
              <a16:creationId xmlns:a16="http://schemas.microsoft.com/office/drawing/2014/main" id="{CF1782E6-B4B4-4876-9CD9-F7BFC328A91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7" name="Text Box 14">
          <a:extLst>
            <a:ext uri="{FF2B5EF4-FFF2-40B4-BE49-F238E27FC236}">
              <a16:creationId xmlns:a16="http://schemas.microsoft.com/office/drawing/2014/main" id="{96995817-9ACD-47E2-BE10-F6683D2A214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8" name="Text Box 15">
          <a:extLst>
            <a:ext uri="{FF2B5EF4-FFF2-40B4-BE49-F238E27FC236}">
              <a16:creationId xmlns:a16="http://schemas.microsoft.com/office/drawing/2014/main" id="{A402318F-6A92-42B3-8F46-247608E31159}"/>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39" name="Text Box 16">
          <a:extLst>
            <a:ext uri="{FF2B5EF4-FFF2-40B4-BE49-F238E27FC236}">
              <a16:creationId xmlns:a16="http://schemas.microsoft.com/office/drawing/2014/main" id="{800D2FB1-3350-484E-BDE8-13FC376FE4A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0" name="Text Box 17">
          <a:extLst>
            <a:ext uri="{FF2B5EF4-FFF2-40B4-BE49-F238E27FC236}">
              <a16:creationId xmlns:a16="http://schemas.microsoft.com/office/drawing/2014/main" id="{F7116789-8F6B-4B6A-8AA6-44AE0CEAE2E4}"/>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1" name="Text Box 6">
          <a:extLst>
            <a:ext uri="{FF2B5EF4-FFF2-40B4-BE49-F238E27FC236}">
              <a16:creationId xmlns:a16="http://schemas.microsoft.com/office/drawing/2014/main" id="{9974DA45-9F73-409E-A30A-85B6F37F438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2" name="Text Box 7">
          <a:extLst>
            <a:ext uri="{FF2B5EF4-FFF2-40B4-BE49-F238E27FC236}">
              <a16:creationId xmlns:a16="http://schemas.microsoft.com/office/drawing/2014/main" id="{8B89DB4E-849D-4C23-A397-9A20566B410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3" name="Text Box 8">
          <a:extLst>
            <a:ext uri="{FF2B5EF4-FFF2-40B4-BE49-F238E27FC236}">
              <a16:creationId xmlns:a16="http://schemas.microsoft.com/office/drawing/2014/main" id="{A61117DD-A561-4380-945E-C69E25C87F6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4" name="Text Box 9">
          <a:extLst>
            <a:ext uri="{FF2B5EF4-FFF2-40B4-BE49-F238E27FC236}">
              <a16:creationId xmlns:a16="http://schemas.microsoft.com/office/drawing/2014/main" id="{21AF03BC-A5CA-47D1-A5E1-CAB220D468F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5" name="Text Box 10">
          <a:extLst>
            <a:ext uri="{FF2B5EF4-FFF2-40B4-BE49-F238E27FC236}">
              <a16:creationId xmlns:a16="http://schemas.microsoft.com/office/drawing/2014/main" id="{B95A22B5-5CC4-49BB-B65C-240768B16F0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6" name="Text Box 11">
          <a:extLst>
            <a:ext uri="{FF2B5EF4-FFF2-40B4-BE49-F238E27FC236}">
              <a16:creationId xmlns:a16="http://schemas.microsoft.com/office/drawing/2014/main" id="{673A06F6-8DBF-4514-BB9C-B58543CF908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7" name="Text Box 12">
          <a:extLst>
            <a:ext uri="{FF2B5EF4-FFF2-40B4-BE49-F238E27FC236}">
              <a16:creationId xmlns:a16="http://schemas.microsoft.com/office/drawing/2014/main" id="{0D42ACA0-5D93-4295-8A81-E5D41AABC6A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8" name="Text Box 13">
          <a:extLst>
            <a:ext uri="{FF2B5EF4-FFF2-40B4-BE49-F238E27FC236}">
              <a16:creationId xmlns:a16="http://schemas.microsoft.com/office/drawing/2014/main" id="{E2AA413E-890D-4328-AFDE-EDFBA821D52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49" name="Text Box 14">
          <a:extLst>
            <a:ext uri="{FF2B5EF4-FFF2-40B4-BE49-F238E27FC236}">
              <a16:creationId xmlns:a16="http://schemas.microsoft.com/office/drawing/2014/main" id="{4E7CEAA0-A8F6-4A35-B8F0-BACE934A18F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0" name="Text Box 15">
          <a:extLst>
            <a:ext uri="{FF2B5EF4-FFF2-40B4-BE49-F238E27FC236}">
              <a16:creationId xmlns:a16="http://schemas.microsoft.com/office/drawing/2014/main" id="{1C409B3A-DAB9-474B-9F32-1E3137FEF881}"/>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1" name="Text Box 16">
          <a:extLst>
            <a:ext uri="{FF2B5EF4-FFF2-40B4-BE49-F238E27FC236}">
              <a16:creationId xmlns:a16="http://schemas.microsoft.com/office/drawing/2014/main" id="{7F8314EF-C77B-4E48-90DE-F8F1C18FF8A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2" name="Text Box 17">
          <a:extLst>
            <a:ext uri="{FF2B5EF4-FFF2-40B4-BE49-F238E27FC236}">
              <a16:creationId xmlns:a16="http://schemas.microsoft.com/office/drawing/2014/main" id="{AEA883B4-AE9E-49BD-B6F2-E7D215D39D5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3" name="Text Box 7">
          <a:extLst>
            <a:ext uri="{FF2B5EF4-FFF2-40B4-BE49-F238E27FC236}">
              <a16:creationId xmlns:a16="http://schemas.microsoft.com/office/drawing/2014/main" id="{9A21B05F-40BC-4FD1-8023-E88A56340B8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4" name="Text Box 8">
          <a:extLst>
            <a:ext uri="{FF2B5EF4-FFF2-40B4-BE49-F238E27FC236}">
              <a16:creationId xmlns:a16="http://schemas.microsoft.com/office/drawing/2014/main" id="{9BA5A8C8-232F-4326-96B6-92263954406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5" name="Text Box 9">
          <a:extLst>
            <a:ext uri="{FF2B5EF4-FFF2-40B4-BE49-F238E27FC236}">
              <a16:creationId xmlns:a16="http://schemas.microsoft.com/office/drawing/2014/main" id="{99348D3C-7973-42BF-8DEA-3BCE283CC18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6" name="Text Box 10">
          <a:extLst>
            <a:ext uri="{FF2B5EF4-FFF2-40B4-BE49-F238E27FC236}">
              <a16:creationId xmlns:a16="http://schemas.microsoft.com/office/drawing/2014/main" id="{6D68A9E4-CF61-4EA9-A01B-265B9063F8FD}"/>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7" name="Text Box 11">
          <a:extLst>
            <a:ext uri="{FF2B5EF4-FFF2-40B4-BE49-F238E27FC236}">
              <a16:creationId xmlns:a16="http://schemas.microsoft.com/office/drawing/2014/main" id="{1DA35D85-B819-42F1-8D4E-878A1CC5664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8" name="Text Box 12">
          <a:extLst>
            <a:ext uri="{FF2B5EF4-FFF2-40B4-BE49-F238E27FC236}">
              <a16:creationId xmlns:a16="http://schemas.microsoft.com/office/drawing/2014/main" id="{508D4839-1B13-427C-8397-34B774D4734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59" name="Text Box 13">
          <a:extLst>
            <a:ext uri="{FF2B5EF4-FFF2-40B4-BE49-F238E27FC236}">
              <a16:creationId xmlns:a16="http://schemas.microsoft.com/office/drawing/2014/main" id="{76D24C78-5950-42A3-9DC7-3E2F98136136}"/>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0" name="Text Box 14">
          <a:extLst>
            <a:ext uri="{FF2B5EF4-FFF2-40B4-BE49-F238E27FC236}">
              <a16:creationId xmlns:a16="http://schemas.microsoft.com/office/drawing/2014/main" id="{DD8E716F-52C8-4C6D-8EC8-679B9F01786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1" name="Text Box 15">
          <a:extLst>
            <a:ext uri="{FF2B5EF4-FFF2-40B4-BE49-F238E27FC236}">
              <a16:creationId xmlns:a16="http://schemas.microsoft.com/office/drawing/2014/main" id="{62971C8A-C47D-4135-AA5A-167C155BEC7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2" name="Text Box 16">
          <a:extLst>
            <a:ext uri="{FF2B5EF4-FFF2-40B4-BE49-F238E27FC236}">
              <a16:creationId xmlns:a16="http://schemas.microsoft.com/office/drawing/2014/main" id="{1A2983A6-8D0D-4EF0-84FF-580BC7437C1F}"/>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3" name="Text Box 17">
          <a:extLst>
            <a:ext uri="{FF2B5EF4-FFF2-40B4-BE49-F238E27FC236}">
              <a16:creationId xmlns:a16="http://schemas.microsoft.com/office/drawing/2014/main" id="{02E28455-1176-4C6A-A897-A4F5D48ACF1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4" name="Text Box 6">
          <a:extLst>
            <a:ext uri="{FF2B5EF4-FFF2-40B4-BE49-F238E27FC236}">
              <a16:creationId xmlns:a16="http://schemas.microsoft.com/office/drawing/2014/main" id="{1890200E-42FD-42B4-9904-CFF1F1C9204C}"/>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5" name="Text Box 7">
          <a:extLst>
            <a:ext uri="{FF2B5EF4-FFF2-40B4-BE49-F238E27FC236}">
              <a16:creationId xmlns:a16="http://schemas.microsoft.com/office/drawing/2014/main" id="{345A0E46-C625-4ACC-A045-CF0F5D2E75F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6" name="Text Box 8">
          <a:extLst>
            <a:ext uri="{FF2B5EF4-FFF2-40B4-BE49-F238E27FC236}">
              <a16:creationId xmlns:a16="http://schemas.microsoft.com/office/drawing/2014/main" id="{76A7AD61-F2B2-42E2-9580-F153AEF44C7B}"/>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7" name="Text Box 9">
          <a:extLst>
            <a:ext uri="{FF2B5EF4-FFF2-40B4-BE49-F238E27FC236}">
              <a16:creationId xmlns:a16="http://schemas.microsoft.com/office/drawing/2014/main" id="{7D4C65A5-B7DD-42AA-8170-0B11DCDCF405}"/>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8" name="Text Box 10">
          <a:extLst>
            <a:ext uri="{FF2B5EF4-FFF2-40B4-BE49-F238E27FC236}">
              <a16:creationId xmlns:a16="http://schemas.microsoft.com/office/drawing/2014/main" id="{B8B4DEF7-5AFC-45FC-B0D0-CF50754405D0}"/>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69" name="Text Box 11">
          <a:extLst>
            <a:ext uri="{FF2B5EF4-FFF2-40B4-BE49-F238E27FC236}">
              <a16:creationId xmlns:a16="http://schemas.microsoft.com/office/drawing/2014/main" id="{495C1930-6314-469F-9806-A66F0443FE18}"/>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70" name="Text Box 12">
          <a:extLst>
            <a:ext uri="{FF2B5EF4-FFF2-40B4-BE49-F238E27FC236}">
              <a16:creationId xmlns:a16="http://schemas.microsoft.com/office/drawing/2014/main" id="{46B5CF88-AA1F-402A-BE0E-8AF052F0396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71" name="Text Box 13">
          <a:extLst>
            <a:ext uri="{FF2B5EF4-FFF2-40B4-BE49-F238E27FC236}">
              <a16:creationId xmlns:a16="http://schemas.microsoft.com/office/drawing/2014/main" id="{892A2B18-9823-4EF8-A1B1-BC8F0080AEC7}"/>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98</xdr:row>
      <xdr:rowOff>0</xdr:rowOff>
    </xdr:from>
    <xdr:ext cx="85725" cy="1411821"/>
    <xdr:sp macro="" textlink="">
      <xdr:nvSpPr>
        <xdr:cNvPr id="1872" name="Text Box 14">
          <a:extLst>
            <a:ext uri="{FF2B5EF4-FFF2-40B4-BE49-F238E27FC236}">
              <a16:creationId xmlns:a16="http://schemas.microsoft.com/office/drawing/2014/main" id="{327239C8-1A03-4E69-8536-3C014411B0D3}"/>
            </a:ext>
          </a:extLst>
        </xdr:cNvPr>
        <xdr:cNvSpPr txBox="1">
          <a:spLocks noChangeArrowheads="1"/>
        </xdr:cNvSpPr>
      </xdr:nvSpPr>
      <xdr:spPr bwMode="auto">
        <a:xfrm>
          <a:off x="3898669" y="1372431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3" name="Text Box 6">
          <a:extLst>
            <a:ext uri="{FF2B5EF4-FFF2-40B4-BE49-F238E27FC236}">
              <a16:creationId xmlns:a16="http://schemas.microsoft.com/office/drawing/2014/main" id="{A4B68B22-514E-4379-923D-ED10D69475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4" name="Text Box 7">
          <a:extLst>
            <a:ext uri="{FF2B5EF4-FFF2-40B4-BE49-F238E27FC236}">
              <a16:creationId xmlns:a16="http://schemas.microsoft.com/office/drawing/2014/main" id="{B04B19B6-E74D-4654-866B-901FBFD1E40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5" name="Text Box 8">
          <a:extLst>
            <a:ext uri="{FF2B5EF4-FFF2-40B4-BE49-F238E27FC236}">
              <a16:creationId xmlns:a16="http://schemas.microsoft.com/office/drawing/2014/main" id="{5BEB4B13-2B8F-4C0E-A35A-CF507174DCD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6" name="Text Box 9">
          <a:extLst>
            <a:ext uri="{FF2B5EF4-FFF2-40B4-BE49-F238E27FC236}">
              <a16:creationId xmlns:a16="http://schemas.microsoft.com/office/drawing/2014/main" id="{6C91D7C3-448A-40FF-A8F3-04D05600391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7" name="Text Box 10">
          <a:extLst>
            <a:ext uri="{FF2B5EF4-FFF2-40B4-BE49-F238E27FC236}">
              <a16:creationId xmlns:a16="http://schemas.microsoft.com/office/drawing/2014/main" id="{5F0F192E-0EC5-49D1-8D6C-5D76DEC1E52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8" name="Text Box 11">
          <a:extLst>
            <a:ext uri="{FF2B5EF4-FFF2-40B4-BE49-F238E27FC236}">
              <a16:creationId xmlns:a16="http://schemas.microsoft.com/office/drawing/2014/main" id="{7C32ECD5-0F4B-4EF8-9CEF-E159E06F114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79" name="Text Box 12">
          <a:extLst>
            <a:ext uri="{FF2B5EF4-FFF2-40B4-BE49-F238E27FC236}">
              <a16:creationId xmlns:a16="http://schemas.microsoft.com/office/drawing/2014/main" id="{6236D85F-FA9B-42B6-88BB-21526AF84CB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0" name="Text Box 13">
          <a:extLst>
            <a:ext uri="{FF2B5EF4-FFF2-40B4-BE49-F238E27FC236}">
              <a16:creationId xmlns:a16="http://schemas.microsoft.com/office/drawing/2014/main" id="{E12BF17B-4B97-4124-B453-7C477589A72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1" name="Text Box 14">
          <a:extLst>
            <a:ext uri="{FF2B5EF4-FFF2-40B4-BE49-F238E27FC236}">
              <a16:creationId xmlns:a16="http://schemas.microsoft.com/office/drawing/2014/main" id="{5C4F95B6-484F-4D31-91CC-FC951AF2869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2" name="Text Box 15">
          <a:extLst>
            <a:ext uri="{FF2B5EF4-FFF2-40B4-BE49-F238E27FC236}">
              <a16:creationId xmlns:a16="http://schemas.microsoft.com/office/drawing/2014/main" id="{78BABEDA-C202-40E9-B673-7EC4FC3D9E9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3" name="Text Box 16">
          <a:extLst>
            <a:ext uri="{FF2B5EF4-FFF2-40B4-BE49-F238E27FC236}">
              <a16:creationId xmlns:a16="http://schemas.microsoft.com/office/drawing/2014/main" id="{0C56221C-76B2-48B7-A6F5-664F4AE2799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4" name="Text Box 17">
          <a:extLst>
            <a:ext uri="{FF2B5EF4-FFF2-40B4-BE49-F238E27FC236}">
              <a16:creationId xmlns:a16="http://schemas.microsoft.com/office/drawing/2014/main" id="{5A902020-651C-470D-9323-C8378E3E28C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5" name="Text Box 6">
          <a:extLst>
            <a:ext uri="{FF2B5EF4-FFF2-40B4-BE49-F238E27FC236}">
              <a16:creationId xmlns:a16="http://schemas.microsoft.com/office/drawing/2014/main" id="{6F598C4D-997E-496B-AC1B-C54E03547B5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6" name="Text Box 7">
          <a:extLst>
            <a:ext uri="{FF2B5EF4-FFF2-40B4-BE49-F238E27FC236}">
              <a16:creationId xmlns:a16="http://schemas.microsoft.com/office/drawing/2014/main" id="{AF1F2DE2-DBE0-4194-9EAB-5DFB5DBFEC4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7" name="Text Box 8">
          <a:extLst>
            <a:ext uri="{FF2B5EF4-FFF2-40B4-BE49-F238E27FC236}">
              <a16:creationId xmlns:a16="http://schemas.microsoft.com/office/drawing/2014/main" id="{87B203EF-007C-42BF-A3CD-D447EBC75D4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8" name="Text Box 9">
          <a:extLst>
            <a:ext uri="{FF2B5EF4-FFF2-40B4-BE49-F238E27FC236}">
              <a16:creationId xmlns:a16="http://schemas.microsoft.com/office/drawing/2014/main" id="{4AEF3872-9F68-48D6-ACA3-F84C2342427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89" name="Text Box 10">
          <a:extLst>
            <a:ext uri="{FF2B5EF4-FFF2-40B4-BE49-F238E27FC236}">
              <a16:creationId xmlns:a16="http://schemas.microsoft.com/office/drawing/2014/main" id="{A1C428A9-7E70-4DC3-8808-66FBFB16185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0" name="Text Box 11">
          <a:extLst>
            <a:ext uri="{FF2B5EF4-FFF2-40B4-BE49-F238E27FC236}">
              <a16:creationId xmlns:a16="http://schemas.microsoft.com/office/drawing/2014/main" id="{AE370D9F-B24A-4736-B767-2F8EF75AD0D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1" name="Text Box 12">
          <a:extLst>
            <a:ext uri="{FF2B5EF4-FFF2-40B4-BE49-F238E27FC236}">
              <a16:creationId xmlns:a16="http://schemas.microsoft.com/office/drawing/2014/main" id="{6F25AD65-979E-485A-9A3E-BFF0AFF0521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2" name="Text Box 13">
          <a:extLst>
            <a:ext uri="{FF2B5EF4-FFF2-40B4-BE49-F238E27FC236}">
              <a16:creationId xmlns:a16="http://schemas.microsoft.com/office/drawing/2014/main" id="{CD5E5379-F9BF-40D8-A504-C69A4E07DB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3" name="Text Box 14">
          <a:extLst>
            <a:ext uri="{FF2B5EF4-FFF2-40B4-BE49-F238E27FC236}">
              <a16:creationId xmlns:a16="http://schemas.microsoft.com/office/drawing/2014/main" id="{B5EC1BA3-4808-4A5B-B654-6DA2F2E8E68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4" name="Text Box 15">
          <a:extLst>
            <a:ext uri="{FF2B5EF4-FFF2-40B4-BE49-F238E27FC236}">
              <a16:creationId xmlns:a16="http://schemas.microsoft.com/office/drawing/2014/main" id="{D56BE5D1-7124-4526-BA37-99CAB23FFE4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5" name="Text Box 16">
          <a:extLst>
            <a:ext uri="{FF2B5EF4-FFF2-40B4-BE49-F238E27FC236}">
              <a16:creationId xmlns:a16="http://schemas.microsoft.com/office/drawing/2014/main" id="{CDB438A1-1A18-46A7-A826-ACCB089191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6" name="Text Box 17">
          <a:extLst>
            <a:ext uri="{FF2B5EF4-FFF2-40B4-BE49-F238E27FC236}">
              <a16:creationId xmlns:a16="http://schemas.microsoft.com/office/drawing/2014/main" id="{C06404C4-59E1-4C57-AE93-56442C2258E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7" name="Text Box 7">
          <a:extLst>
            <a:ext uri="{FF2B5EF4-FFF2-40B4-BE49-F238E27FC236}">
              <a16:creationId xmlns:a16="http://schemas.microsoft.com/office/drawing/2014/main" id="{E022DFC6-234E-4CDF-8D06-DF59E39095B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8" name="Text Box 8">
          <a:extLst>
            <a:ext uri="{FF2B5EF4-FFF2-40B4-BE49-F238E27FC236}">
              <a16:creationId xmlns:a16="http://schemas.microsoft.com/office/drawing/2014/main" id="{512EBE9E-4031-49C6-ABAA-A7377CC7F70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899" name="Text Box 9">
          <a:extLst>
            <a:ext uri="{FF2B5EF4-FFF2-40B4-BE49-F238E27FC236}">
              <a16:creationId xmlns:a16="http://schemas.microsoft.com/office/drawing/2014/main" id="{F579876C-9B3A-4994-B791-6EE14671F41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0" name="Text Box 10">
          <a:extLst>
            <a:ext uri="{FF2B5EF4-FFF2-40B4-BE49-F238E27FC236}">
              <a16:creationId xmlns:a16="http://schemas.microsoft.com/office/drawing/2014/main" id="{FEF7AF40-D3B5-4EFE-9432-A5958FDAC91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1" name="Text Box 11">
          <a:extLst>
            <a:ext uri="{FF2B5EF4-FFF2-40B4-BE49-F238E27FC236}">
              <a16:creationId xmlns:a16="http://schemas.microsoft.com/office/drawing/2014/main" id="{9D87C0C4-95ED-4062-A5B5-228E07B56B1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2" name="Text Box 12">
          <a:extLst>
            <a:ext uri="{FF2B5EF4-FFF2-40B4-BE49-F238E27FC236}">
              <a16:creationId xmlns:a16="http://schemas.microsoft.com/office/drawing/2014/main" id="{C26A4C72-609A-400B-8706-F0532C5160A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3" name="Text Box 13">
          <a:extLst>
            <a:ext uri="{FF2B5EF4-FFF2-40B4-BE49-F238E27FC236}">
              <a16:creationId xmlns:a16="http://schemas.microsoft.com/office/drawing/2014/main" id="{C53C4F34-26D2-40CE-A678-7D42FB37339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4" name="Text Box 14">
          <a:extLst>
            <a:ext uri="{FF2B5EF4-FFF2-40B4-BE49-F238E27FC236}">
              <a16:creationId xmlns:a16="http://schemas.microsoft.com/office/drawing/2014/main" id="{9AD1B18B-263C-4B02-90DD-17A08204B2B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5" name="Text Box 15">
          <a:extLst>
            <a:ext uri="{FF2B5EF4-FFF2-40B4-BE49-F238E27FC236}">
              <a16:creationId xmlns:a16="http://schemas.microsoft.com/office/drawing/2014/main" id="{82F209D8-6D45-4FD7-BC8C-26DE63D842B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6" name="Text Box 16">
          <a:extLst>
            <a:ext uri="{FF2B5EF4-FFF2-40B4-BE49-F238E27FC236}">
              <a16:creationId xmlns:a16="http://schemas.microsoft.com/office/drawing/2014/main" id="{729371FA-4AC7-4416-AE6B-A4D5B25F59A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7" name="Text Box 17">
          <a:extLst>
            <a:ext uri="{FF2B5EF4-FFF2-40B4-BE49-F238E27FC236}">
              <a16:creationId xmlns:a16="http://schemas.microsoft.com/office/drawing/2014/main" id="{66BBB173-8E0C-4BDE-BAA9-05222B63565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8" name="Text Box 6">
          <a:extLst>
            <a:ext uri="{FF2B5EF4-FFF2-40B4-BE49-F238E27FC236}">
              <a16:creationId xmlns:a16="http://schemas.microsoft.com/office/drawing/2014/main" id="{BC3FB555-4C09-4DE1-B3D7-B5EDD08C07A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09" name="Text Box 7">
          <a:extLst>
            <a:ext uri="{FF2B5EF4-FFF2-40B4-BE49-F238E27FC236}">
              <a16:creationId xmlns:a16="http://schemas.microsoft.com/office/drawing/2014/main" id="{621A812F-9ABA-44B7-BB21-A1909408D36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0" name="Text Box 8">
          <a:extLst>
            <a:ext uri="{FF2B5EF4-FFF2-40B4-BE49-F238E27FC236}">
              <a16:creationId xmlns:a16="http://schemas.microsoft.com/office/drawing/2014/main" id="{5D6E44CE-9E5C-4C75-BF5B-1FDB486E899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1" name="Text Box 9">
          <a:extLst>
            <a:ext uri="{FF2B5EF4-FFF2-40B4-BE49-F238E27FC236}">
              <a16:creationId xmlns:a16="http://schemas.microsoft.com/office/drawing/2014/main" id="{7E7CB1FE-51DF-49E6-BF16-F0BF7D3E4BA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2" name="Text Box 10">
          <a:extLst>
            <a:ext uri="{FF2B5EF4-FFF2-40B4-BE49-F238E27FC236}">
              <a16:creationId xmlns:a16="http://schemas.microsoft.com/office/drawing/2014/main" id="{A64C0E38-04E2-4BEF-9484-060298C60B3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3" name="Text Box 11">
          <a:extLst>
            <a:ext uri="{FF2B5EF4-FFF2-40B4-BE49-F238E27FC236}">
              <a16:creationId xmlns:a16="http://schemas.microsoft.com/office/drawing/2014/main" id="{7CDB91A1-4ABE-464F-9355-4CCBF40B609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4" name="Text Box 12">
          <a:extLst>
            <a:ext uri="{FF2B5EF4-FFF2-40B4-BE49-F238E27FC236}">
              <a16:creationId xmlns:a16="http://schemas.microsoft.com/office/drawing/2014/main" id="{EC91FC58-137D-4D7B-8686-2508134A9A6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5" name="Text Box 13">
          <a:extLst>
            <a:ext uri="{FF2B5EF4-FFF2-40B4-BE49-F238E27FC236}">
              <a16:creationId xmlns:a16="http://schemas.microsoft.com/office/drawing/2014/main" id="{4F67703A-1A3A-415E-8F78-107049469C1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6" name="Text Box 14">
          <a:extLst>
            <a:ext uri="{FF2B5EF4-FFF2-40B4-BE49-F238E27FC236}">
              <a16:creationId xmlns:a16="http://schemas.microsoft.com/office/drawing/2014/main" id="{1CF17FFE-6D66-4F6A-8664-587785263DC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7" name="Text Box 15">
          <a:extLst>
            <a:ext uri="{FF2B5EF4-FFF2-40B4-BE49-F238E27FC236}">
              <a16:creationId xmlns:a16="http://schemas.microsoft.com/office/drawing/2014/main" id="{5C6C15E5-5602-47CB-ADB0-558DF227EC2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8" name="Text Box 16">
          <a:extLst>
            <a:ext uri="{FF2B5EF4-FFF2-40B4-BE49-F238E27FC236}">
              <a16:creationId xmlns:a16="http://schemas.microsoft.com/office/drawing/2014/main" id="{1A06F62E-9F01-4425-B55F-4F1B6B12529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19" name="Text Box 17">
          <a:extLst>
            <a:ext uri="{FF2B5EF4-FFF2-40B4-BE49-F238E27FC236}">
              <a16:creationId xmlns:a16="http://schemas.microsoft.com/office/drawing/2014/main" id="{AD0917A1-559B-4870-B598-F5E10742EB3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0" name="Text Box 6">
          <a:extLst>
            <a:ext uri="{FF2B5EF4-FFF2-40B4-BE49-F238E27FC236}">
              <a16:creationId xmlns:a16="http://schemas.microsoft.com/office/drawing/2014/main" id="{0CD98E84-A431-4488-9EEA-A6B003B3595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1" name="Text Box 7">
          <a:extLst>
            <a:ext uri="{FF2B5EF4-FFF2-40B4-BE49-F238E27FC236}">
              <a16:creationId xmlns:a16="http://schemas.microsoft.com/office/drawing/2014/main" id="{609328D7-1C22-41D6-A7D3-7D5258E10E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2" name="Text Box 8">
          <a:extLst>
            <a:ext uri="{FF2B5EF4-FFF2-40B4-BE49-F238E27FC236}">
              <a16:creationId xmlns:a16="http://schemas.microsoft.com/office/drawing/2014/main" id="{4B1006BA-F460-4A3F-8F8B-7A0D6AF86F5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3" name="Text Box 9">
          <a:extLst>
            <a:ext uri="{FF2B5EF4-FFF2-40B4-BE49-F238E27FC236}">
              <a16:creationId xmlns:a16="http://schemas.microsoft.com/office/drawing/2014/main" id="{6DC36A70-8203-4D3B-963F-7C049CFB02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4" name="Text Box 10">
          <a:extLst>
            <a:ext uri="{FF2B5EF4-FFF2-40B4-BE49-F238E27FC236}">
              <a16:creationId xmlns:a16="http://schemas.microsoft.com/office/drawing/2014/main" id="{D32DCFCC-578D-44BB-A61D-28EB8A6034A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5" name="Text Box 11">
          <a:extLst>
            <a:ext uri="{FF2B5EF4-FFF2-40B4-BE49-F238E27FC236}">
              <a16:creationId xmlns:a16="http://schemas.microsoft.com/office/drawing/2014/main" id="{AB702C7E-E4A3-4C8D-BB7E-C30D128C567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6" name="Text Box 12">
          <a:extLst>
            <a:ext uri="{FF2B5EF4-FFF2-40B4-BE49-F238E27FC236}">
              <a16:creationId xmlns:a16="http://schemas.microsoft.com/office/drawing/2014/main" id="{16BF77C6-1C5E-4C00-AAC4-B019E82B508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7" name="Text Box 13">
          <a:extLst>
            <a:ext uri="{FF2B5EF4-FFF2-40B4-BE49-F238E27FC236}">
              <a16:creationId xmlns:a16="http://schemas.microsoft.com/office/drawing/2014/main" id="{4A04F6F6-74E9-4387-90E4-9F9698B0F0B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8" name="Text Box 14">
          <a:extLst>
            <a:ext uri="{FF2B5EF4-FFF2-40B4-BE49-F238E27FC236}">
              <a16:creationId xmlns:a16="http://schemas.microsoft.com/office/drawing/2014/main" id="{F56E2FB9-EED1-4623-AC75-E983064C4E1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29" name="Text Box 15">
          <a:extLst>
            <a:ext uri="{FF2B5EF4-FFF2-40B4-BE49-F238E27FC236}">
              <a16:creationId xmlns:a16="http://schemas.microsoft.com/office/drawing/2014/main" id="{F90C1B57-AF36-4952-BA1C-DA5E14464FD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0" name="Text Box 16">
          <a:extLst>
            <a:ext uri="{FF2B5EF4-FFF2-40B4-BE49-F238E27FC236}">
              <a16:creationId xmlns:a16="http://schemas.microsoft.com/office/drawing/2014/main" id="{FB9DCA93-BDB9-48A1-AD41-75A6B2AED9D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1" name="Text Box 17">
          <a:extLst>
            <a:ext uri="{FF2B5EF4-FFF2-40B4-BE49-F238E27FC236}">
              <a16:creationId xmlns:a16="http://schemas.microsoft.com/office/drawing/2014/main" id="{4DD6471B-6F01-45BB-B246-FAF81045201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2" name="Text Box 6">
          <a:extLst>
            <a:ext uri="{FF2B5EF4-FFF2-40B4-BE49-F238E27FC236}">
              <a16:creationId xmlns:a16="http://schemas.microsoft.com/office/drawing/2014/main" id="{4808C000-EB9C-4FBE-9F9C-11C835857E8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3" name="Text Box 7">
          <a:extLst>
            <a:ext uri="{FF2B5EF4-FFF2-40B4-BE49-F238E27FC236}">
              <a16:creationId xmlns:a16="http://schemas.microsoft.com/office/drawing/2014/main" id="{0701F6CF-4026-48EF-9865-F31A23F5573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4" name="Text Box 8">
          <a:extLst>
            <a:ext uri="{FF2B5EF4-FFF2-40B4-BE49-F238E27FC236}">
              <a16:creationId xmlns:a16="http://schemas.microsoft.com/office/drawing/2014/main" id="{D487B5AA-E6F1-40CB-B5BF-9F032D358E5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5" name="Text Box 9">
          <a:extLst>
            <a:ext uri="{FF2B5EF4-FFF2-40B4-BE49-F238E27FC236}">
              <a16:creationId xmlns:a16="http://schemas.microsoft.com/office/drawing/2014/main" id="{20447B56-19FF-473B-9ED3-087CF820148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6" name="Text Box 10">
          <a:extLst>
            <a:ext uri="{FF2B5EF4-FFF2-40B4-BE49-F238E27FC236}">
              <a16:creationId xmlns:a16="http://schemas.microsoft.com/office/drawing/2014/main" id="{943FFAA8-C2C9-49A8-ADD9-A27FCF562D9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7" name="Text Box 11">
          <a:extLst>
            <a:ext uri="{FF2B5EF4-FFF2-40B4-BE49-F238E27FC236}">
              <a16:creationId xmlns:a16="http://schemas.microsoft.com/office/drawing/2014/main" id="{AFC3924B-3EF4-44F9-96DB-AFBB5F2716D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8" name="Text Box 12">
          <a:extLst>
            <a:ext uri="{FF2B5EF4-FFF2-40B4-BE49-F238E27FC236}">
              <a16:creationId xmlns:a16="http://schemas.microsoft.com/office/drawing/2014/main" id="{E9E2292D-B033-405F-A6EB-A1EAB755989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39" name="Text Box 13">
          <a:extLst>
            <a:ext uri="{FF2B5EF4-FFF2-40B4-BE49-F238E27FC236}">
              <a16:creationId xmlns:a16="http://schemas.microsoft.com/office/drawing/2014/main" id="{BF3FB30D-E67E-4B01-A91B-546E9D06DB6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0" name="Text Box 14">
          <a:extLst>
            <a:ext uri="{FF2B5EF4-FFF2-40B4-BE49-F238E27FC236}">
              <a16:creationId xmlns:a16="http://schemas.microsoft.com/office/drawing/2014/main" id="{5DFC0C02-7F54-4140-A740-5779CF75E61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1" name="Text Box 15">
          <a:extLst>
            <a:ext uri="{FF2B5EF4-FFF2-40B4-BE49-F238E27FC236}">
              <a16:creationId xmlns:a16="http://schemas.microsoft.com/office/drawing/2014/main" id="{871DD941-7F76-41BD-BBFA-0B50F82FD79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2" name="Text Box 16">
          <a:extLst>
            <a:ext uri="{FF2B5EF4-FFF2-40B4-BE49-F238E27FC236}">
              <a16:creationId xmlns:a16="http://schemas.microsoft.com/office/drawing/2014/main" id="{96AB23E9-2EBD-4DBB-82F8-A9367DE05EC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3" name="Text Box 17">
          <a:extLst>
            <a:ext uri="{FF2B5EF4-FFF2-40B4-BE49-F238E27FC236}">
              <a16:creationId xmlns:a16="http://schemas.microsoft.com/office/drawing/2014/main" id="{9D1D1DA2-73A6-47DD-8B91-C0D821D0D6E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4" name="Text Box 7">
          <a:extLst>
            <a:ext uri="{FF2B5EF4-FFF2-40B4-BE49-F238E27FC236}">
              <a16:creationId xmlns:a16="http://schemas.microsoft.com/office/drawing/2014/main" id="{8E6FD8CE-68F0-4279-8826-8658387C594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5" name="Text Box 8">
          <a:extLst>
            <a:ext uri="{FF2B5EF4-FFF2-40B4-BE49-F238E27FC236}">
              <a16:creationId xmlns:a16="http://schemas.microsoft.com/office/drawing/2014/main" id="{2827C2B6-5C4E-4771-8CE0-49E5324775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6" name="Text Box 9">
          <a:extLst>
            <a:ext uri="{FF2B5EF4-FFF2-40B4-BE49-F238E27FC236}">
              <a16:creationId xmlns:a16="http://schemas.microsoft.com/office/drawing/2014/main" id="{74E47382-4B66-445E-A852-737B9D6E335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7" name="Text Box 10">
          <a:extLst>
            <a:ext uri="{FF2B5EF4-FFF2-40B4-BE49-F238E27FC236}">
              <a16:creationId xmlns:a16="http://schemas.microsoft.com/office/drawing/2014/main" id="{7CDB3310-FACD-4A80-8CC8-2FC40B430CD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8" name="Text Box 11">
          <a:extLst>
            <a:ext uri="{FF2B5EF4-FFF2-40B4-BE49-F238E27FC236}">
              <a16:creationId xmlns:a16="http://schemas.microsoft.com/office/drawing/2014/main" id="{4FA37AC0-C0F0-4310-A057-03EAB0BCB45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49" name="Text Box 12">
          <a:extLst>
            <a:ext uri="{FF2B5EF4-FFF2-40B4-BE49-F238E27FC236}">
              <a16:creationId xmlns:a16="http://schemas.microsoft.com/office/drawing/2014/main" id="{55E32061-FD0D-4AD4-837E-AF13C801A93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0" name="Text Box 13">
          <a:extLst>
            <a:ext uri="{FF2B5EF4-FFF2-40B4-BE49-F238E27FC236}">
              <a16:creationId xmlns:a16="http://schemas.microsoft.com/office/drawing/2014/main" id="{0806E0C7-B637-42D8-9C53-31BAAA97017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1" name="Text Box 14">
          <a:extLst>
            <a:ext uri="{FF2B5EF4-FFF2-40B4-BE49-F238E27FC236}">
              <a16:creationId xmlns:a16="http://schemas.microsoft.com/office/drawing/2014/main" id="{6DD92E49-1764-47EB-9F0D-827687749E2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2" name="Text Box 15">
          <a:extLst>
            <a:ext uri="{FF2B5EF4-FFF2-40B4-BE49-F238E27FC236}">
              <a16:creationId xmlns:a16="http://schemas.microsoft.com/office/drawing/2014/main" id="{44779E71-38A7-467C-A675-F63C28DBB3B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3" name="Text Box 16">
          <a:extLst>
            <a:ext uri="{FF2B5EF4-FFF2-40B4-BE49-F238E27FC236}">
              <a16:creationId xmlns:a16="http://schemas.microsoft.com/office/drawing/2014/main" id="{D24A0903-0DAF-40FC-AB93-AE46EBFA36B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4" name="Text Box 17">
          <a:extLst>
            <a:ext uri="{FF2B5EF4-FFF2-40B4-BE49-F238E27FC236}">
              <a16:creationId xmlns:a16="http://schemas.microsoft.com/office/drawing/2014/main" id="{9090D857-9165-43AA-B60B-AB72F07E08D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5" name="Text Box 6">
          <a:extLst>
            <a:ext uri="{FF2B5EF4-FFF2-40B4-BE49-F238E27FC236}">
              <a16:creationId xmlns:a16="http://schemas.microsoft.com/office/drawing/2014/main" id="{BCE62D99-C300-4BD0-9709-0BC9B9DBEBF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6" name="Text Box 7">
          <a:extLst>
            <a:ext uri="{FF2B5EF4-FFF2-40B4-BE49-F238E27FC236}">
              <a16:creationId xmlns:a16="http://schemas.microsoft.com/office/drawing/2014/main" id="{082759E8-915D-4188-B21A-47F55241D7C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7" name="Text Box 8">
          <a:extLst>
            <a:ext uri="{FF2B5EF4-FFF2-40B4-BE49-F238E27FC236}">
              <a16:creationId xmlns:a16="http://schemas.microsoft.com/office/drawing/2014/main" id="{22E777EB-E753-44F8-933E-F942ED4EB31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8" name="Text Box 9">
          <a:extLst>
            <a:ext uri="{FF2B5EF4-FFF2-40B4-BE49-F238E27FC236}">
              <a16:creationId xmlns:a16="http://schemas.microsoft.com/office/drawing/2014/main" id="{E054354A-DA40-4A3C-92F7-C48F19AFF8B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59" name="Text Box 10">
          <a:extLst>
            <a:ext uri="{FF2B5EF4-FFF2-40B4-BE49-F238E27FC236}">
              <a16:creationId xmlns:a16="http://schemas.microsoft.com/office/drawing/2014/main" id="{DB502BA8-D474-458A-BACE-D60ABB0FEF4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0" name="Text Box 11">
          <a:extLst>
            <a:ext uri="{FF2B5EF4-FFF2-40B4-BE49-F238E27FC236}">
              <a16:creationId xmlns:a16="http://schemas.microsoft.com/office/drawing/2014/main" id="{33C3C30A-DD5C-47CF-8008-E4E2516DC35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1" name="Text Box 12">
          <a:extLst>
            <a:ext uri="{FF2B5EF4-FFF2-40B4-BE49-F238E27FC236}">
              <a16:creationId xmlns:a16="http://schemas.microsoft.com/office/drawing/2014/main" id="{62A2B3FC-735C-4797-9FCC-C2D2B3AFE7E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2" name="Text Box 13">
          <a:extLst>
            <a:ext uri="{FF2B5EF4-FFF2-40B4-BE49-F238E27FC236}">
              <a16:creationId xmlns:a16="http://schemas.microsoft.com/office/drawing/2014/main" id="{5567349A-5AD0-47D6-93FD-96FE40E23E3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3" name="Text Box 14">
          <a:extLst>
            <a:ext uri="{FF2B5EF4-FFF2-40B4-BE49-F238E27FC236}">
              <a16:creationId xmlns:a16="http://schemas.microsoft.com/office/drawing/2014/main" id="{A936E83D-77F1-4275-A90C-C8AC3BAEDB3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4" name="Text Box 15">
          <a:extLst>
            <a:ext uri="{FF2B5EF4-FFF2-40B4-BE49-F238E27FC236}">
              <a16:creationId xmlns:a16="http://schemas.microsoft.com/office/drawing/2014/main" id="{4AE619F5-4647-4FA6-A670-FE6944F07A6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5" name="Text Box 16">
          <a:extLst>
            <a:ext uri="{FF2B5EF4-FFF2-40B4-BE49-F238E27FC236}">
              <a16:creationId xmlns:a16="http://schemas.microsoft.com/office/drawing/2014/main" id="{40BC0580-E8E0-4D19-A9FF-1F19B43DECF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6" name="Text Box 17">
          <a:extLst>
            <a:ext uri="{FF2B5EF4-FFF2-40B4-BE49-F238E27FC236}">
              <a16:creationId xmlns:a16="http://schemas.microsoft.com/office/drawing/2014/main" id="{F77BE318-3A2D-401E-989D-91A0D35572E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7" name="Text Box 6">
          <a:extLst>
            <a:ext uri="{FF2B5EF4-FFF2-40B4-BE49-F238E27FC236}">
              <a16:creationId xmlns:a16="http://schemas.microsoft.com/office/drawing/2014/main" id="{91BDFBD8-3898-4102-8EE5-47B6C3DC420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8" name="Text Box 7">
          <a:extLst>
            <a:ext uri="{FF2B5EF4-FFF2-40B4-BE49-F238E27FC236}">
              <a16:creationId xmlns:a16="http://schemas.microsoft.com/office/drawing/2014/main" id="{F998ED57-2EB6-476D-94C6-D7FCC29569A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69" name="Text Box 8">
          <a:extLst>
            <a:ext uri="{FF2B5EF4-FFF2-40B4-BE49-F238E27FC236}">
              <a16:creationId xmlns:a16="http://schemas.microsoft.com/office/drawing/2014/main" id="{F29ABB18-EA42-4D64-B56D-B71E0C560D4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0" name="Text Box 9">
          <a:extLst>
            <a:ext uri="{FF2B5EF4-FFF2-40B4-BE49-F238E27FC236}">
              <a16:creationId xmlns:a16="http://schemas.microsoft.com/office/drawing/2014/main" id="{5B7E1121-81C2-41E4-8463-62AE2375950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1" name="Text Box 10">
          <a:extLst>
            <a:ext uri="{FF2B5EF4-FFF2-40B4-BE49-F238E27FC236}">
              <a16:creationId xmlns:a16="http://schemas.microsoft.com/office/drawing/2014/main" id="{12F6D10C-F6B9-4C0F-B39A-5E4ECBC9496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2" name="Text Box 11">
          <a:extLst>
            <a:ext uri="{FF2B5EF4-FFF2-40B4-BE49-F238E27FC236}">
              <a16:creationId xmlns:a16="http://schemas.microsoft.com/office/drawing/2014/main" id="{E896EB94-850C-4C73-99A7-D934A934665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3" name="Text Box 12">
          <a:extLst>
            <a:ext uri="{FF2B5EF4-FFF2-40B4-BE49-F238E27FC236}">
              <a16:creationId xmlns:a16="http://schemas.microsoft.com/office/drawing/2014/main" id="{4D46AF08-8BD4-4B4C-92FE-EF56C3D0B55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4" name="Text Box 13">
          <a:extLst>
            <a:ext uri="{FF2B5EF4-FFF2-40B4-BE49-F238E27FC236}">
              <a16:creationId xmlns:a16="http://schemas.microsoft.com/office/drawing/2014/main" id="{7AB0F2B8-227A-481D-886C-EA7AFBE187A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5" name="Text Box 14">
          <a:extLst>
            <a:ext uri="{FF2B5EF4-FFF2-40B4-BE49-F238E27FC236}">
              <a16:creationId xmlns:a16="http://schemas.microsoft.com/office/drawing/2014/main" id="{8465B295-E4D0-463E-9AD1-62D4A3FFA21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6" name="Text Box 15">
          <a:extLst>
            <a:ext uri="{FF2B5EF4-FFF2-40B4-BE49-F238E27FC236}">
              <a16:creationId xmlns:a16="http://schemas.microsoft.com/office/drawing/2014/main" id="{E36A3FC4-79AA-4598-90B6-67C6327A606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7" name="Text Box 16">
          <a:extLst>
            <a:ext uri="{FF2B5EF4-FFF2-40B4-BE49-F238E27FC236}">
              <a16:creationId xmlns:a16="http://schemas.microsoft.com/office/drawing/2014/main" id="{037691EE-CC19-4CBC-8020-494791ABED1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8" name="Text Box 17">
          <a:extLst>
            <a:ext uri="{FF2B5EF4-FFF2-40B4-BE49-F238E27FC236}">
              <a16:creationId xmlns:a16="http://schemas.microsoft.com/office/drawing/2014/main" id="{92B3BA33-3F6E-4E60-886D-5453F5E996C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79" name="Text Box 6">
          <a:extLst>
            <a:ext uri="{FF2B5EF4-FFF2-40B4-BE49-F238E27FC236}">
              <a16:creationId xmlns:a16="http://schemas.microsoft.com/office/drawing/2014/main" id="{805F01C6-71AE-417A-88D7-646C34EA835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0" name="Text Box 7">
          <a:extLst>
            <a:ext uri="{FF2B5EF4-FFF2-40B4-BE49-F238E27FC236}">
              <a16:creationId xmlns:a16="http://schemas.microsoft.com/office/drawing/2014/main" id="{90F8CE9E-E73A-4E28-A7ED-2DBD2D99C1A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1" name="Text Box 8">
          <a:extLst>
            <a:ext uri="{FF2B5EF4-FFF2-40B4-BE49-F238E27FC236}">
              <a16:creationId xmlns:a16="http://schemas.microsoft.com/office/drawing/2014/main" id="{B80B8F29-DB7D-4EEA-8924-A7E3B4608C4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2" name="Text Box 9">
          <a:extLst>
            <a:ext uri="{FF2B5EF4-FFF2-40B4-BE49-F238E27FC236}">
              <a16:creationId xmlns:a16="http://schemas.microsoft.com/office/drawing/2014/main" id="{BF75E4C4-CEC2-49ED-A474-3479012DEC6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3" name="Text Box 10">
          <a:extLst>
            <a:ext uri="{FF2B5EF4-FFF2-40B4-BE49-F238E27FC236}">
              <a16:creationId xmlns:a16="http://schemas.microsoft.com/office/drawing/2014/main" id="{B1210687-E0C4-49D8-AB88-2408EA2D2C0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4" name="Text Box 11">
          <a:extLst>
            <a:ext uri="{FF2B5EF4-FFF2-40B4-BE49-F238E27FC236}">
              <a16:creationId xmlns:a16="http://schemas.microsoft.com/office/drawing/2014/main" id="{DA5BB77C-867B-4B7B-B37B-821B57C4863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5" name="Text Box 12">
          <a:extLst>
            <a:ext uri="{FF2B5EF4-FFF2-40B4-BE49-F238E27FC236}">
              <a16:creationId xmlns:a16="http://schemas.microsoft.com/office/drawing/2014/main" id="{9A957DED-6578-4A20-BC5E-09600D28D46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6" name="Text Box 13">
          <a:extLst>
            <a:ext uri="{FF2B5EF4-FFF2-40B4-BE49-F238E27FC236}">
              <a16:creationId xmlns:a16="http://schemas.microsoft.com/office/drawing/2014/main" id="{73FC384D-6E38-4221-86A5-D912C58E945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7" name="Text Box 14">
          <a:extLst>
            <a:ext uri="{FF2B5EF4-FFF2-40B4-BE49-F238E27FC236}">
              <a16:creationId xmlns:a16="http://schemas.microsoft.com/office/drawing/2014/main" id="{2B006D4D-37DD-4FBF-A605-1FED92AF225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8" name="Text Box 15">
          <a:extLst>
            <a:ext uri="{FF2B5EF4-FFF2-40B4-BE49-F238E27FC236}">
              <a16:creationId xmlns:a16="http://schemas.microsoft.com/office/drawing/2014/main" id="{0ADFF68B-F7D6-468F-BB02-D6DCA71398F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89" name="Text Box 16">
          <a:extLst>
            <a:ext uri="{FF2B5EF4-FFF2-40B4-BE49-F238E27FC236}">
              <a16:creationId xmlns:a16="http://schemas.microsoft.com/office/drawing/2014/main" id="{985CC8AE-8748-4258-8504-5BEEC01059A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0" name="Text Box 17">
          <a:extLst>
            <a:ext uri="{FF2B5EF4-FFF2-40B4-BE49-F238E27FC236}">
              <a16:creationId xmlns:a16="http://schemas.microsoft.com/office/drawing/2014/main" id="{3B4DA5F1-487C-4B9A-B0AB-806EC4AC9F4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1" name="Text Box 7">
          <a:extLst>
            <a:ext uri="{FF2B5EF4-FFF2-40B4-BE49-F238E27FC236}">
              <a16:creationId xmlns:a16="http://schemas.microsoft.com/office/drawing/2014/main" id="{87800D71-BEF9-420C-A397-5D509F807A9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2" name="Text Box 8">
          <a:extLst>
            <a:ext uri="{FF2B5EF4-FFF2-40B4-BE49-F238E27FC236}">
              <a16:creationId xmlns:a16="http://schemas.microsoft.com/office/drawing/2014/main" id="{A431A356-A8CD-4DFB-BD64-AE3AE023051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3" name="Text Box 9">
          <a:extLst>
            <a:ext uri="{FF2B5EF4-FFF2-40B4-BE49-F238E27FC236}">
              <a16:creationId xmlns:a16="http://schemas.microsoft.com/office/drawing/2014/main" id="{5B95FF88-7096-4099-B7C0-BC54BA8631F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4" name="Text Box 10">
          <a:extLst>
            <a:ext uri="{FF2B5EF4-FFF2-40B4-BE49-F238E27FC236}">
              <a16:creationId xmlns:a16="http://schemas.microsoft.com/office/drawing/2014/main" id="{25DA4AEA-0D85-43A4-AABB-2DFF22007D2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5" name="Text Box 11">
          <a:extLst>
            <a:ext uri="{FF2B5EF4-FFF2-40B4-BE49-F238E27FC236}">
              <a16:creationId xmlns:a16="http://schemas.microsoft.com/office/drawing/2014/main" id="{23B91065-BCDC-4C84-9372-32830878F9E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6" name="Text Box 12">
          <a:extLst>
            <a:ext uri="{FF2B5EF4-FFF2-40B4-BE49-F238E27FC236}">
              <a16:creationId xmlns:a16="http://schemas.microsoft.com/office/drawing/2014/main" id="{044B5181-A241-4FD4-B9C5-E6AA68AAFE6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7" name="Text Box 13">
          <a:extLst>
            <a:ext uri="{FF2B5EF4-FFF2-40B4-BE49-F238E27FC236}">
              <a16:creationId xmlns:a16="http://schemas.microsoft.com/office/drawing/2014/main" id="{17330F78-DC3A-4AB2-B96D-33FD226CD5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8" name="Text Box 14">
          <a:extLst>
            <a:ext uri="{FF2B5EF4-FFF2-40B4-BE49-F238E27FC236}">
              <a16:creationId xmlns:a16="http://schemas.microsoft.com/office/drawing/2014/main" id="{B380A4FE-45D8-4635-9D28-0CBEDD2728B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1999" name="Text Box 15">
          <a:extLst>
            <a:ext uri="{FF2B5EF4-FFF2-40B4-BE49-F238E27FC236}">
              <a16:creationId xmlns:a16="http://schemas.microsoft.com/office/drawing/2014/main" id="{92EA6633-FA81-4138-9EE4-B6805AED485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0" name="Text Box 16">
          <a:extLst>
            <a:ext uri="{FF2B5EF4-FFF2-40B4-BE49-F238E27FC236}">
              <a16:creationId xmlns:a16="http://schemas.microsoft.com/office/drawing/2014/main" id="{E8DC97CF-5DDE-442E-AD23-2E2F5E8485D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1" name="Text Box 17">
          <a:extLst>
            <a:ext uri="{FF2B5EF4-FFF2-40B4-BE49-F238E27FC236}">
              <a16:creationId xmlns:a16="http://schemas.microsoft.com/office/drawing/2014/main" id="{FC119472-FCF9-4290-B168-0476ECD9F1E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2" name="Text Box 6">
          <a:extLst>
            <a:ext uri="{FF2B5EF4-FFF2-40B4-BE49-F238E27FC236}">
              <a16:creationId xmlns:a16="http://schemas.microsoft.com/office/drawing/2014/main" id="{ED3BF51F-7842-4ECD-BF64-4467BC07BD9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3" name="Text Box 7">
          <a:extLst>
            <a:ext uri="{FF2B5EF4-FFF2-40B4-BE49-F238E27FC236}">
              <a16:creationId xmlns:a16="http://schemas.microsoft.com/office/drawing/2014/main" id="{4E00487A-4663-4552-B4FA-040E750532B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4" name="Text Box 8">
          <a:extLst>
            <a:ext uri="{FF2B5EF4-FFF2-40B4-BE49-F238E27FC236}">
              <a16:creationId xmlns:a16="http://schemas.microsoft.com/office/drawing/2014/main" id="{B6908B48-8C8B-4E1D-B963-8AC55D73CDF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5" name="Text Box 9">
          <a:extLst>
            <a:ext uri="{FF2B5EF4-FFF2-40B4-BE49-F238E27FC236}">
              <a16:creationId xmlns:a16="http://schemas.microsoft.com/office/drawing/2014/main" id="{A4DAFF38-BCA5-41B7-A2E1-558C460DF55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6" name="Text Box 10">
          <a:extLst>
            <a:ext uri="{FF2B5EF4-FFF2-40B4-BE49-F238E27FC236}">
              <a16:creationId xmlns:a16="http://schemas.microsoft.com/office/drawing/2014/main" id="{FFF4E513-4F9D-4B3C-B250-6EE8311A8D3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7" name="Text Box 11">
          <a:extLst>
            <a:ext uri="{FF2B5EF4-FFF2-40B4-BE49-F238E27FC236}">
              <a16:creationId xmlns:a16="http://schemas.microsoft.com/office/drawing/2014/main" id="{56B61595-8E0E-4D7D-9831-72A619B7B9C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8" name="Text Box 12">
          <a:extLst>
            <a:ext uri="{FF2B5EF4-FFF2-40B4-BE49-F238E27FC236}">
              <a16:creationId xmlns:a16="http://schemas.microsoft.com/office/drawing/2014/main" id="{AABA8AD2-CB57-4AB7-90E5-90AF569F221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09" name="Text Box 13">
          <a:extLst>
            <a:ext uri="{FF2B5EF4-FFF2-40B4-BE49-F238E27FC236}">
              <a16:creationId xmlns:a16="http://schemas.microsoft.com/office/drawing/2014/main" id="{A1493906-9D81-401D-885D-AAD528BDC7B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0" name="Text Box 14">
          <a:extLst>
            <a:ext uri="{FF2B5EF4-FFF2-40B4-BE49-F238E27FC236}">
              <a16:creationId xmlns:a16="http://schemas.microsoft.com/office/drawing/2014/main" id="{907E7565-DABF-4446-BCC0-69B6A8AA11C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1" name="Text Box 15">
          <a:extLst>
            <a:ext uri="{FF2B5EF4-FFF2-40B4-BE49-F238E27FC236}">
              <a16:creationId xmlns:a16="http://schemas.microsoft.com/office/drawing/2014/main" id="{FBB8BA48-6466-4894-A018-9F9052EF152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2" name="Text Box 16">
          <a:extLst>
            <a:ext uri="{FF2B5EF4-FFF2-40B4-BE49-F238E27FC236}">
              <a16:creationId xmlns:a16="http://schemas.microsoft.com/office/drawing/2014/main" id="{AA30484A-CA6E-4F4C-A048-73F63C4D1AC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3" name="Text Box 17">
          <a:extLst>
            <a:ext uri="{FF2B5EF4-FFF2-40B4-BE49-F238E27FC236}">
              <a16:creationId xmlns:a16="http://schemas.microsoft.com/office/drawing/2014/main" id="{658F2B47-8A8A-4E87-AE94-802D5A28741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4" name="Text Box 6">
          <a:extLst>
            <a:ext uri="{FF2B5EF4-FFF2-40B4-BE49-F238E27FC236}">
              <a16:creationId xmlns:a16="http://schemas.microsoft.com/office/drawing/2014/main" id="{5902D6B4-45DB-4179-99FC-B5187473C3B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5" name="Text Box 7">
          <a:extLst>
            <a:ext uri="{FF2B5EF4-FFF2-40B4-BE49-F238E27FC236}">
              <a16:creationId xmlns:a16="http://schemas.microsoft.com/office/drawing/2014/main" id="{1E1CC784-115F-4B4B-8DD9-6C819BB21B7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6" name="Text Box 8">
          <a:extLst>
            <a:ext uri="{FF2B5EF4-FFF2-40B4-BE49-F238E27FC236}">
              <a16:creationId xmlns:a16="http://schemas.microsoft.com/office/drawing/2014/main" id="{5C187A12-0804-47DB-B628-8E15D60367B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7" name="Text Box 9">
          <a:extLst>
            <a:ext uri="{FF2B5EF4-FFF2-40B4-BE49-F238E27FC236}">
              <a16:creationId xmlns:a16="http://schemas.microsoft.com/office/drawing/2014/main" id="{D50EE74B-BE71-4082-863E-8B6B09DCD1B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8" name="Text Box 10">
          <a:extLst>
            <a:ext uri="{FF2B5EF4-FFF2-40B4-BE49-F238E27FC236}">
              <a16:creationId xmlns:a16="http://schemas.microsoft.com/office/drawing/2014/main" id="{13FE4DF8-C9E2-4697-B520-618C335F9B7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19" name="Text Box 11">
          <a:extLst>
            <a:ext uri="{FF2B5EF4-FFF2-40B4-BE49-F238E27FC236}">
              <a16:creationId xmlns:a16="http://schemas.microsoft.com/office/drawing/2014/main" id="{6D55D299-697B-4447-B211-9E5056D3861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0" name="Text Box 12">
          <a:extLst>
            <a:ext uri="{FF2B5EF4-FFF2-40B4-BE49-F238E27FC236}">
              <a16:creationId xmlns:a16="http://schemas.microsoft.com/office/drawing/2014/main" id="{605A5007-D44F-4604-98B0-04EC5F4E273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1" name="Text Box 13">
          <a:extLst>
            <a:ext uri="{FF2B5EF4-FFF2-40B4-BE49-F238E27FC236}">
              <a16:creationId xmlns:a16="http://schemas.microsoft.com/office/drawing/2014/main" id="{43778829-4E31-4D03-8364-A18E9A78549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2" name="Text Box 14">
          <a:extLst>
            <a:ext uri="{FF2B5EF4-FFF2-40B4-BE49-F238E27FC236}">
              <a16:creationId xmlns:a16="http://schemas.microsoft.com/office/drawing/2014/main" id="{2DFD206B-DECE-4777-A424-D306304C788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3" name="Text Box 15">
          <a:extLst>
            <a:ext uri="{FF2B5EF4-FFF2-40B4-BE49-F238E27FC236}">
              <a16:creationId xmlns:a16="http://schemas.microsoft.com/office/drawing/2014/main" id="{116B49E6-41F3-44AC-903F-F61DA3D3680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4" name="Text Box 16">
          <a:extLst>
            <a:ext uri="{FF2B5EF4-FFF2-40B4-BE49-F238E27FC236}">
              <a16:creationId xmlns:a16="http://schemas.microsoft.com/office/drawing/2014/main" id="{C111E3DA-CF08-4BA6-A792-C7547C3714E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5" name="Text Box 17">
          <a:extLst>
            <a:ext uri="{FF2B5EF4-FFF2-40B4-BE49-F238E27FC236}">
              <a16:creationId xmlns:a16="http://schemas.microsoft.com/office/drawing/2014/main" id="{7D21A215-3AAA-4F41-AE22-7B0534BD19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6" name="Text Box 6">
          <a:extLst>
            <a:ext uri="{FF2B5EF4-FFF2-40B4-BE49-F238E27FC236}">
              <a16:creationId xmlns:a16="http://schemas.microsoft.com/office/drawing/2014/main" id="{B1DC2444-2CEE-47FB-B36D-E4CD6AE6F87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7" name="Text Box 7">
          <a:extLst>
            <a:ext uri="{FF2B5EF4-FFF2-40B4-BE49-F238E27FC236}">
              <a16:creationId xmlns:a16="http://schemas.microsoft.com/office/drawing/2014/main" id="{F62C4757-073B-4B55-8366-E7091B167F6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8" name="Text Box 8">
          <a:extLst>
            <a:ext uri="{FF2B5EF4-FFF2-40B4-BE49-F238E27FC236}">
              <a16:creationId xmlns:a16="http://schemas.microsoft.com/office/drawing/2014/main" id="{792CFF90-2F65-4F3E-ACE2-CA84B058D82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29" name="Text Box 9">
          <a:extLst>
            <a:ext uri="{FF2B5EF4-FFF2-40B4-BE49-F238E27FC236}">
              <a16:creationId xmlns:a16="http://schemas.microsoft.com/office/drawing/2014/main" id="{F0FAFAAD-4088-44D8-B1FD-49859793204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0" name="Text Box 10">
          <a:extLst>
            <a:ext uri="{FF2B5EF4-FFF2-40B4-BE49-F238E27FC236}">
              <a16:creationId xmlns:a16="http://schemas.microsoft.com/office/drawing/2014/main" id="{E62FABE2-81D2-41B9-8F26-6BC38827F2A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1" name="Text Box 11">
          <a:extLst>
            <a:ext uri="{FF2B5EF4-FFF2-40B4-BE49-F238E27FC236}">
              <a16:creationId xmlns:a16="http://schemas.microsoft.com/office/drawing/2014/main" id="{1585C98A-3939-47C6-A6F4-DF5733A59F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2" name="Text Box 12">
          <a:extLst>
            <a:ext uri="{FF2B5EF4-FFF2-40B4-BE49-F238E27FC236}">
              <a16:creationId xmlns:a16="http://schemas.microsoft.com/office/drawing/2014/main" id="{6A775DBA-1D89-4C94-9CCF-51667082028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3" name="Text Box 13">
          <a:extLst>
            <a:ext uri="{FF2B5EF4-FFF2-40B4-BE49-F238E27FC236}">
              <a16:creationId xmlns:a16="http://schemas.microsoft.com/office/drawing/2014/main" id="{FD09973B-BBB6-443A-848B-3FA5E0F90E8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4" name="Text Box 14">
          <a:extLst>
            <a:ext uri="{FF2B5EF4-FFF2-40B4-BE49-F238E27FC236}">
              <a16:creationId xmlns:a16="http://schemas.microsoft.com/office/drawing/2014/main" id="{FAA60612-309B-482D-8463-DB1D2731E25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5" name="Text Box 15">
          <a:extLst>
            <a:ext uri="{FF2B5EF4-FFF2-40B4-BE49-F238E27FC236}">
              <a16:creationId xmlns:a16="http://schemas.microsoft.com/office/drawing/2014/main" id="{3B5D2535-CC95-4D04-9D9A-0B921964D7C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6" name="Text Box 16">
          <a:extLst>
            <a:ext uri="{FF2B5EF4-FFF2-40B4-BE49-F238E27FC236}">
              <a16:creationId xmlns:a16="http://schemas.microsoft.com/office/drawing/2014/main" id="{A6787C89-BBDE-4024-BE38-84AF01A50E8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7" name="Text Box 17">
          <a:extLst>
            <a:ext uri="{FF2B5EF4-FFF2-40B4-BE49-F238E27FC236}">
              <a16:creationId xmlns:a16="http://schemas.microsoft.com/office/drawing/2014/main" id="{77AF562D-543A-44AF-8EF7-3675F8C0DA4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8" name="Text Box 7">
          <a:extLst>
            <a:ext uri="{FF2B5EF4-FFF2-40B4-BE49-F238E27FC236}">
              <a16:creationId xmlns:a16="http://schemas.microsoft.com/office/drawing/2014/main" id="{A4D57EA8-461F-428A-8766-9B0AD4F5E81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39" name="Text Box 8">
          <a:extLst>
            <a:ext uri="{FF2B5EF4-FFF2-40B4-BE49-F238E27FC236}">
              <a16:creationId xmlns:a16="http://schemas.microsoft.com/office/drawing/2014/main" id="{0BE28B21-1EB4-4340-89F8-6C5A074F02A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0" name="Text Box 9">
          <a:extLst>
            <a:ext uri="{FF2B5EF4-FFF2-40B4-BE49-F238E27FC236}">
              <a16:creationId xmlns:a16="http://schemas.microsoft.com/office/drawing/2014/main" id="{BF780E69-ADE1-4F21-8530-D0B394E50ED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1" name="Text Box 10">
          <a:extLst>
            <a:ext uri="{FF2B5EF4-FFF2-40B4-BE49-F238E27FC236}">
              <a16:creationId xmlns:a16="http://schemas.microsoft.com/office/drawing/2014/main" id="{4884F594-67BB-4BFC-8505-926D4542728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2" name="Text Box 11">
          <a:extLst>
            <a:ext uri="{FF2B5EF4-FFF2-40B4-BE49-F238E27FC236}">
              <a16:creationId xmlns:a16="http://schemas.microsoft.com/office/drawing/2014/main" id="{4D87F582-6EB3-4682-BFB6-911B9463EDE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3" name="Text Box 12">
          <a:extLst>
            <a:ext uri="{FF2B5EF4-FFF2-40B4-BE49-F238E27FC236}">
              <a16:creationId xmlns:a16="http://schemas.microsoft.com/office/drawing/2014/main" id="{56A3C1AF-0A57-40C1-907A-82810A8C899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4" name="Text Box 13">
          <a:extLst>
            <a:ext uri="{FF2B5EF4-FFF2-40B4-BE49-F238E27FC236}">
              <a16:creationId xmlns:a16="http://schemas.microsoft.com/office/drawing/2014/main" id="{2E441894-D9C2-4C84-A783-5C4CD179738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5" name="Text Box 14">
          <a:extLst>
            <a:ext uri="{FF2B5EF4-FFF2-40B4-BE49-F238E27FC236}">
              <a16:creationId xmlns:a16="http://schemas.microsoft.com/office/drawing/2014/main" id="{77675D19-6931-4B2B-94A9-DE96AD8BD05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6" name="Text Box 15">
          <a:extLst>
            <a:ext uri="{FF2B5EF4-FFF2-40B4-BE49-F238E27FC236}">
              <a16:creationId xmlns:a16="http://schemas.microsoft.com/office/drawing/2014/main" id="{F63F3ABC-670B-48BB-9D84-A3F9E5908B3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7" name="Text Box 16">
          <a:extLst>
            <a:ext uri="{FF2B5EF4-FFF2-40B4-BE49-F238E27FC236}">
              <a16:creationId xmlns:a16="http://schemas.microsoft.com/office/drawing/2014/main" id="{8E7C7938-BF93-4117-A66C-28FE4A9B763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8" name="Text Box 17">
          <a:extLst>
            <a:ext uri="{FF2B5EF4-FFF2-40B4-BE49-F238E27FC236}">
              <a16:creationId xmlns:a16="http://schemas.microsoft.com/office/drawing/2014/main" id="{5C304AC1-58E7-4CBB-B324-5006110B530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49" name="Text Box 6">
          <a:extLst>
            <a:ext uri="{FF2B5EF4-FFF2-40B4-BE49-F238E27FC236}">
              <a16:creationId xmlns:a16="http://schemas.microsoft.com/office/drawing/2014/main" id="{1186B1FB-358A-435C-91C9-FB446BFF24F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0" name="Text Box 7">
          <a:extLst>
            <a:ext uri="{FF2B5EF4-FFF2-40B4-BE49-F238E27FC236}">
              <a16:creationId xmlns:a16="http://schemas.microsoft.com/office/drawing/2014/main" id="{C3D4FF16-49CD-424E-BAA0-DACD685D7E8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1" name="Text Box 8">
          <a:extLst>
            <a:ext uri="{FF2B5EF4-FFF2-40B4-BE49-F238E27FC236}">
              <a16:creationId xmlns:a16="http://schemas.microsoft.com/office/drawing/2014/main" id="{807DFA5A-2DEE-4BBF-93B4-031C35AE57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2" name="Text Box 9">
          <a:extLst>
            <a:ext uri="{FF2B5EF4-FFF2-40B4-BE49-F238E27FC236}">
              <a16:creationId xmlns:a16="http://schemas.microsoft.com/office/drawing/2014/main" id="{4192C59A-A9C4-40BA-A4E6-9CF3CE7A5D8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3" name="Text Box 10">
          <a:extLst>
            <a:ext uri="{FF2B5EF4-FFF2-40B4-BE49-F238E27FC236}">
              <a16:creationId xmlns:a16="http://schemas.microsoft.com/office/drawing/2014/main" id="{8D47C98A-8B18-470E-AF56-226F4AC520A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4" name="Text Box 11">
          <a:extLst>
            <a:ext uri="{FF2B5EF4-FFF2-40B4-BE49-F238E27FC236}">
              <a16:creationId xmlns:a16="http://schemas.microsoft.com/office/drawing/2014/main" id="{DAD31E26-14D1-4B7D-BD31-846E9996736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5" name="Text Box 12">
          <a:extLst>
            <a:ext uri="{FF2B5EF4-FFF2-40B4-BE49-F238E27FC236}">
              <a16:creationId xmlns:a16="http://schemas.microsoft.com/office/drawing/2014/main" id="{B0215CDB-BF4C-4B6E-8EC4-CF4018D0C5C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6" name="Text Box 13">
          <a:extLst>
            <a:ext uri="{FF2B5EF4-FFF2-40B4-BE49-F238E27FC236}">
              <a16:creationId xmlns:a16="http://schemas.microsoft.com/office/drawing/2014/main" id="{995DFC80-81BB-4999-B298-A456170A30E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7" name="Text Box 14">
          <a:extLst>
            <a:ext uri="{FF2B5EF4-FFF2-40B4-BE49-F238E27FC236}">
              <a16:creationId xmlns:a16="http://schemas.microsoft.com/office/drawing/2014/main" id="{A34B0B20-D926-490B-8EE9-31968E7E371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8" name="Text Box 15">
          <a:extLst>
            <a:ext uri="{FF2B5EF4-FFF2-40B4-BE49-F238E27FC236}">
              <a16:creationId xmlns:a16="http://schemas.microsoft.com/office/drawing/2014/main" id="{A9A4AC5F-12E7-48BB-A0B2-29EE1EA4D9E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59" name="Text Box 16">
          <a:extLst>
            <a:ext uri="{FF2B5EF4-FFF2-40B4-BE49-F238E27FC236}">
              <a16:creationId xmlns:a16="http://schemas.microsoft.com/office/drawing/2014/main" id="{A89D09C6-5E73-4EB6-9D6B-0C2435790B2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0" name="Text Box 17">
          <a:extLst>
            <a:ext uri="{FF2B5EF4-FFF2-40B4-BE49-F238E27FC236}">
              <a16:creationId xmlns:a16="http://schemas.microsoft.com/office/drawing/2014/main" id="{73F7D8A6-C725-4078-A0F6-544E51AEB23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1" name="Text Box 6">
          <a:extLst>
            <a:ext uri="{FF2B5EF4-FFF2-40B4-BE49-F238E27FC236}">
              <a16:creationId xmlns:a16="http://schemas.microsoft.com/office/drawing/2014/main" id="{A2E66C6B-9AC2-44E4-93B6-A76CF575169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2" name="Text Box 7">
          <a:extLst>
            <a:ext uri="{FF2B5EF4-FFF2-40B4-BE49-F238E27FC236}">
              <a16:creationId xmlns:a16="http://schemas.microsoft.com/office/drawing/2014/main" id="{24C61BE5-2F7A-49F3-AE21-4774B35439F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3" name="Text Box 8">
          <a:extLst>
            <a:ext uri="{FF2B5EF4-FFF2-40B4-BE49-F238E27FC236}">
              <a16:creationId xmlns:a16="http://schemas.microsoft.com/office/drawing/2014/main" id="{899BF14A-82D8-49F6-B9F4-A51D706EE75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4" name="Text Box 9">
          <a:extLst>
            <a:ext uri="{FF2B5EF4-FFF2-40B4-BE49-F238E27FC236}">
              <a16:creationId xmlns:a16="http://schemas.microsoft.com/office/drawing/2014/main" id="{B7E5FAD5-4921-4995-88FE-066A71F85D0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5" name="Text Box 10">
          <a:extLst>
            <a:ext uri="{FF2B5EF4-FFF2-40B4-BE49-F238E27FC236}">
              <a16:creationId xmlns:a16="http://schemas.microsoft.com/office/drawing/2014/main" id="{663F5802-CE9F-4C22-B909-DDC2A54036D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6" name="Text Box 11">
          <a:extLst>
            <a:ext uri="{FF2B5EF4-FFF2-40B4-BE49-F238E27FC236}">
              <a16:creationId xmlns:a16="http://schemas.microsoft.com/office/drawing/2014/main" id="{ED96994C-6F70-4A1A-AB8C-D2EC1797ACC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7" name="Text Box 12">
          <a:extLst>
            <a:ext uri="{FF2B5EF4-FFF2-40B4-BE49-F238E27FC236}">
              <a16:creationId xmlns:a16="http://schemas.microsoft.com/office/drawing/2014/main" id="{49B1675E-A3DF-4581-9D4D-A36DED66D81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8" name="Text Box 13">
          <a:extLst>
            <a:ext uri="{FF2B5EF4-FFF2-40B4-BE49-F238E27FC236}">
              <a16:creationId xmlns:a16="http://schemas.microsoft.com/office/drawing/2014/main" id="{C2F6B826-2569-4A52-9E50-B530D053D93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69" name="Text Box 14">
          <a:extLst>
            <a:ext uri="{FF2B5EF4-FFF2-40B4-BE49-F238E27FC236}">
              <a16:creationId xmlns:a16="http://schemas.microsoft.com/office/drawing/2014/main" id="{031D5915-2066-45EB-8FDC-1453CBDD847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0" name="Text Box 15">
          <a:extLst>
            <a:ext uri="{FF2B5EF4-FFF2-40B4-BE49-F238E27FC236}">
              <a16:creationId xmlns:a16="http://schemas.microsoft.com/office/drawing/2014/main" id="{CC56549A-DA92-4B6C-A086-EE6DC92BED4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1" name="Text Box 16">
          <a:extLst>
            <a:ext uri="{FF2B5EF4-FFF2-40B4-BE49-F238E27FC236}">
              <a16:creationId xmlns:a16="http://schemas.microsoft.com/office/drawing/2014/main" id="{8468C283-3373-49BA-9338-A155ABBD614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2" name="Text Box 17">
          <a:extLst>
            <a:ext uri="{FF2B5EF4-FFF2-40B4-BE49-F238E27FC236}">
              <a16:creationId xmlns:a16="http://schemas.microsoft.com/office/drawing/2014/main" id="{5C12F936-FC37-4761-8C28-A0B0EE7388F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3" name="Text Box 6">
          <a:extLst>
            <a:ext uri="{FF2B5EF4-FFF2-40B4-BE49-F238E27FC236}">
              <a16:creationId xmlns:a16="http://schemas.microsoft.com/office/drawing/2014/main" id="{1A85B62D-6A00-43DD-A757-564BA4CDDF7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4" name="Text Box 7">
          <a:extLst>
            <a:ext uri="{FF2B5EF4-FFF2-40B4-BE49-F238E27FC236}">
              <a16:creationId xmlns:a16="http://schemas.microsoft.com/office/drawing/2014/main" id="{CEFC72A0-58A9-484D-862E-EB89A2AA52B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5" name="Text Box 8">
          <a:extLst>
            <a:ext uri="{FF2B5EF4-FFF2-40B4-BE49-F238E27FC236}">
              <a16:creationId xmlns:a16="http://schemas.microsoft.com/office/drawing/2014/main" id="{33DF0151-F1C5-42B6-8E5A-AE0259AFD73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6" name="Text Box 9">
          <a:extLst>
            <a:ext uri="{FF2B5EF4-FFF2-40B4-BE49-F238E27FC236}">
              <a16:creationId xmlns:a16="http://schemas.microsoft.com/office/drawing/2014/main" id="{4F69AB0D-979B-4C8A-B94F-3AED652F91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7" name="Text Box 10">
          <a:extLst>
            <a:ext uri="{FF2B5EF4-FFF2-40B4-BE49-F238E27FC236}">
              <a16:creationId xmlns:a16="http://schemas.microsoft.com/office/drawing/2014/main" id="{AB6C8E3E-9E89-4937-A354-EC7A3993526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8" name="Text Box 11">
          <a:extLst>
            <a:ext uri="{FF2B5EF4-FFF2-40B4-BE49-F238E27FC236}">
              <a16:creationId xmlns:a16="http://schemas.microsoft.com/office/drawing/2014/main" id="{D489392B-3549-4B62-8F25-4CA98EB62E3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79" name="Text Box 12">
          <a:extLst>
            <a:ext uri="{FF2B5EF4-FFF2-40B4-BE49-F238E27FC236}">
              <a16:creationId xmlns:a16="http://schemas.microsoft.com/office/drawing/2014/main" id="{DD366364-A502-4DFA-8389-F431BF1E845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0" name="Text Box 13">
          <a:extLst>
            <a:ext uri="{FF2B5EF4-FFF2-40B4-BE49-F238E27FC236}">
              <a16:creationId xmlns:a16="http://schemas.microsoft.com/office/drawing/2014/main" id="{064912FA-B62A-4267-B846-40C596A3621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1" name="Text Box 14">
          <a:extLst>
            <a:ext uri="{FF2B5EF4-FFF2-40B4-BE49-F238E27FC236}">
              <a16:creationId xmlns:a16="http://schemas.microsoft.com/office/drawing/2014/main" id="{A3898D84-3BE2-47A1-AD5B-42735CC930C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2" name="Text Box 15">
          <a:extLst>
            <a:ext uri="{FF2B5EF4-FFF2-40B4-BE49-F238E27FC236}">
              <a16:creationId xmlns:a16="http://schemas.microsoft.com/office/drawing/2014/main" id="{59A0F706-F612-4546-B6E1-3F60DB313AC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3" name="Text Box 16">
          <a:extLst>
            <a:ext uri="{FF2B5EF4-FFF2-40B4-BE49-F238E27FC236}">
              <a16:creationId xmlns:a16="http://schemas.microsoft.com/office/drawing/2014/main" id="{EFA7441C-E4BF-41FF-BA06-2494AE16A3B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4" name="Text Box 17">
          <a:extLst>
            <a:ext uri="{FF2B5EF4-FFF2-40B4-BE49-F238E27FC236}">
              <a16:creationId xmlns:a16="http://schemas.microsoft.com/office/drawing/2014/main" id="{E7D565E9-F2A3-4968-A3E3-8C60669D31E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5" name="Text Box 7">
          <a:extLst>
            <a:ext uri="{FF2B5EF4-FFF2-40B4-BE49-F238E27FC236}">
              <a16:creationId xmlns:a16="http://schemas.microsoft.com/office/drawing/2014/main" id="{6D012C5B-EF3A-4BB5-B6A6-A2D606EECD6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6" name="Text Box 8">
          <a:extLst>
            <a:ext uri="{FF2B5EF4-FFF2-40B4-BE49-F238E27FC236}">
              <a16:creationId xmlns:a16="http://schemas.microsoft.com/office/drawing/2014/main" id="{3F15E42A-1C8A-4672-A1FE-5CD06583CD5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7" name="Text Box 9">
          <a:extLst>
            <a:ext uri="{FF2B5EF4-FFF2-40B4-BE49-F238E27FC236}">
              <a16:creationId xmlns:a16="http://schemas.microsoft.com/office/drawing/2014/main" id="{BDBB384D-ECC5-4C42-B3D5-8F1552F5F38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8" name="Text Box 10">
          <a:extLst>
            <a:ext uri="{FF2B5EF4-FFF2-40B4-BE49-F238E27FC236}">
              <a16:creationId xmlns:a16="http://schemas.microsoft.com/office/drawing/2014/main" id="{A3652F1D-EF1F-45A1-B37E-1A0DA0AE733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89" name="Text Box 11">
          <a:extLst>
            <a:ext uri="{FF2B5EF4-FFF2-40B4-BE49-F238E27FC236}">
              <a16:creationId xmlns:a16="http://schemas.microsoft.com/office/drawing/2014/main" id="{3533BAAB-BD01-4D93-ACF6-EEB5679F09C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0" name="Text Box 12">
          <a:extLst>
            <a:ext uri="{FF2B5EF4-FFF2-40B4-BE49-F238E27FC236}">
              <a16:creationId xmlns:a16="http://schemas.microsoft.com/office/drawing/2014/main" id="{969007C7-0E36-45D6-9D58-F3196C0202D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1" name="Text Box 13">
          <a:extLst>
            <a:ext uri="{FF2B5EF4-FFF2-40B4-BE49-F238E27FC236}">
              <a16:creationId xmlns:a16="http://schemas.microsoft.com/office/drawing/2014/main" id="{44A074F1-8B8C-4E06-9C96-17DDDEA3711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2" name="Text Box 14">
          <a:extLst>
            <a:ext uri="{FF2B5EF4-FFF2-40B4-BE49-F238E27FC236}">
              <a16:creationId xmlns:a16="http://schemas.microsoft.com/office/drawing/2014/main" id="{BEA19C8F-90DC-4768-9C0C-B3F9CC8D47D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3" name="Text Box 15">
          <a:extLst>
            <a:ext uri="{FF2B5EF4-FFF2-40B4-BE49-F238E27FC236}">
              <a16:creationId xmlns:a16="http://schemas.microsoft.com/office/drawing/2014/main" id="{94BCD9E7-B653-4C33-B93C-A6EFC47783C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4" name="Text Box 16">
          <a:extLst>
            <a:ext uri="{FF2B5EF4-FFF2-40B4-BE49-F238E27FC236}">
              <a16:creationId xmlns:a16="http://schemas.microsoft.com/office/drawing/2014/main" id="{63E403C5-5E71-4F5E-AE9F-9D1B1C1C973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5" name="Text Box 17">
          <a:extLst>
            <a:ext uri="{FF2B5EF4-FFF2-40B4-BE49-F238E27FC236}">
              <a16:creationId xmlns:a16="http://schemas.microsoft.com/office/drawing/2014/main" id="{AA3C226A-BD82-411F-8A94-EFB10175314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6" name="Text Box 6">
          <a:extLst>
            <a:ext uri="{FF2B5EF4-FFF2-40B4-BE49-F238E27FC236}">
              <a16:creationId xmlns:a16="http://schemas.microsoft.com/office/drawing/2014/main" id="{0B7EA95C-4655-4B37-92AF-114EE2ADFC9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7" name="Text Box 7">
          <a:extLst>
            <a:ext uri="{FF2B5EF4-FFF2-40B4-BE49-F238E27FC236}">
              <a16:creationId xmlns:a16="http://schemas.microsoft.com/office/drawing/2014/main" id="{7A44EF7F-C371-464F-996C-DC713891003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8" name="Text Box 8">
          <a:extLst>
            <a:ext uri="{FF2B5EF4-FFF2-40B4-BE49-F238E27FC236}">
              <a16:creationId xmlns:a16="http://schemas.microsoft.com/office/drawing/2014/main" id="{9D2194AD-4775-4ADE-AEFB-4B3E874571E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099" name="Text Box 9">
          <a:extLst>
            <a:ext uri="{FF2B5EF4-FFF2-40B4-BE49-F238E27FC236}">
              <a16:creationId xmlns:a16="http://schemas.microsoft.com/office/drawing/2014/main" id="{49D8D97C-401D-4631-BCF6-D50431A4FB9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0" name="Text Box 10">
          <a:extLst>
            <a:ext uri="{FF2B5EF4-FFF2-40B4-BE49-F238E27FC236}">
              <a16:creationId xmlns:a16="http://schemas.microsoft.com/office/drawing/2014/main" id="{E86F93A9-CDC8-422F-B993-2779A1185E3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1" name="Text Box 11">
          <a:extLst>
            <a:ext uri="{FF2B5EF4-FFF2-40B4-BE49-F238E27FC236}">
              <a16:creationId xmlns:a16="http://schemas.microsoft.com/office/drawing/2014/main" id="{985C9629-D630-484D-BFE7-4938547E8DC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2" name="Text Box 12">
          <a:extLst>
            <a:ext uri="{FF2B5EF4-FFF2-40B4-BE49-F238E27FC236}">
              <a16:creationId xmlns:a16="http://schemas.microsoft.com/office/drawing/2014/main" id="{E513D80A-9E96-4B52-9A85-6931CECD4D7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3" name="Text Box 13">
          <a:extLst>
            <a:ext uri="{FF2B5EF4-FFF2-40B4-BE49-F238E27FC236}">
              <a16:creationId xmlns:a16="http://schemas.microsoft.com/office/drawing/2014/main" id="{EF000F8A-BC11-4DC9-9A00-B7424BA210C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4" name="Text Box 14">
          <a:extLst>
            <a:ext uri="{FF2B5EF4-FFF2-40B4-BE49-F238E27FC236}">
              <a16:creationId xmlns:a16="http://schemas.microsoft.com/office/drawing/2014/main" id="{949049F0-D210-4627-A812-00DA090FC15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5" name="Text Box 15">
          <a:extLst>
            <a:ext uri="{FF2B5EF4-FFF2-40B4-BE49-F238E27FC236}">
              <a16:creationId xmlns:a16="http://schemas.microsoft.com/office/drawing/2014/main" id="{F535C295-F849-4C51-81C1-65CCB1AC919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6" name="Text Box 16">
          <a:extLst>
            <a:ext uri="{FF2B5EF4-FFF2-40B4-BE49-F238E27FC236}">
              <a16:creationId xmlns:a16="http://schemas.microsoft.com/office/drawing/2014/main" id="{EDF3DD67-4C6B-4FC3-8325-0664D072E57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7" name="Text Box 17">
          <a:extLst>
            <a:ext uri="{FF2B5EF4-FFF2-40B4-BE49-F238E27FC236}">
              <a16:creationId xmlns:a16="http://schemas.microsoft.com/office/drawing/2014/main" id="{0D96384C-6189-4DE3-A1D3-A96CFDD25D7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8" name="Text Box 6">
          <a:extLst>
            <a:ext uri="{FF2B5EF4-FFF2-40B4-BE49-F238E27FC236}">
              <a16:creationId xmlns:a16="http://schemas.microsoft.com/office/drawing/2014/main" id="{25423544-09A4-4DE3-9E7A-4A6EA40D549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09" name="Text Box 7">
          <a:extLst>
            <a:ext uri="{FF2B5EF4-FFF2-40B4-BE49-F238E27FC236}">
              <a16:creationId xmlns:a16="http://schemas.microsoft.com/office/drawing/2014/main" id="{B65ED81F-1AB6-45F2-AC1A-10D112FA9E6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0" name="Text Box 8">
          <a:extLst>
            <a:ext uri="{FF2B5EF4-FFF2-40B4-BE49-F238E27FC236}">
              <a16:creationId xmlns:a16="http://schemas.microsoft.com/office/drawing/2014/main" id="{BD2544FD-F327-4062-8907-FFE4F6F50AE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1" name="Text Box 9">
          <a:extLst>
            <a:ext uri="{FF2B5EF4-FFF2-40B4-BE49-F238E27FC236}">
              <a16:creationId xmlns:a16="http://schemas.microsoft.com/office/drawing/2014/main" id="{D13AAD1C-7947-44BB-9E4F-2D11A10CA60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2" name="Text Box 10">
          <a:extLst>
            <a:ext uri="{FF2B5EF4-FFF2-40B4-BE49-F238E27FC236}">
              <a16:creationId xmlns:a16="http://schemas.microsoft.com/office/drawing/2014/main" id="{F1210217-39BB-4EC7-B1CE-805FA387EFD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3" name="Text Box 11">
          <a:extLst>
            <a:ext uri="{FF2B5EF4-FFF2-40B4-BE49-F238E27FC236}">
              <a16:creationId xmlns:a16="http://schemas.microsoft.com/office/drawing/2014/main" id="{3A36AB4E-9CD4-44DA-A6BC-90D35D741CF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4" name="Text Box 12">
          <a:extLst>
            <a:ext uri="{FF2B5EF4-FFF2-40B4-BE49-F238E27FC236}">
              <a16:creationId xmlns:a16="http://schemas.microsoft.com/office/drawing/2014/main" id="{4754B4BD-1C4B-4F97-8C02-3BBCDDA0E47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5" name="Text Box 13">
          <a:extLst>
            <a:ext uri="{FF2B5EF4-FFF2-40B4-BE49-F238E27FC236}">
              <a16:creationId xmlns:a16="http://schemas.microsoft.com/office/drawing/2014/main" id="{9C5D4B3E-E312-4034-BFCC-DF611892F3F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6" name="Text Box 14">
          <a:extLst>
            <a:ext uri="{FF2B5EF4-FFF2-40B4-BE49-F238E27FC236}">
              <a16:creationId xmlns:a16="http://schemas.microsoft.com/office/drawing/2014/main" id="{3E667D4C-F55E-4612-B622-F2A0C2FB93B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7" name="Text Box 15">
          <a:extLst>
            <a:ext uri="{FF2B5EF4-FFF2-40B4-BE49-F238E27FC236}">
              <a16:creationId xmlns:a16="http://schemas.microsoft.com/office/drawing/2014/main" id="{61AC21C0-9DDF-4384-80D8-967D8AC411F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8" name="Text Box 16">
          <a:extLst>
            <a:ext uri="{FF2B5EF4-FFF2-40B4-BE49-F238E27FC236}">
              <a16:creationId xmlns:a16="http://schemas.microsoft.com/office/drawing/2014/main" id="{AF7102A5-9E76-43D6-B13F-D683308B7D0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19" name="Text Box 17">
          <a:extLst>
            <a:ext uri="{FF2B5EF4-FFF2-40B4-BE49-F238E27FC236}">
              <a16:creationId xmlns:a16="http://schemas.microsoft.com/office/drawing/2014/main" id="{A781FBBF-5383-46FD-B720-84D06CD43E1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0" name="Text Box 6">
          <a:extLst>
            <a:ext uri="{FF2B5EF4-FFF2-40B4-BE49-F238E27FC236}">
              <a16:creationId xmlns:a16="http://schemas.microsoft.com/office/drawing/2014/main" id="{10654544-1C64-4B35-807C-0661ABC26E8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1" name="Text Box 7">
          <a:extLst>
            <a:ext uri="{FF2B5EF4-FFF2-40B4-BE49-F238E27FC236}">
              <a16:creationId xmlns:a16="http://schemas.microsoft.com/office/drawing/2014/main" id="{7B255789-EFAD-4AF2-921E-F1305DD7771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2" name="Text Box 8">
          <a:extLst>
            <a:ext uri="{FF2B5EF4-FFF2-40B4-BE49-F238E27FC236}">
              <a16:creationId xmlns:a16="http://schemas.microsoft.com/office/drawing/2014/main" id="{957E969C-AEC2-47C5-A3BF-10FB9CF989A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3" name="Text Box 9">
          <a:extLst>
            <a:ext uri="{FF2B5EF4-FFF2-40B4-BE49-F238E27FC236}">
              <a16:creationId xmlns:a16="http://schemas.microsoft.com/office/drawing/2014/main" id="{81E9D935-55E3-4A23-9338-A1587E91C1B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4" name="Text Box 10">
          <a:extLst>
            <a:ext uri="{FF2B5EF4-FFF2-40B4-BE49-F238E27FC236}">
              <a16:creationId xmlns:a16="http://schemas.microsoft.com/office/drawing/2014/main" id="{C6795A90-0543-43D2-AAB6-04EF710FFA2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5" name="Text Box 11">
          <a:extLst>
            <a:ext uri="{FF2B5EF4-FFF2-40B4-BE49-F238E27FC236}">
              <a16:creationId xmlns:a16="http://schemas.microsoft.com/office/drawing/2014/main" id="{F4FE5E4D-9069-49FC-A80E-7C959F8213E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6" name="Text Box 12">
          <a:extLst>
            <a:ext uri="{FF2B5EF4-FFF2-40B4-BE49-F238E27FC236}">
              <a16:creationId xmlns:a16="http://schemas.microsoft.com/office/drawing/2014/main" id="{8F5A22B7-309A-4FDA-BE79-B047AD1E66D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7" name="Text Box 13">
          <a:extLst>
            <a:ext uri="{FF2B5EF4-FFF2-40B4-BE49-F238E27FC236}">
              <a16:creationId xmlns:a16="http://schemas.microsoft.com/office/drawing/2014/main" id="{38240204-D5C0-47D3-8558-2221896755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8" name="Text Box 14">
          <a:extLst>
            <a:ext uri="{FF2B5EF4-FFF2-40B4-BE49-F238E27FC236}">
              <a16:creationId xmlns:a16="http://schemas.microsoft.com/office/drawing/2014/main" id="{708467DD-A355-4FB8-A4EB-F1005CF53C8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29" name="Text Box 15">
          <a:extLst>
            <a:ext uri="{FF2B5EF4-FFF2-40B4-BE49-F238E27FC236}">
              <a16:creationId xmlns:a16="http://schemas.microsoft.com/office/drawing/2014/main" id="{EF95825D-B69F-4DA9-B49B-8A516812E97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0" name="Text Box 16">
          <a:extLst>
            <a:ext uri="{FF2B5EF4-FFF2-40B4-BE49-F238E27FC236}">
              <a16:creationId xmlns:a16="http://schemas.microsoft.com/office/drawing/2014/main" id="{A1BD0677-6ADA-4221-B79D-770C901D2D6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1" name="Text Box 17">
          <a:extLst>
            <a:ext uri="{FF2B5EF4-FFF2-40B4-BE49-F238E27FC236}">
              <a16:creationId xmlns:a16="http://schemas.microsoft.com/office/drawing/2014/main" id="{347C1B65-7907-4294-B8C1-9675C4C40EF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2" name="Text Box 7">
          <a:extLst>
            <a:ext uri="{FF2B5EF4-FFF2-40B4-BE49-F238E27FC236}">
              <a16:creationId xmlns:a16="http://schemas.microsoft.com/office/drawing/2014/main" id="{C209C51A-6E85-4DD4-9FD0-AEBD04528EC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3" name="Text Box 8">
          <a:extLst>
            <a:ext uri="{FF2B5EF4-FFF2-40B4-BE49-F238E27FC236}">
              <a16:creationId xmlns:a16="http://schemas.microsoft.com/office/drawing/2014/main" id="{CB645420-B8BC-4518-805C-B37866C8441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4" name="Text Box 9">
          <a:extLst>
            <a:ext uri="{FF2B5EF4-FFF2-40B4-BE49-F238E27FC236}">
              <a16:creationId xmlns:a16="http://schemas.microsoft.com/office/drawing/2014/main" id="{C3F5D9FD-383D-4421-8400-49AB2A60EFA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5" name="Text Box 10">
          <a:extLst>
            <a:ext uri="{FF2B5EF4-FFF2-40B4-BE49-F238E27FC236}">
              <a16:creationId xmlns:a16="http://schemas.microsoft.com/office/drawing/2014/main" id="{08170083-90BD-4187-A131-42B1535A35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6" name="Text Box 11">
          <a:extLst>
            <a:ext uri="{FF2B5EF4-FFF2-40B4-BE49-F238E27FC236}">
              <a16:creationId xmlns:a16="http://schemas.microsoft.com/office/drawing/2014/main" id="{05EF2746-5103-4F7F-942E-63EDDEA091F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7" name="Text Box 12">
          <a:extLst>
            <a:ext uri="{FF2B5EF4-FFF2-40B4-BE49-F238E27FC236}">
              <a16:creationId xmlns:a16="http://schemas.microsoft.com/office/drawing/2014/main" id="{14E8C3E0-FD80-4557-AAC4-8F4B51E8ED9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8" name="Text Box 13">
          <a:extLst>
            <a:ext uri="{FF2B5EF4-FFF2-40B4-BE49-F238E27FC236}">
              <a16:creationId xmlns:a16="http://schemas.microsoft.com/office/drawing/2014/main" id="{77AB801D-5C8A-4EC0-B87D-64DBCF7206B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39" name="Text Box 14">
          <a:extLst>
            <a:ext uri="{FF2B5EF4-FFF2-40B4-BE49-F238E27FC236}">
              <a16:creationId xmlns:a16="http://schemas.microsoft.com/office/drawing/2014/main" id="{D12FB9E9-3274-4DA5-88AF-9367E63011F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0" name="Text Box 15">
          <a:extLst>
            <a:ext uri="{FF2B5EF4-FFF2-40B4-BE49-F238E27FC236}">
              <a16:creationId xmlns:a16="http://schemas.microsoft.com/office/drawing/2014/main" id="{9515AB45-4E99-46F6-A153-A1CED3FD72D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1" name="Text Box 16">
          <a:extLst>
            <a:ext uri="{FF2B5EF4-FFF2-40B4-BE49-F238E27FC236}">
              <a16:creationId xmlns:a16="http://schemas.microsoft.com/office/drawing/2014/main" id="{7E65ABA2-E08A-4652-A593-67502B8D80C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2" name="Text Box 17">
          <a:extLst>
            <a:ext uri="{FF2B5EF4-FFF2-40B4-BE49-F238E27FC236}">
              <a16:creationId xmlns:a16="http://schemas.microsoft.com/office/drawing/2014/main" id="{6ED4311B-DC42-4311-A54F-80CDC2C438D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3" name="Text Box 6">
          <a:extLst>
            <a:ext uri="{FF2B5EF4-FFF2-40B4-BE49-F238E27FC236}">
              <a16:creationId xmlns:a16="http://schemas.microsoft.com/office/drawing/2014/main" id="{BDCFF2B8-2C1D-485B-84A4-42EBA1C8EC7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4" name="Text Box 7">
          <a:extLst>
            <a:ext uri="{FF2B5EF4-FFF2-40B4-BE49-F238E27FC236}">
              <a16:creationId xmlns:a16="http://schemas.microsoft.com/office/drawing/2014/main" id="{C4AAE8C8-3030-4CED-A7EA-D0B6697259A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5" name="Text Box 8">
          <a:extLst>
            <a:ext uri="{FF2B5EF4-FFF2-40B4-BE49-F238E27FC236}">
              <a16:creationId xmlns:a16="http://schemas.microsoft.com/office/drawing/2014/main" id="{E990AA1D-7072-461F-8AEB-8B61DD716FE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6" name="Text Box 9">
          <a:extLst>
            <a:ext uri="{FF2B5EF4-FFF2-40B4-BE49-F238E27FC236}">
              <a16:creationId xmlns:a16="http://schemas.microsoft.com/office/drawing/2014/main" id="{7D603027-6BDD-444F-BCCA-1BA294A39B5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7" name="Text Box 10">
          <a:extLst>
            <a:ext uri="{FF2B5EF4-FFF2-40B4-BE49-F238E27FC236}">
              <a16:creationId xmlns:a16="http://schemas.microsoft.com/office/drawing/2014/main" id="{FE6F8859-6AD7-417B-9396-7E2B94AC6C0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8" name="Text Box 11">
          <a:extLst>
            <a:ext uri="{FF2B5EF4-FFF2-40B4-BE49-F238E27FC236}">
              <a16:creationId xmlns:a16="http://schemas.microsoft.com/office/drawing/2014/main" id="{F2584131-B4A5-4779-BFA1-0CA57888191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49" name="Text Box 12">
          <a:extLst>
            <a:ext uri="{FF2B5EF4-FFF2-40B4-BE49-F238E27FC236}">
              <a16:creationId xmlns:a16="http://schemas.microsoft.com/office/drawing/2014/main" id="{A46D1D79-7E31-4F1D-9C4D-6889DB7D706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0" name="Text Box 13">
          <a:extLst>
            <a:ext uri="{FF2B5EF4-FFF2-40B4-BE49-F238E27FC236}">
              <a16:creationId xmlns:a16="http://schemas.microsoft.com/office/drawing/2014/main" id="{2422D48E-E31E-4A79-958C-A7470E15A34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1" name="Text Box 14">
          <a:extLst>
            <a:ext uri="{FF2B5EF4-FFF2-40B4-BE49-F238E27FC236}">
              <a16:creationId xmlns:a16="http://schemas.microsoft.com/office/drawing/2014/main" id="{C539FB3A-8A9F-4AD2-A134-B478C1F7F98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2" name="Text Box 15">
          <a:extLst>
            <a:ext uri="{FF2B5EF4-FFF2-40B4-BE49-F238E27FC236}">
              <a16:creationId xmlns:a16="http://schemas.microsoft.com/office/drawing/2014/main" id="{A130EC8E-4D94-407C-A2D8-F179DADB16F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3" name="Text Box 16">
          <a:extLst>
            <a:ext uri="{FF2B5EF4-FFF2-40B4-BE49-F238E27FC236}">
              <a16:creationId xmlns:a16="http://schemas.microsoft.com/office/drawing/2014/main" id="{631BECA5-E9E7-403D-AB6F-4CF5697D8A9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4" name="Text Box 17">
          <a:extLst>
            <a:ext uri="{FF2B5EF4-FFF2-40B4-BE49-F238E27FC236}">
              <a16:creationId xmlns:a16="http://schemas.microsoft.com/office/drawing/2014/main" id="{E7083D08-587C-415D-BF65-F8B39DB7C14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5" name="Text Box 6">
          <a:extLst>
            <a:ext uri="{FF2B5EF4-FFF2-40B4-BE49-F238E27FC236}">
              <a16:creationId xmlns:a16="http://schemas.microsoft.com/office/drawing/2014/main" id="{C69D9838-2887-41CC-8E72-5B38AC32E9C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6" name="Text Box 7">
          <a:extLst>
            <a:ext uri="{FF2B5EF4-FFF2-40B4-BE49-F238E27FC236}">
              <a16:creationId xmlns:a16="http://schemas.microsoft.com/office/drawing/2014/main" id="{AEDF488B-6A0C-4077-993F-1E1024C5620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7" name="Text Box 8">
          <a:extLst>
            <a:ext uri="{FF2B5EF4-FFF2-40B4-BE49-F238E27FC236}">
              <a16:creationId xmlns:a16="http://schemas.microsoft.com/office/drawing/2014/main" id="{0BD400AD-48C7-4BEA-85B6-E4CFDAA31C1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8" name="Text Box 9">
          <a:extLst>
            <a:ext uri="{FF2B5EF4-FFF2-40B4-BE49-F238E27FC236}">
              <a16:creationId xmlns:a16="http://schemas.microsoft.com/office/drawing/2014/main" id="{AF77D9B0-BD6E-460C-93F3-35FA87DAF0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59" name="Text Box 10">
          <a:extLst>
            <a:ext uri="{FF2B5EF4-FFF2-40B4-BE49-F238E27FC236}">
              <a16:creationId xmlns:a16="http://schemas.microsoft.com/office/drawing/2014/main" id="{6589F7FA-A29A-4B51-B82F-7BC863071E5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0" name="Text Box 11">
          <a:extLst>
            <a:ext uri="{FF2B5EF4-FFF2-40B4-BE49-F238E27FC236}">
              <a16:creationId xmlns:a16="http://schemas.microsoft.com/office/drawing/2014/main" id="{9A5D11FE-5D56-4173-BDFD-38885CB56B8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1" name="Text Box 12">
          <a:extLst>
            <a:ext uri="{FF2B5EF4-FFF2-40B4-BE49-F238E27FC236}">
              <a16:creationId xmlns:a16="http://schemas.microsoft.com/office/drawing/2014/main" id="{68DE4246-7E97-490D-88B5-28D146D05A2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2" name="Text Box 13">
          <a:extLst>
            <a:ext uri="{FF2B5EF4-FFF2-40B4-BE49-F238E27FC236}">
              <a16:creationId xmlns:a16="http://schemas.microsoft.com/office/drawing/2014/main" id="{BA65CEAB-DF6D-42A0-9558-468C4EA4E6F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3" name="Text Box 14">
          <a:extLst>
            <a:ext uri="{FF2B5EF4-FFF2-40B4-BE49-F238E27FC236}">
              <a16:creationId xmlns:a16="http://schemas.microsoft.com/office/drawing/2014/main" id="{80D97532-7B81-4697-ABBC-795193DAD83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4" name="Text Box 15">
          <a:extLst>
            <a:ext uri="{FF2B5EF4-FFF2-40B4-BE49-F238E27FC236}">
              <a16:creationId xmlns:a16="http://schemas.microsoft.com/office/drawing/2014/main" id="{434F204E-6C05-468A-A1FE-DCF83DC8904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5" name="Text Box 16">
          <a:extLst>
            <a:ext uri="{FF2B5EF4-FFF2-40B4-BE49-F238E27FC236}">
              <a16:creationId xmlns:a16="http://schemas.microsoft.com/office/drawing/2014/main" id="{9DDE9841-E87D-4779-BD74-842BA4DB046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6" name="Text Box 17">
          <a:extLst>
            <a:ext uri="{FF2B5EF4-FFF2-40B4-BE49-F238E27FC236}">
              <a16:creationId xmlns:a16="http://schemas.microsoft.com/office/drawing/2014/main" id="{431F7D62-7BB3-47E8-BB57-E06BEA41B87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7" name="Text Box 6">
          <a:extLst>
            <a:ext uri="{FF2B5EF4-FFF2-40B4-BE49-F238E27FC236}">
              <a16:creationId xmlns:a16="http://schemas.microsoft.com/office/drawing/2014/main" id="{601B2709-BF01-4722-AD3A-0B68528ACE2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8" name="Text Box 7">
          <a:extLst>
            <a:ext uri="{FF2B5EF4-FFF2-40B4-BE49-F238E27FC236}">
              <a16:creationId xmlns:a16="http://schemas.microsoft.com/office/drawing/2014/main" id="{25C8B850-ACFD-40E6-9723-82437601E23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69" name="Text Box 8">
          <a:extLst>
            <a:ext uri="{FF2B5EF4-FFF2-40B4-BE49-F238E27FC236}">
              <a16:creationId xmlns:a16="http://schemas.microsoft.com/office/drawing/2014/main" id="{37F9EC60-B5CF-4D94-B77C-2E2CDDDC747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0" name="Text Box 9">
          <a:extLst>
            <a:ext uri="{FF2B5EF4-FFF2-40B4-BE49-F238E27FC236}">
              <a16:creationId xmlns:a16="http://schemas.microsoft.com/office/drawing/2014/main" id="{2779C270-D103-46BE-A72E-B986F13E751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1" name="Text Box 10">
          <a:extLst>
            <a:ext uri="{FF2B5EF4-FFF2-40B4-BE49-F238E27FC236}">
              <a16:creationId xmlns:a16="http://schemas.microsoft.com/office/drawing/2014/main" id="{112EFFEC-F15A-4979-AFF6-1D44CC9B6C7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2" name="Text Box 11">
          <a:extLst>
            <a:ext uri="{FF2B5EF4-FFF2-40B4-BE49-F238E27FC236}">
              <a16:creationId xmlns:a16="http://schemas.microsoft.com/office/drawing/2014/main" id="{6472691D-1296-49F1-A255-DC856025694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3" name="Text Box 12">
          <a:extLst>
            <a:ext uri="{FF2B5EF4-FFF2-40B4-BE49-F238E27FC236}">
              <a16:creationId xmlns:a16="http://schemas.microsoft.com/office/drawing/2014/main" id="{984AD56E-DD68-417E-8BDB-FE7EED7A1C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4" name="Text Box 13">
          <a:extLst>
            <a:ext uri="{FF2B5EF4-FFF2-40B4-BE49-F238E27FC236}">
              <a16:creationId xmlns:a16="http://schemas.microsoft.com/office/drawing/2014/main" id="{CFED27FC-9AAD-4DA7-96B0-E9207A721CC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5" name="Text Box 14">
          <a:extLst>
            <a:ext uri="{FF2B5EF4-FFF2-40B4-BE49-F238E27FC236}">
              <a16:creationId xmlns:a16="http://schemas.microsoft.com/office/drawing/2014/main" id="{1A579FAB-4DD3-4E2F-9E8C-1E931DFDECC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6" name="Text Box 15">
          <a:extLst>
            <a:ext uri="{FF2B5EF4-FFF2-40B4-BE49-F238E27FC236}">
              <a16:creationId xmlns:a16="http://schemas.microsoft.com/office/drawing/2014/main" id="{08ED3F65-08CE-45A4-9BA0-55F10265EF7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7" name="Text Box 16">
          <a:extLst>
            <a:ext uri="{FF2B5EF4-FFF2-40B4-BE49-F238E27FC236}">
              <a16:creationId xmlns:a16="http://schemas.microsoft.com/office/drawing/2014/main" id="{D9E13835-455C-48A4-BC18-80AD25BC38F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8" name="Text Box 17">
          <a:extLst>
            <a:ext uri="{FF2B5EF4-FFF2-40B4-BE49-F238E27FC236}">
              <a16:creationId xmlns:a16="http://schemas.microsoft.com/office/drawing/2014/main" id="{C90310D7-98FE-42EF-8778-A29BA2E5359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79" name="Text Box 7">
          <a:extLst>
            <a:ext uri="{FF2B5EF4-FFF2-40B4-BE49-F238E27FC236}">
              <a16:creationId xmlns:a16="http://schemas.microsoft.com/office/drawing/2014/main" id="{4654C32F-3EF2-44D7-9CE5-444E1A4F1CF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0" name="Text Box 8">
          <a:extLst>
            <a:ext uri="{FF2B5EF4-FFF2-40B4-BE49-F238E27FC236}">
              <a16:creationId xmlns:a16="http://schemas.microsoft.com/office/drawing/2014/main" id="{9D02CF6B-A999-4F3C-B28A-534307CB1D4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1" name="Text Box 9">
          <a:extLst>
            <a:ext uri="{FF2B5EF4-FFF2-40B4-BE49-F238E27FC236}">
              <a16:creationId xmlns:a16="http://schemas.microsoft.com/office/drawing/2014/main" id="{4B7E678B-9834-4CEA-88D4-D34B666C77A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2" name="Text Box 10">
          <a:extLst>
            <a:ext uri="{FF2B5EF4-FFF2-40B4-BE49-F238E27FC236}">
              <a16:creationId xmlns:a16="http://schemas.microsoft.com/office/drawing/2014/main" id="{B90BBC05-1121-414E-ACDA-C0C3A5124A8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3" name="Text Box 11">
          <a:extLst>
            <a:ext uri="{FF2B5EF4-FFF2-40B4-BE49-F238E27FC236}">
              <a16:creationId xmlns:a16="http://schemas.microsoft.com/office/drawing/2014/main" id="{6D6412F8-41AA-47B5-9249-3DABEAE2D8A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4" name="Text Box 12">
          <a:extLst>
            <a:ext uri="{FF2B5EF4-FFF2-40B4-BE49-F238E27FC236}">
              <a16:creationId xmlns:a16="http://schemas.microsoft.com/office/drawing/2014/main" id="{2C12BA4D-52B7-45E1-A11C-DF895A023EB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5" name="Text Box 13">
          <a:extLst>
            <a:ext uri="{FF2B5EF4-FFF2-40B4-BE49-F238E27FC236}">
              <a16:creationId xmlns:a16="http://schemas.microsoft.com/office/drawing/2014/main" id="{32DDF0E7-49F2-4427-861A-E895F11D8B9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6" name="Text Box 14">
          <a:extLst>
            <a:ext uri="{FF2B5EF4-FFF2-40B4-BE49-F238E27FC236}">
              <a16:creationId xmlns:a16="http://schemas.microsoft.com/office/drawing/2014/main" id="{77AFF82D-821A-45FB-9EF1-5F45C23E65B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7" name="Text Box 15">
          <a:extLst>
            <a:ext uri="{FF2B5EF4-FFF2-40B4-BE49-F238E27FC236}">
              <a16:creationId xmlns:a16="http://schemas.microsoft.com/office/drawing/2014/main" id="{979322ED-28F9-4622-AC0F-E9AAC15E918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8" name="Text Box 16">
          <a:extLst>
            <a:ext uri="{FF2B5EF4-FFF2-40B4-BE49-F238E27FC236}">
              <a16:creationId xmlns:a16="http://schemas.microsoft.com/office/drawing/2014/main" id="{1D6D1FA5-8632-4A97-99EB-072D4A11B39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89" name="Text Box 17">
          <a:extLst>
            <a:ext uri="{FF2B5EF4-FFF2-40B4-BE49-F238E27FC236}">
              <a16:creationId xmlns:a16="http://schemas.microsoft.com/office/drawing/2014/main" id="{D80A3934-ADE7-4637-A45D-EBDE1E98C28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0" name="Text Box 6">
          <a:extLst>
            <a:ext uri="{FF2B5EF4-FFF2-40B4-BE49-F238E27FC236}">
              <a16:creationId xmlns:a16="http://schemas.microsoft.com/office/drawing/2014/main" id="{F499D5A9-5EC0-45E6-A181-9C2F69B4FF7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1" name="Text Box 7">
          <a:extLst>
            <a:ext uri="{FF2B5EF4-FFF2-40B4-BE49-F238E27FC236}">
              <a16:creationId xmlns:a16="http://schemas.microsoft.com/office/drawing/2014/main" id="{CE031C20-8BA8-4908-AA18-4EBBF0E385C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2" name="Text Box 8">
          <a:extLst>
            <a:ext uri="{FF2B5EF4-FFF2-40B4-BE49-F238E27FC236}">
              <a16:creationId xmlns:a16="http://schemas.microsoft.com/office/drawing/2014/main" id="{83616839-F1AD-4F7C-A478-B88B7FCF921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3" name="Text Box 9">
          <a:extLst>
            <a:ext uri="{FF2B5EF4-FFF2-40B4-BE49-F238E27FC236}">
              <a16:creationId xmlns:a16="http://schemas.microsoft.com/office/drawing/2014/main" id="{089FAC95-AC7C-4D60-BAA8-26D2E74D421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4" name="Text Box 10">
          <a:extLst>
            <a:ext uri="{FF2B5EF4-FFF2-40B4-BE49-F238E27FC236}">
              <a16:creationId xmlns:a16="http://schemas.microsoft.com/office/drawing/2014/main" id="{576AFB58-8098-4BBE-BF73-EE558F6E338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5" name="Text Box 11">
          <a:extLst>
            <a:ext uri="{FF2B5EF4-FFF2-40B4-BE49-F238E27FC236}">
              <a16:creationId xmlns:a16="http://schemas.microsoft.com/office/drawing/2014/main" id="{F5A1C197-8001-412C-97EA-0AB0D04897A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6" name="Text Box 12">
          <a:extLst>
            <a:ext uri="{FF2B5EF4-FFF2-40B4-BE49-F238E27FC236}">
              <a16:creationId xmlns:a16="http://schemas.microsoft.com/office/drawing/2014/main" id="{E6C769CB-BAD6-438E-922A-5368752E7085}"/>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7" name="Text Box 13">
          <a:extLst>
            <a:ext uri="{FF2B5EF4-FFF2-40B4-BE49-F238E27FC236}">
              <a16:creationId xmlns:a16="http://schemas.microsoft.com/office/drawing/2014/main" id="{9D8A9ED8-5F0D-4BB4-8201-8FC574106EA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8" name="Text Box 14">
          <a:extLst>
            <a:ext uri="{FF2B5EF4-FFF2-40B4-BE49-F238E27FC236}">
              <a16:creationId xmlns:a16="http://schemas.microsoft.com/office/drawing/2014/main" id="{513A6877-0C7E-4032-BC89-D34D59CA972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199" name="Text Box 15">
          <a:extLst>
            <a:ext uri="{FF2B5EF4-FFF2-40B4-BE49-F238E27FC236}">
              <a16:creationId xmlns:a16="http://schemas.microsoft.com/office/drawing/2014/main" id="{BDD1D35A-19AA-4EEF-9365-0D9554303A5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0" name="Text Box 16">
          <a:extLst>
            <a:ext uri="{FF2B5EF4-FFF2-40B4-BE49-F238E27FC236}">
              <a16:creationId xmlns:a16="http://schemas.microsoft.com/office/drawing/2014/main" id="{761579AF-0B40-463F-9851-560B275F8FD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1" name="Text Box 17">
          <a:extLst>
            <a:ext uri="{FF2B5EF4-FFF2-40B4-BE49-F238E27FC236}">
              <a16:creationId xmlns:a16="http://schemas.microsoft.com/office/drawing/2014/main" id="{E64ED470-B754-42F8-AACF-09BA5546CB5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2" name="Text Box 6">
          <a:extLst>
            <a:ext uri="{FF2B5EF4-FFF2-40B4-BE49-F238E27FC236}">
              <a16:creationId xmlns:a16="http://schemas.microsoft.com/office/drawing/2014/main" id="{22F88912-B6E6-4C73-8D95-2A207A0CF8D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3" name="Text Box 7">
          <a:extLst>
            <a:ext uri="{FF2B5EF4-FFF2-40B4-BE49-F238E27FC236}">
              <a16:creationId xmlns:a16="http://schemas.microsoft.com/office/drawing/2014/main" id="{F06D15C7-8030-4D9A-856C-FE995B5E351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4" name="Text Box 8">
          <a:extLst>
            <a:ext uri="{FF2B5EF4-FFF2-40B4-BE49-F238E27FC236}">
              <a16:creationId xmlns:a16="http://schemas.microsoft.com/office/drawing/2014/main" id="{0CF65486-6D95-4DDD-9CFD-B41DDA8E813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5" name="Text Box 9">
          <a:extLst>
            <a:ext uri="{FF2B5EF4-FFF2-40B4-BE49-F238E27FC236}">
              <a16:creationId xmlns:a16="http://schemas.microsoft.com/office/drawing/2014/main" id="{398E4250-701B-4183-B0A4-8520F4914E8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6" name="Text Box 10">
          <a:extLst>
            <a:ext uri="{FF2B5EF4-FFF2-40B4-BE49-F238E27FC236}">
              <a16:creationId xmlns:a16="http://schemas.microsoft.com/office/drawing/2014/main" id="{1B6A0998-89AC-4DEB-9F68-30A6E057E44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7" name="Text Box 11">
          <a:extLst>
            <a:ext uri="{FF2B5EF4-FFF2-40B4-BE49-F238E27FC236}">
              <a16:creationId xmlns:a16="http://schemas.microsoft.com/office/drawing/2014/main" id="{7963BF14-6720-4834-B721-1D4A3F768A6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8" name="Text Box 12">
          <a:extLst>
            <a:ext uri="{FF2B5EF4-FFF2-40B4-BE49-F238E27FC236}">
              <a16:creationId xmlns:a16="http://schemas.microsoft.com/office/drawing/2014/main" id="{19AB5AB4-FB6B-4D59-AB75-138FD03D009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09" name="Text Box 13">
          <a:extLst>
            <a:ext uri="{FF2B5EF4-FFF2-40B4-BE49-F238E27FC236}">
              <a16:creationId xmlns:a16="http://schemas.microsoft.com/office/drawing/2014/main" id="{3F67EEF9-B232-492D-B64A-2B47647C6CEC}"/>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0" name="Text Box 14">
          <a:extLst>
            <a:ext uri="{FF2B5EF4-FFF2-40B4-BE49-F238E27FC236}">
              <a16:creationId xmlns:a16="http://schemas.microsoft.com/office/drawing/2014/main" id="{5214FCCE-B6BE-40D2-9862-F233DF63946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1" name="Text Box 15">
          <a:extLst>
            <a:ext uri="{FF2B5EF4-FFF2-40B4-BE49-F238E27FC236}">
              <a16:creationId xmlns:a16="http://schemas.microsoft.com/office/drawing/2014/main" id="{D4D3F6DD-1610-48EB-ADAC-B253C670E26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2" name="Text Box 16">
          <a:extLst>
            <a:ext uri="{FF2B5EF4-FFF2-40B4-BE49-F238E27FC236}">
              <a16:creationId xmlns:a16="http://schemas.microsoft.com/office/drawing/2014/main" id="{B528BC0A-0B2F-4E5F-BA73-060F464C56F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3" name="Text Box 17">
          <a:extLst>
            <a:ext uri="{FF2B5EF4-FFF2-40B4-BE49-F238E27FC236}">
              <a16:creationId xmlns:a16="http://schemas.microsoft.com/office/drawing/2014/main" id="{27265DE3-85ED-4558-AB2D-ABCCF4515A2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4" name="Text Box 6">
          <a:extLst>
            <a:ext uri="{FF2B5EF4-FFF2-40B4-BE49-F238E27FC236}">
              <a16:creationId xmlns:a16="http://schemas.microsoft.com/office/drawing/2014/main" id="{BB3B4843-9DB2-4715-BD8B-EA9A739BB10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5" name="Text Box 7">
          <a:extLst>
            <a:ext uri="{FF2B5EF4-FFF2-40B4-BE49-F238E27FC236}">
              <a16:creationId xmlns:a16="http://schemas.microsoft.com/office/drawing/2014/main" id="{8CED112C-7D20-4FBD-94C2-84D8BA78BA6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6" name="Text Box 8">
          <a:extLst>
            <a:ext uri="{FF2B5EF4-FFF2-40B4-BE49-F238E27FC236}">
              <a16:creationId xmlns:a16="http://schemas.microsoft.com/office/drawing/2014/main" id="{F988D494-2A48-421C-8079-CF21150B7378}"/>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7" name="Text Box 9">
          <a:extLst>
            <a:ext uri="{FF2B5EF4-FFF2-40B4-BE49-F238E27FC236}">
              <a16:creationId xmlns:a16="http://schemas.microsoft.com/office/drawing/2014/main" id="{86EC0A37-279D-4A3B-8F58-A62D2FDF1F9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8" name="Text Box 10">
          <a:extLst>
            <a:ext uri="{FF2B5EF4-FFF2-40B4-BE49-F238E27FC236}">
              <a16:creationId xmlns:a16="http://schemas.microsoft.com/office/drawing/2014/main" id="{FF0E1892-B7B3-46CB-8749-41567D1F388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19" name="Text Box 11">
          <a:extLst>
            <a:ext uri="{FF2B5EF4-FFF2-40B4-BE49-F238E27FC236}">
              <a16:creationId xmlns:a16="http://schemas.microsoft.com/office/drawing/2014/main" id="{EC961E3C-39ED-4925-A543-454385D12BCF}"/>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0" name="Text Box 12">
          <a:extLst>
            <a:ext uri="{FF2B5EF4-FFF2-40B4-BE49-F238E27FC236}">
              <a16:creationId xmlns:a16="http://schemas.microsoft.com/office/drawing/2014/main" id="{EC1FC492-00F6-4559-8CAC-3DD79B19F9BB}"/>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1" name="Text Box 13">
          <a:extLst>
            <a:ext uri="{FF2B5EF4-FFF2-40B4-BE49-F238E27FC236}">
              <a16:creationId xmlns:a16="http://schemas.microsoft.com/office/drawing/2014/main" id="{00651A11-289C-4D95-8F19-D4A0B098926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2" name="Text Box 14">
          <a:extLst>
            <a:ext uri="{FF2B5EF4-FFF2-40B4-BE49-F238E27FC236}">
              <a16:creationId xmlns:a16="http://schemas.microsoft.com/office/drawing/2014/main" id="{DA76564E-7788-440A-9163-5EEDCE6FA0D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3" name="Text Box 15">
          <a:extLst>
            <a:ext uri="{FF2B5EF4-FFF2-40B4-BE49-F238E27FC236}">
              <a16:creationId xmlns:a16="http://schemas.microsoft.com/office/drawing/2014/main" id="{3C223F09-FF3A-4A34-B29E-9FA735C5F32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4" name="Text Box 16">
          <a:extLst>
            <a:ext uri="{FF2B5EF4-FFF2-40B4-BE49-F238E27FC236}">
              <a16:creationId xmlns:a16="http://schemas.microsoft.com/office/drawing/2014/main" id="{3E088174-4CF8-40DE-ACA1-929A57512A2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5" name="Text Box 17">
          <a:extLst>
            <a:ext uri="{FF2B5EF4-FFF2-40B4-BE49-F238E27FC236}">
              <a16:creationId xmlns:a16="http://schemas.microsoft.com/office/drawing/2014/main" id="{685B57D1-4205-41FD-B505-218E213F374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6" name="Text Box 7">
          <a:extLst>
            <a:ext uri="{FF2B5EF4-FFF2-40B4-BE49-F238E27FC236}">
              <a16:creationId xmlns:a16="http://schemas.microsoft.com/office/drawing/2014/main" id="{74684287-D16B-46DA-BF32-796CA6F292E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7" name="Text Box 8">
          <a:extLst>
            <a:ext uri="{FF2B5EF4-FFF2-40B4-BE49-F238E27FC236}">
              <a16:creationId xmlns:a16="http://schemas.microsoft.com/office/drawing/2014/main" id="{FA66ABC9-BEB1-4B6D-A455-702008DDD60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8" name="Text Box 9">
          <a:extLst>
            <a:ext uri="{FF2B5EF4-FFF2-40B4-BE49-F238E27FC236}">
              <a16:creationId xmlns:a16="http://schemas.microsoft.com/office/drawing/2014/main" id="{AD8FBA18-9474-4C07-8D6C-DFFF6C69E46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29" name="Text Box 10">
          <a:extLst>
            <a:ext uri="{FF2B5EF4-FFF2-40B4-BE49-F238E27FC236}">
              <a16:creationId xmlns:a16="http://schemas.microsoft.com/office/drawing/2014/main" id="{7B8B3967-3D9B-4367-A3AC-82DAD8FC549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0" name="Text Box 11">
          <a:extLst>
            <a:ext uri="{FF2B5EF4-FFF2-40B4-BE49-F238E27FC236}">
              <a16:creationId xmlns:a16="http://schemas.microsoft.com/office/drawing/2014/main" id="{5C11DD21-B026-4AEB-87DF-9AAC55E6C62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1" name="Text Box 12">
          <a:extLst>
            <a:ext uri="{FF2B5EF4-FFF2-40B4-BE49-F238E27FC236}">
              <a16:creationId xmlns:a16="http://schemas.microsoft.com/office/drawing/2014/main" id="{B7556B75-7B57-47A3-9EA2-4716A89974E6}"/>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2" name="Text Box 13">
          <a:extLst>
            <a:ext uri="{FF2B5EF4-FFF2-40B4-BE49-F238E27FC236}">
              <a16:creationId xmlns:a16="http://schemas.microsoft.com/office/drawing/2014/main" id="{D6497A05-F004-437E-ADD7-460B41B501EE}"/>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3" name="Text Box 14">
          <a:extLst>
            <a:ext uri="{FF2B5EF4-FFF2-40B4-BE49-F238E27FC236}">
              <a16:creationId xmlns:a16="http://schemas.microsoft.com/office/drawing/2014/main" id="{93045616-29E9-41BF-9FEE-A6602CC9B3C2}"/>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4" name="Text Box 15">
          <a:extLst>
            <a:ext uri="{FF2B5EF4-FFF2-40B4-BE49-F238E27FC236}">
              <a16:creationId xmlns:a16="http://schemas.microsoft.com/office/drawing/2014/main" id="{BA2AC5F8-E270-4F4D-8C83-6A378486414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5" name="Text Box 16">
          <a:extLst>
            <a:ext uri="{FF2B5EF4-FFF2-40B4-BE49-F238E27FC236}">
              <a16:creationId xmlns:a16="http://schemas.microsoft.com/office/drawing/2014/main" id="{E74A8B04-9C81-4B5C-B948-6F690079656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6" name="Text Box 17">
          <a:extLst>
            <a:ext uri="{FF2B5EF4-FFF2-40B4-BE49-F238E27FC236}">
              <a16:creationId xmlns:a16="http://schemas.microsoft.com/office/drawing/2014/main" id="{AADD34C5-1857-4642-95AB-FC4A171BFD61}"/>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7" name="Text Box 6">
          <a:extLst>
            <a:ext uri="{FF2B5EF4-FFF2-40B4-BE49-F238E27FC236}">
              <a16:creationId xmlns:a16="http://schemas.microsoft.com/office/drawing/2014/main" id="{EC5623FE-5598-42CD-AB7B-3A773215B3CD}"/>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8" name="Text Box 7">
          <a:extLst>
            <a:ext uri="{FF2B5EF4-FFF2-40B4-BE49-F238E27FC236}">
              <a16:creationId xmlns:a16="http://schemas.microsoft.com/office/drawing/2014/main" id="{8612DB64-2029-4695-9D5A-135BC4B34764}"/>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39" name="Text Box 8">
          <a:extLst>
            <a:ext uri="{FF2B5EF4-FFF2-40B4-BE49-F238E27FC236}">
              <a16:creationId xmlns:a16="http://schemas.microsoft.com/office/drawing/2014/main" id="{9D4534CB-A209-4FB6-8975-85587885EF4A}"/>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40" name="Text Box 9">
          <a:extLst>
            <a:ext uri="{FF2B5EF4-FFF2-40B4-BE49-F238E27FC236}">
              <a16:creationId xmlns:a16="http://schemas.microsoft.com/office/drawing/2014/main" id="{1EE96F1D-C7F4-42C8-874F-0D7535BFF297}"/>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41" name="Text Box 10">
          <a:extLst>
            <a:ext uri="{FF2B5EF4-FFF2-40B4-BE49-F238E27FC236}">
              <a16:creationId xmlns:a16="http://schemas.microsoft.com/office/drawing/2014/main" id="{5411D699-47C9-47CA-94DE-3D171298D2E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42" name="Text Box 11">
          <a:extLst>
            <a:ext uri="{FF2B5EF4-FFF2-40B4-BE49-F238E27FC236}">
              <a16:creationId xmlns:a16="http://schemas.microsoft.com/office/drawing/2014/main" id="{35497B7B-F7C6-4AAA-904F-B8DCA3D4D883}"/>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43" name="Text Box 12">
          <a:extLst>
            <a:ext uri="{FF2B5EF4-FFF2-40B4-BE49-F238E27FC236}">
              <a16:creationId xmlns:a16="http://schemas.microsoft.com/office/drawing/2014/main" id="{0F14B760-FC3F-4748-B71F-7FAD9EE6F689}"/>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85725" cy="1411821"/>
    <xdr:sp macro="" textlink="">
      <xdr:nvSpPr>
        <xdr:cNvPr id="2244" name="Text Box 13">
          <a:extLst>
            <a:ext uri="{FF2B5EF4-FFF2-40B4-BE49-F238E27FC236}">
              <a16:creationId xmlns:a16="http://schemas.microsoft.com/office/drawing/2014/main" id="{984BD5A2-4B4C-403A-8B3C-56008C8FEE50}"/>
            </a:ext>
          </a:extLst>
        </xdr:cNvPr>
        <xdr:cNvSpPr txBox="1">
          <a:spLocks noChangeArrowheads="1"/>
        </xdr:cNvSpPr>
      </xdr:nvSpPr>
      <xdr:spPr bwMode="auto">
        <a:xfrm>
          <a:off x="3898669" y="1078992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46" name="Text Box 6">
          <a:extLst>
            <a:ext uri="{FF2B5EF4-FFF2-40B4-BE49-F238E27FC236}">
              <a16:creationId xmlns:a16="http://schemas.microsoft.com/office/drawing/2014/main" id="{992F5383-9D31-4D04-BAEE-853A6D91073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47" name="Text Box 7">
          <a:extLst>
            <a:ext uri="{FF2B5EF4-FFF2-40B4-BE49-F238E27FC236}">
              <a16:creationId xmlns:a16="http://schemas.microsoft.com/office/drawing/2014/main" id="{E3DDBDA1-8661-412F-9B8F-673DCE7FDE9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48" name="Text Box 8">
          <a:extLst>
            <a:ext uri="{FF2B5EF4-FFF2-40B4-BE49-F238E27FC236}">
              <a16:creationId xmlns:a16="http://schemas.microsoft.com/office/drawing/2014/main" id="{E30CF69E-9E70-4B8A-96B8-9FFE1CC927E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49" name="Text Box 9">
          <a:extLst>
            <a:ext uri="{FF2B5EF4-FFF2-40B4-BE49-F238E27FC236}">
              <a16:creationId xmlns:a16="http://schemas.microsoft.com/office/drawing/2014/main" id="{3B1CFC29-D50D-4597-B1D5-9B8530E0154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0" name="Text Box 10">
          <a:extLst>
            <a:ext uri="{FF2B5EF4-FFF2-40B4-BE49-F238E27FC236}">
              <a16:creationId xmlns:a16="http://schemas.microsoft.com/office/drawing/2014/main" id="{CD12C884-C54F-4FCA-BA96-D78F0D48C39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1" name="Text Box 11">
          <a:extLst>
            <a:ext uri="{FF2B5EF4-FFF2-40B4-BE49-F238E27FC236}">
              <a16:creationId xmlns:a16="http://schemas.microsoft.com/office/drawing/2014/main" id="{A5C45BBF-81CA-4D62-9E27-1A724C6282D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2" name="Text Box 12">
          <a:extLst>
            <a:ext uri="{FF2B5EF4-FFF2-40B4-BE49-F238E27FC236}">
              <a16:creationId xmlns:a16="http://schemas.microsoft.com/office/drawing/2014/main" id="{BB53096A-B1B7-4BF6-A24F-3299069B68E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3" name="Text Box 13">
          <a:extLst>
            <a:ext uri="{FF2B5EF4-FFF2-40B4-BE49-F238E27FC236}">
              <a16:creationId xmlns:a16="http://schemas.microsoft.com/office/drawing/2014/main" id="{169604AA-91C6-4EAC-83C7-C69FF028B9C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4" name="Text Box 14">
          <a:extLst>
            <a:ext uri="{FF2B5EF4-FFF2-40B4-BE49-F238E27FC236}">
              <a16:creationId xmlns:a16="http://schemas.microsoft.com/office/drawing/2014/main" id="{1AA6FAAA-DB69-4E60-B438-A85C439384F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5" name="Text Box 15">
          <a:extLst>
            <a:ext uri="{FF2B5EF4-FFF2-40B4-BE49-F238E27FC236}">
              <a16:creationId xmlns:a16="http://schemas.microsoft.com/office/drawing/2014/main" id="{0D72BA95-E4F7-492C-8D95-9AB9562F721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6" name="Text Box 16">
          <a:extLst>
            <a:ext uri="{FF2B5EF4-FFF2-40B4-BE49-F238E27FC236}">
              <a16:creationId xmlns:a16="http://schemas.microsoft.com/office/drawing/2014/main" id="{68C54231-B150-48E7-9BDB-DD748A20C7A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7" name="Text Box 17">
          <a:extLst>
            <a:ext uri="{FF2B5EF4-FFF2-40B4-BE49-F238E27FC236}">
              <a16:creationId xmlns:a16="http://schemas.microsoft.com/office/drawing/2014/main" id="{4E5EAA95-ACB1-4A9D-8AD9-CDA3951A89F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8" name="Text Box 6">
          <a:extLst>
            <a:ext uri="{FF2B5EF4-FFF2-40B4-BE49-F238E27FC236}">
              <a16:creationId xmlns:a16="http://schemas.microsoft.com/office/drawing/2014/main" id="{81E25CEF-8A72-44AD-A5AA-F50BD19CD21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59" name="Text Box 7">
          <a:extLst>
            <a:ext uri="{FF2B5EF4-FFF2-40B4-BE49-F238E27FC236}">
              <a16:creationId xmlns:a16="http://schemas.microsoft.com/office/drawing/2014/main" id="{B3E79E6E-E32F-43AB-AC45-2FE13E6C585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0" name="Text Box 8">
          <a:extLst>
            <a:ext uri="{FF2B5EF4-FFF2-40B4-BE49-F238E27FC236}">
              <a16:creationId xmlns:a16="http://schemas.microsoft.com/office/drawing/2014/main" id="{7AE4F43A-1B1D-459C-A0AA-08C7F59A434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1" name="Text Box 9">
          <a:extLst>
            <a:ext uri="{FF2B5EF4-FFF2-40B4-BE49-F238E27FC236}">
              <a16:creationId xmlns:a16="http://schemas.microsoft.com/office/drawing/2014/main" id="{29C19413-71CB-48C1-906E-46218193C0A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2" name="Text Box 10">
          <a:extLst>
            <a:ext uri="{FF2B5EF4-FFF2-40B4-BE49-F238E27FC236}">
              <a16:creationId xmlns:a16="http://schemas.microsoft.com/office/drawing/2014/main" id="{9F1CB8B1-B2B8-41C9-B787-157CA7246FF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3" name="Text Box 11">
          <a:extLst>
            <a:ext uri="{FF2B5EF4-FFF2-40B4-BE49-F238E27FC236}">
              <a16:creationId xmlns:a16="http://schemas.microsoft.com/office/drawing/2014/main" id="{FBDABDC7-EED3-4DED-9CAA-CA131D6BFAA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4" name="Text Box 12">
          <a:extLst>
            <a:ext uri="{FF2B5EF4-FFF2-40B4-BE49-F238E27FC236}">
              <a16:creationId xmlns:a16="http://schemas.microsoft.com/office/drawing/2014/main" id="{843C8EBE-431D-4CFF-BB4C-C9C60B5BE83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5" name="Text Box 13">
          <a:extLst>
            <a:ext uri="{FF2B5EF4-FFF2-40B4-BE49-F238E27FC236}">
              <a16:creationId xmlns:a16="http://schemas.microsoft.com/office/drawing/2014/main" id="{DEE072CC-77DF-4A62-9300-1054C3DA8C1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6" name="Text Box 14">
          <a:extLst>
            <a:ext uri="{FF2B5EF4-FFF2-40B4-BE49-F238E27FC236}">
              <a16:creationId xmlns:a16="http://schemas.microsoft.com/office/drawing/2014/main" id="{058AECF2-4BC7-446D-86F0-D0C339029C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7" name="Text Box 15">
          <a:extLst>
            <a:ext uri="{FF2B5EF4-FFF2-40B4-BE49-F238E27FC236}">
              <a16:creationId xmlns:a16="http://schemas.microsoft.com/office/drawing/2014/main" id="{ED53DC83-80F7-4EF6-A74D-4569B234325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8" name="Text Box 16">
          <a:extLst>
            <a:ext uri="{FF2B5EF4-FFF2-40B4-BE49-F238E27FC236}">
              <a16:creationId xmlns:a16="http://schemas.microsoft.com/office/drawing/2014/main" id="{2DF6BB66-A8AA-4B44-B66A-893CEFB2F14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69" name="Text Box 17">
          <a:extLst>
            <a:ext uri="{FF2B5EF4-FFF2-40B4-BE49-F238E27FC236}">
              <a16:creationId xmlns:a16="http://schemas.microsoft.com/office/drawing/2014/main" id="{0FBFC8FB-749C-4DA0-8928-1D9A94529C9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0" name="Text Box 7">
          <a:extLst>
            <a:ext uri="{FF2B5EF4-FFF2-40B4-BE49-F238E27FC236}">
              <a16:creationId xmlns:a16="http://schemas.microsoft.com/office/drawing/2014/main" id="{0C22BD01-16F0-4B80-B000-0276E84D3CB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1" name="Text Box 8">
          <a:extLst>
            <a:ext uri="{FF2B5EF4-FFF2-40B4-BE49-F238E27FC236}">
              <a16:creationId xmlns:a16="http://schemas.microsoft.com/office/drawing/2014/main" id="{0077FA36-7DC7-4214-BC8D-6E516D66B88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2" name="Text Box 9">
          <a:extLst>
            <a:ext uri="{FF2B5EF4-FFF2-40B4-BE49-F238E27FC236}">
              <a16:creationId xmlns:a16="http://schemas.microsoft.com/office/drawing/2014/main" id="{DEA9F3EE-AFBF-4841-93F1-13C843D9F83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3" name="Text Box 10">
          <a:extLst>
            <a:ext uri="{FF2B5EF4-FFF2-40B4-BE49-F238E27FC236}">
              <a16:creationId xmlns:a16="http://schemas.microsoft.com/office/drawing/2014/main" id="{60089B42-7F78-41C2-8DA2-9B6E871E70D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4" name="Text Box 11">
          <a:extLst>
            <a:ext uri="{FF2B5EF4-FFF2-40B4-BE49-F238E27FC236}">
              <a16:creationId xmlns:a16="http://schemas.microsoft.com/office/drawing/2014/main" id="{B4A1CBD8-89CA-4A27-B9B9-5E0670B3205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5" name="Text Box 12">
          <a:extLst>
            <a:ext uri="{FF2B5EF4-FFF2-40B4-BE49-F238E27FC236}">
              <a16:creationId xmlns:a16="http://schemas.microsoft.com/office/drawing/2014/main" id="{6CF136B4-88BA-474E-8874-CDA143B5889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6" name="Text Box 13">
          <a:extLst>
            <a:ext uri="{FF2B5EF4-FFF2-40B4-BE49-F238E27FC236}">
              <a16:creationId xmlns:a16="http://schemas.microsoft.com/office/drawing/2014/main" id="{B8267382-E474-4D6E-B889-061C75658DF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7" name="Text Box 14">
          <a:extLst>
            <a:ext uri="{FF2B5EF4-FFF2-40B4-BE49-F238E27FC236}">
              <a16:creationId xmlns:a16="http://schemas.microsoft.com/office/drawing/2014/main" id="{E5AB7C97-94F7-44F1-B5C4-CB14A886A58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8" name="Text Box 15">
          <a:extLst>
            <a:ext uri="{FF2B5EF4-FFF2-40B4-BE49-F238E27FC236}">
              <a16:creationId xmlns:a16="http://schemas.microsoft.com/office/drawing/2014/main" id="{4E6DD626-74CE-4B6A-8FC7-A31E95C55C7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79" name="Text Box 16">
          <a:extLst>
            <a:ext uri="{FF2B5EF4-FFF2-40B4-BE49-F238E27FC236}">
              <a16:creationId xmlns:a16="http://schemas.microsoft.com/office/drawing/2014/main" id="{FB6E49CC-DE1A-4522-AB54-A2CB9B2105F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0" name="Text Box 17">
          <a:extLst>
            <a:ext uri="{FF2B5EF4-FFF2-40B4-BE49-F238E27FC236}">
              <a16:creationId xmlns:a16="http://schemas.microsoft.com/office/drawing/2014/main" id="{03C1DA64-A30C-4074-AA2E-8FE8BDC8E6B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1" name="Text Box 6">
          <a:extLst>
            <a:ext uri="{FF2B5EF4-FFF2-40B4-BE49-F238E27FC236}">
              <a16:creationId xmlns:a16="http://schemas.microsoft.com/office/drawing/2014/main" id="{E518DF0B-D793-45B1-8BD3-69C4845092C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2" name="Text Box 7">
          <a:extLst>
            <a:ext uri="{FF2B5EF4-FFF2-40B4-BE49-F238E27FC236}">
              <a16:creationId xmlns:a16="http://schemas.microsoft.com/office/drawing/2014/main" id="{8744FA94-C1A9-4DD0-B3B2-BF77575BCF0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3" name="Text Box 8">
          <a:extLst>
            <a:ext uri="{FF2B5EF4-FFF2-40B4-BE49-F238E27FC236}">
              <a16:creationId xmlns:a16="http://schemas.microsoft.com/office/drawing/2014/main" id="{FF396C03-E1DA-4D9F-A380-D9D805698B8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4" name="Text Box 9">
          <a:extLst>
            <a:ext uri="{FF2B5EF4-FFF2-40B4-BE49-F238E27FC236}">
              <a16:creationId xmlns:a16="http://schemas.microsoft.com/office/drawing/2014/main" id="{3BABC6EB-8686-47AF-BBB4-C4A84DDB0BF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5" name="Text Box 10">
          <a:extLst>
            <a:ext uri="{FF2B5EF4-FFF2-40B4-BE49-F238E27FC236}">
              <a16:creationId xmlns:a16="http://schemas.microsoft.com/office/drawing/2014/main" id="{C1B565BB-2EE8-424B-8C7A-9E1ABBA414B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6" name="Text Box 11">
          <a:extLst>
            <a:ext uri="{FF2B5EF4-FFF2-40B4-BE49-F238E27FC236}">
              <a16:creationId xmlns:a16="http://schemas.microsoft.com/office/drawing/2014/main" id="{BF933F54-3B0C-4812-814D-31417E40F47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7" name="Text Box 12">
          <a:extLst>
            <a:ext uri="{FF2B5EF4-FFF2-40B4-BE49-F238E27FC236}">
              <a16:creationId xmlns:a16="http://schemas.microsoft.com/office/drawing/2014/main" id="{79627535-30E0-4719-A758-F009147B613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8" name="Text Box 13">
          <a:extLst>
            <a:ext uri="{FF2B5EF4-FFF2-40B4-BE49-F238E27FC236}">
              <a16:creationId xmlns:a16="http://schemas.microsoft.com/office/drawing/2014/main" id="{3DDD4623-2B07-4BB8-BF75-F94EEB5554A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89" name="Text Box 14">
          <a:extLst>
            <a:ext uri="{FF2B5EF4-FFF2-40B4-BE49-F238E27FC236}">
              <a16:creationId xmlns:a16="http://schemas.microsoft.com/office/drawing/2014/main" id="{0908EEAC-82FC-4D18-AE59-EC68DEC8FAB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0" name="Text Box 15">
          <a:extLst>
            <a:ext uri="{FF2B5EF4-FFF2-40B4-BE49-F238E27FC236}">
              <a16:creationId xmlns:a16="http://schemas.microsoft.com/office/drawing/2014/main" id="{C2E11433-6955-4AFF-8AA4-F24C168B207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1" name="Text Box 16">
          <a:extLst>
            <a:ext uri="{FF2B5EF4-FFF2-40B4-BE49-F238E27FC236}">
              <a16:creationId xmlns:a16="http://schemas.microsoft.com/office/drawing/2014/main" id="{51D6E7AD-4544-46C0-A176-250E8109298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2" name="Text Box 17">
          <a:extLst>
            <a:ext uri="{FF2B5EF4-FFF2-40B4-BE49-F238E27FC236}">
              <a16:creationId xmlns:a16="http://schemas.microsoft.com/office/drawing/2014/main" id="{E10CB78F-FA71-4B4B-98EA-0423E2819C8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3" name="Text Box 6">
          <a:extLst>
            <a:ext uri="{FF2B5EF4-FFF2-40B4-BE49-F238E27FC236}">
              <a16:creationId xmlns:a16="http://schemas.microsoft.com/office/drawing/2014/main" id="{020E2E5F-A256-483B-AA3F-EEAE6085C2A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4" name="Text Box 7">
          <a:extLst>
            <a:ext uri="{FF2B5EF4-FFF2-40B4-BE49-F238E27FC236}">
              <a16:creationId xmlns:a16="http://schemas.microsoft.com/office/drawing/2014/main" id="{F3559848-FD3D-4CFF-97FF-CB1C9CDE31D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5" name="Text Box 8">
          <a:extLst>
            <a:ext uri="{FF2B5EF4-FFF2-40B4-BE49-F238E27FC236}">
              <a16:creationId xmlns:a16="http://schemas.microsoft.com/office/drawing/2014/main" id="{ADD58B85-92EF-4606-8F58-247314CF8E2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6" name="Text Box 9">
          <a:extLst>
            <a:ext uri="{FF2B5EF4-FFF2-40B4-BE49-F238E27FC236}">
              <a16:creationId xmlns:a16="http://schemas.microsoft.com/office/drawing/2014/main" id="{0BE5677F-65E7-402D-8FB0-DBA78D64438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7" name="Text Box 10">
          <a:extLst>
            <a:ext uri="{FF2B5EF4-FFF2-40B4-BE49-F238E27FC236}">
              <a16:creationId xmlns:a16="http://schemas.microsoft.com/office/drawing/2014/main" id="{6CE3D1F4-FBD9-4050-B541-323915537A1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8" name="Text Box 11">
          <a:extLst>
            <a:ext uri="{FF2B5EF4-FFF2-40B4-BE49-F238E27FC236}">
              <a16:creationId xmlns:a16="http://schemas.microsoft.com/office/drawing/2014/main" id="{301D3501-2C8E-4563-A6F6-5D82B7BB41F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299" name="Text Box 12">
          <a:extLst>
            <a:ext uri="{FF2B5EF4-FFF2-40B4-BE49-F238E27FC236}">
              <a16:creationId xmlns:a16="http://schemas.microsoft.com/office/drawing/2014/main" id="{188BD054-C9A0-4076-8C3C-E546699F31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0" name="Text Box 13">
          <a:extLst>
            <a:ext uri="{FF2B5EF4-FFF2-40B4-BE49-F238E27FC236}">
              <a16:creationId xmlns:a16="http://schemas.microsoft.com/office/drawing/2014/main" id="{B4597E07-199D-47F6-BFA3-40491078C68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1" name="Text Box 14">
          <a:extLst>
            <a:ext uri="{FF2B5EF4-FFF2-40B4-BE49-F238E27FC236}">
              <a16:creationId xmlns:a16="http://schemas.microsoft.com/office/drawing/2014/main" id="{ED351277-BE15-4419-ADF5-629917F22E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2" name="Text Box 15">
          <a:extLst>
            <a:ext uri="{FF2B5EF4-FFF2-40B4-BE49-F238E27FC236}">
              <a16:creationId xmlns:a16="http://schemas.microsoft.com/office/drawing/2014/main" id="{1E468FE8-4A74-490E-80A2-2A5BC66B91B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3" name="Text Box 16">
          <a:extLst>
            <a:ext uri="{FF2B5EF4-FFF2-40B4-BE49-F238E27FC236}">
              <a16:creationId xmlns:a16="http://schemas.microsoft.com/office/drawing/2014/main" id="{D4A1D3D9-1E4D-4DC2-8265-5D50FF18ECD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4" name="Text Box 17">
          <a:extLst>
            <a:ext uri="{FF2B5EF4-FFF2-40B4-BE49-F238E27FC236}">
              <a16:creationId xmlns:a16="http://schemas.microsoft.com/office/drawing/2014/main" id="{B6635D74-EB7F-4121-9391-7ED71979AF1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5" name="Text Box 6">
          <a:extLst>
            <a:ext uri="{FF2B5EF4-FFF2-40B4-BE49-F238E27FC236}">
              <a16:creationId xmlns:a16="http://schemas.microsoft.com/office/drawing/2014/main" id="{5AFC5B50-3192-4E7B-B496-293167ED84E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6" name="Text Box 7">
          <a:extLst>
            <a:ext uri="{FF2B5EF4-FFF2-40B4-BE49-F238E27FC236}">
              <a16:creationId xmlns:a16="http://schemas.microsoft.com/office/drawing/2014/main" id="{C94A820D-D441-4CB5-ABFD-83C924C14F7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7" name="Text Box 8">
          <a:extLst>
            <a:ext uri="{FF2B5EF4-FFF2-40B4-BE49-F238E27FC236}">
              <a16:creationId xmlns:a16="http://schemas.microsoft.com/office/drawing/2014/main" id="{090F796E-73C7-4165-BFC8-3F7E36EBC9A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8" name="Text Box 9">
          <a:extLst>
            <a:ext uri="{FF2B5EF4-FFF2-40B4-BE49-F238E27FC236}">
              <a16:creationId xmlns:a16="http://schemas.microsoft.com/office/drawing/2014/main" id="{117E7103-EE24-4F33-8815-72F3A529994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09" name="Text Box 10">
          <a:extLst>
            <a:ext uri="{FF2B5EF4-FFF2-40B4-BE49-F238E27FC236}">
              <a16:creationId xmlns:a16="http://schemas.microsoft.com/office/drawing/2014/main" id="{37AC8803-6508-42EF-9680-E9BFD4EBC6C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0" name="Text Box 11">
          <a:extLst>
            <a:ext uri="{FF2B5EF4-FFF2-40B4-BE49-F238E27FC236}">
              <a16:creationId xmlns:a16="http://schemas.microsoft.com/office/drawing/2014/main" id="{CF874F56-CDF7-4D7B-A968-BE7CAEE07D8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1" name="Text Box 12">
          <a:extLst>
            <a:ext uri="{FF2B5EF4-FFF2-40B4-BE49-F238E27FC236}">
              <a16:creationId xmlns:a16="http://schemas.microsoft.com/office/drawing/2014/main" id="{90F715BD-6044-4F39-B3D3-B221A3ADE15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2" name="Text Box 13">
          <a:extLst>
            <a:ext uri="{FF2B5EF4-FFF2-40B4-BE49-F238E27FC236}">
              <a16:creationId xmlns:a16="http://schemas.microsoft.com/office/drawing/2014/main" id="{751BDC23-0487-4574-A3DF-2C030FA6BEF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3" name="Text Box 14">
          <a:extLst>
            <a:ext uri="{FF2B5EF4-FFF2-40B4-BE49-F238E27FC236}">
              <a16:creationId xmlns:a16="http://schemas.microsoft.com/office/drawing/2014/main" id="{5E6FF6D4-9FF5-4C5C-AFD6-BC4E4BBD4B1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4" name="Text Box 15">
          <a:extLst>
            <a:ext uri="{FF2B5EF4-FFF2-40B4-BE49-F238E27FC236}">
              <a16:creationId xmlns:a16="http://schemas.microsoft.com/office/drawing/2014/main" id="{D4990817-573A-4301-982E-B39615A148A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5" name="Text Box 16">
          <a:extLst>
            <a:ext uri="{FF2B5EF4-FFF2-40B4-BE49-F238E27FC236}">
              <a16:creationId xmlns:a16="http://schemas.microsoft.com/office/drawing/2014/main" id="{6F0A221C-D12E-4827-9572-C15E9C6F60A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6" name="Text Box 17">
          <a:extLst>
            <a:ext uri="{FF2B5EF4-FFF2-40B4-BE49-F238E27FC236}">
              <a16:creationId xmlns:a16="http://schemas.microsoft.com/office/drawing/2014/main" id="{929F3195-8772-4E6A-BF44-88D1C15FADF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7" name="Text Box 7">
          <a:extLst>
            <a:ext uri="{FF2B5EF4-FFF2-40B4-BE49-F238E27FC236}">
              <a16:creationId xmlns:a16="http://schemas.microsoft.com/office/drawing/2014/main" id="{964EADA0-C4C8-4A8F-A0FB-9074065D3C0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8" name="Text Box 8">
          <a:extLst>
            <a:ext uri="{FF2B5EF4-FFF2-40B4-BE49-F238E27FC236}">
              <a16:creationId xmlns:a16="http://schemas.microsoft.com/office/drawing/2014/main" id="{CC61AD66-C9B1-4C29-A564-A999D0576E5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19" name="Text Box 9">
          <a:extLst>
            <a:ext uri="{FF2B5EF4-FFF2-40B4-BE49-F238E27FC236}">
              <a16:creationId xmlns:a16="http://schemas.microsoft.com/office/drawing/2014/main" id="{07640E01-F3DD-4B50-83E7-08905ACA0A2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0" name="Text Box 10">
          <a:extLst>
            <a:ext uri="{FF2B5EF4-FFF2-40B4-BE49-F238E27FC236}">
              <a16:creationId xmlns:a16="http://schemas.microsoft.com/office/drawing/2014/main" id="{EAB55FFD-D30E-45AA-A7E7-E8DAF13283F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1" name="Text Box 11">
          <a:extLst>
            <a:ext uri="{FF2B5EF4-FFF2-40B4-BE49-F238E27FC236}">
              <a16:creationId xmlns:a16="http://schemas.microsoft.com/office/drawing/2014/main" id="{49466F19-FA6E-4028-B6D9-B9FC87C5921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2" name="Text Box 12">
          <a:extLst>
            <a:ext uri="{FF2B5EF4-FFF2-40B4-BE49-F238E27FC236}">
              <a16:creationId xmlns:a16="http://schemas.microsoft.com/office/drawing/2014/main" id="{12637BE4-1324-4141-B5EC-9049A16191D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3" name="Text Box 13">
          <a:extLst>
            <a:ext uri="{FF2B5EF4-FFF2-40B4-BE49-F238E27FC236}">
              <a16:creationId xmlns:a16="http://schemas.microsoft.com/office/drawing/2014/main" id="{E1751E83-2075-4539-86F5-B48A16EFDB8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4" name="Text Box 14">
          <a:extLst>
            <a:ext uri="{FF2B5EF4-FFF2-40B4-BE49-F238E27FC236}">
              <a16:creationId xmlns:a16="http://schemas.microsoft.com/office/drawing/2014/main" id="{8D894FB1-EB58-4434-8601-053B0DCACEA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5" name="Text Box 15">
          <a:extLst>
            <a:ext uri="{FF2B5EF4-FFF2-40B4-BE49-F238E27FC236}">
              <a16:creationId xmlns:a16="http://schemas.microsoft.com/office/drawing/2014/main" id="{ADA4B301-C3B4-4196-820E-1B5F765E9C6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6" name="Text Box 16">
          <a:extLst>
            <a:ext uri="{FF2B5EF4-FFF2-40B4-BE49-F238E27FC236}">
              <a16:creationId xmlns:a16="http://schemas.microsoft.com/office/drawing/2014/main" id="{B97B1764-5C0E-4B69-8E48-A475D53CBD6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7" name="Text Box 17">
          <a:extLst>
            <a:ext uri="{FF2B5EF4-FFF2-40B4-BE49-F238E27FC236}">
              <a16:creationId xmlns:a16="http://schemas.microsoft.com/office/drawing/2014/main" id="{7968D1D9-165B-4738-8657-0BEBA259BC6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8" name="Text Box 6">
          <a:extLst>
            <a:ext uri="{FF2B5EF4-FFF2-40B4-BE49-F238E27FC236}">
              <a16:creationId xmlns:a16="http://schemas.microsoft.com/office/drawing/2014/main" id="{1FCC0211-C891-4D90-9039-2EAE5D3314F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29" name="Text Box 7">
          <a:extLst>
            <a:ext uri="{FF2B5EF4-FFF2-40B4-BE49-F238E27FC236}">
              <a16:creationId xmlns:a16="http://schemas.microsoft.com/office/drawing/2014/main" id="{CBCAAB70-1567-46A5-8288-4FEBF20FEE4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0" name="Text Box 8">
          <a:extLst>
            <a:ext uri="{FF2B5EF4-FFF2-40B4-BE49-F238E27FC236}">
              <a16:creationId xmlns:a16="http://schemas.microsoft.com/office/drawing/2014/main" id="{B51427C8-040A-4565-8826-C6E2F12BE98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1" name="Text Box 9">
          <a:extLst>
            <a:ext uri="{FF2B5EF4-FFF2-40B4-BE49-F238E27FC236}">
              <a16:creationId xmlns:a16="http://schemas.microsoft.com/office/drawing/2014/main" id="{3148D536-775D-4FDD-8299-F84AB66EDE1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2" name="Text Box 10">
          <a:extLst>
            <a:ext uri="{FF2B5EF4-FFF2-40B4-BE49-F238E27FC236}">
              <a16:creationId xmlns:a16="http://schemas.microsoft.com/office/drawing/2014/main" id="{584A95C8-3934-41D9-96FD-BA5E225ACA5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3" name="Text Box 11">
          <a:extLst>
            <a:ext uri="{FF2B5EF4-FFF2-40B4-BE49-F238E27FC236}">
              <a16:creationId xmlns:a16="http://schemas.microsoft.com/office/drawing/2014/main" id="{53DD5BC1-24B5-4E29-A572-5C54544DD37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4" name="Text Box 12">
          <a:extLst>
            <a:ext uri="{FF2B5EF4-FFF2-40B4-BE49-F238E27FC236}">
              <a16:creationId xmlns:a16="http://schemas.microsoft.com/office/drawing/2014/main" id="{79D4619A-7BA6-4BE5-A08B-B9101CE4787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5" name="Text Box 13">
          <a:extLst>
            <a:ext uri="{FF2B5EF4-FFF2-40B4-BE49-F238E27FC236}">
              <a16:creationId xmlns:a16="http://schemas.microsoft.com/office/drawing/2014/main" id="{AD6BE5DB-8A4B-4509-ADE7-FD08352550E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6" name="Text Box 14">
          <a:extLst>
            <a:ext uri="{FF2B5EF4-FFF2-40B4-BE49-F238E27FC236}">
              <a16:creationId xmlns:a16="http://schemas.microsoft.com/office/drawing/2014/main" id="{E442EAD6-4E48-4800-B6AE-DCBD404CBA6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7" name="Text Box 15">
          <a:extLst>
            <a:ext uri="{FF2B5EF4-FFF2-40B4-BE49-F238E27FC236}">
              <a16:creationId xmlns:a16="http://schemas.microsoft.com/office/drawing/2014/main" id="{8D3E516A-3543-4279-9D36-5C2CCBB9C17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8" name="Text Box 16">
          <a:extLst>
            <a:ext uri="{FF2B5EF4-FFF2-40B4-BE49-F238E27FC236}">
              <a16:creationId xmlns:a16="http://schemas.microsoft.com/office/drawing/2014/main" id="{1F3E0195-7A45-40F3-A507-143B38E572B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39" name="Text Box 17">
          <a:extLst>
            <a:ext uri="{FF2B5EF4-FFF2-40B4-BE49-F238E27FC236}">
              <a16:creationId xmlns:a16="http://schemas.microsoft.com/office/drawing/2014/main" id="{017EEE7F-D644-47BD-A0F8-087B5983F42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0" name="Text Box 6">
          <a:extLst>
            <a:ext uri="{FF2B5EF4-FFF2-40B4-BE49-F238E27FC236}">
              <a16:creationId xmlns:a16="http://schemas.microsoft.com/office/drawing/2014/main" id="{821A619C-1F43-440A-91B5-356A7ABD8C7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1" name="Text Box 7">
          <a:extLst>
            <a:ext uri="{FF2B5EF4-FFF2-40B4-BE49-F238E27FC236}">
              <a16:creationId xmlns:a16="http://schemas.microsoft.com/office/drawing/2014/main" id="{96118342-A6A6-41C8-81AE-377CB7EB9E8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2" name="Text Box 8">
          <a:extLst>
            <a:ext uri="{FF2B5EF4-FFF2-40B4-BE49-F238E27FC236}">
              <a16:creationId xmlns:a16="http://schemas.microsoft.com/office/drawing/2014/main" id="{25E4178E-2658-4FE2-87A7-B709EB84AAB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3" name="Text Box 9">
          <a:extLst>
            <a:ext uri="{FF2B5EF4-FFF2-40B4-BE49-F238E27FC236}">
              <a16:creationId xmlns:a16="http://schemas.microsoft.com/office/drawing/2014/main" id="{A7C6BDE2-94FA-4984-B1F7-EC350CBF31E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4" name="Text Box 10">
          <a:extLst>
            <a:ext uri="{FF2B5EF4-FFF2-40B4-BE49-F238E27FC236}">
              <a16:creationId xmlns:a16="http://schemas.microsoft.com/office/drawing/2014/main" id="{1B23E5F5-5760-47DF-9850-3A1F12FB112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5" name="Text Box 11">
          <a:extLst>
            <a:ext uri="{FF2B5EF4-FFF2-40B4-BE49-F238E27FC236}">
              <a16:creationId xmlns:a16="http://schemas.microsoft.com/office/drawing/2014/main" id="{13AF9689-2BC1-4173-B24E-155BF829C51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6" name="Text Box 12">
          <a:extLst>
            <a:ext uri="{FF2B5EF4-FFF2-40B4-BE49-F238E27FC236}">
              <a16:creationId xmlns:a16="http://schemas.microsoft.com/office/drawing/2014/main" id="{2EE8D296-8BC6-457E-BA27-A275BC98453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7" name="Text Box 13">
          <a:extLst>
            <a:ext uri="{FF2B5EF4-FFF2-40B4-BE49-F238E27FC236}">
              <a16:creationId xmlns:a16="http://schemas.microsoft.com/office/drawing/2014/main" id="{15B86EDD-6377-4FC8-AE71-C9742118612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8" name="Text Box 14">
          <a:extLst>
            <a:ext uri="{FF2B5EF4-FFF2-40B4-BE49-F238E27FC236}">
              <a16:creationId xmlns:a16="http://schemas.microsoft.com/office/drawing/2014/main" id="{81667D70-6A2E-4C2A-9448-0F804E0A203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49" name="Text Box 15">
          <a:extLst>
            <a:ext uri="{FF2B5EF4-FFF2-40B4-BE49-F238E27FC236}">
              <a16:creationId xmlns:a16="http://schemas.microsoft.com/office/drawing/2014/main" id="{EE333BDD-38F2-4DB3-A3A7-C6730E6BACC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0" name="Text Box 16">
          <a:extLst>
            <a:ext uri="{FF2B5EF4-FFF2-40B4-BE49-F238E27FC236}">
              <a16:creationId xmlns:a16="http://schemas.microsoft.com/office/drawing/2014/main" id="{8C8E326A-8111-4474-BDEA-80C5F071475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1" name="Text Box 17">
          <a:extLst>
            <a:ext uri="{FF2B5EF4-FFF2-40B4-BE49-F238E27FC236}">
              <a16:creationId xmlns:a16="http://schemas.microsoft.com/office/drawing/2014/main" id="{C233745C-9B23-4803-AEEE-455CF137085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2" name="Text Box 6">
          <a:extLst>
            <a:ext uri="{FF2B5EF4-FFF2-40B4-BE49-F238E27FC236}">
              <a16:creationId xmlns:a16="http://schemas.microsoft.com/office/drawing/2014/main" id="{4BBB7F26-7C71-4DFB-BC1C-7E3FA55A4ED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3" name="Text Box 7">
          <a:extLst>
            <a:ext uri="{FF2B5EF4-FFF2-40B4-BE49-F238E27FC236}">
              <a16:creationId xmlns:a16="http://schemas.microsoft.com/office/drawing/2014/main" id="{9365B824-98BB-4311-8297-3CC59726513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4" name="Text Box 8">
          <a:extLst>
            <a:ext uri="{FF2B5EF4-FFF2-40B4-BE49-F238E27FC236}">
              <a16:creationId xmlns:a16="http://schemas.microsoft.com/office/drawing/2014/main" id="{256EBB23-82BC-4469-9586-167FA4AB67E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5" name="Text Box 9">
          <a:extLst>
            <a:ext uri="{FF2B5EF4-FFF2-40B4-BE49-F238E27FC236}">
              <a16:creationId xmlns:a16="http://schemas.microsoft.com/office/drawing/2014/main" id="{320646C8-83EE-4269-946C-44D49826861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6" name="Text Box 10">
          <a:extLst>
            <a:ext uri="{FF2B5EF4-FFF2-40B4-BE49-F238E27FC236}">
              <a16:creationId xmlns:a16="http://schemas.microsoft.com/office/drawing/2014/main" id="{1E6E9438-E347-457B-BC01-C7F21802042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7" name="Text Box 11">
          <a:extLst>
            <a:ext uri="{FF2B5EF4-FFF2-40B4-BE49-F238E27FC236}">
              <a16:creationId xmlns:a16="http://schemas.microsoft.com/office/drawing/2014/main" id="{34490889-85DF-4A6E-AC07-629DC3CEB57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8" name="Text Box 12">
          <a:extLst>
            <a:ext uri="{FF2B5EF4-FFF2-40B4-BE49-F238E27FC236}">
              <a16:creationId xmlns:a16="http://schemas.microsoft.com/office/drawing/2014/main" id="{4158CA6F-8FA0-4935-8B27-6BBD9D7D7DE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59" name="Text Box 13">
          <a:extLst>
            <a:ext uri="{FF2B5EF4-FFF2-40B4-BE49-F238E27FC236}">
              <a16:creationId xmlns:a16="http://schemas.microsoft.com/office/drawing/2014/main" id="{3336AAE6-0D87-4DC5-9142-3DE2F622833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0" name="Text Box 14">
          <a:extLst>
            <a:ext uri="{FF2B5EF4-FFF2-40B4-BE49-F238E27FC236}">
              <a16:creationId xmlns:a16="http://schemas.microsoft.com/office/drawing/2014/main" id="{D70BBA86-F43D-41E1-B323-CBAC828EB0F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1" name="Text Box 15">
          <a:extLst>
            <a:ext uri="{FF2B5EF4-FFF2-40B4-BE49-F238E27FC236}">
              <a16:creationId xmlns:a16="http://schemas.microsoft.com/office/drawing/2014/main" id="{7C013A23-1AA4-4F30-BE72-A340CF2E14D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2" name="Text Box 16">
          <a:extLst>
            <a:ext uri="{FF2B5EF4-FFF2-40B4-BE49-F238E27FC236}">
              <a16:creationId xmlns:a16="http://schemas.microsoft.com/office/drawing/2014/main" id="{DB99023C-4C19-476F-86A1-9D261A141B3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3" name="Text Box 17">
          <a:extLst>
            <a:ext uri="{FF2B5EF4-FFF2-40B4-BE49-F238E27FC236}">
              <a16:creationId xmlns:a16="http://schemas.microsoft.com/office/drawing/2014/main" id="{41F2B4B5-A472-43A7-A77D-1D47AC4A6EF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4" name="Text Box 7">
          <a:extLst>
            <a:ext uri="{FF2B5EF4-FFF2-40B4-BE49-F238E27FC236}">
              <a16:creationId xmlns:a16="http://schemas.microsoft.com/office/drawing/2014/main" id="{135D5A8A-FF95-47EC-A44A-2C02CA04DB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5" name="Text Box 8">
          <a:extLst>
            <a:ext uri="{FF2B5EF4-FFF2-40B4-BE49-F238E27FC236}">
              <a16:creationId xmlns:a16="http://schemas.microsoft.com/office/drawing/2014/main" id="{8B31693F-7465-4154-B52D-86152B68C8A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6" name="Text Box 9">
          <a:extLst>
            <a:ext uri="{FF2B5EF4-FFF2-40B4-BE49-F238E27FC236}">
              <a16:creationId xmlns:a16="http://schemas.microsoft.com/office/drawing/2014/main" id="{24F65AF5-370F-4251-96BE-55C03D9362B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7" name="Text Box 10">
          <a:extLst>
            <a:ext uri="{FF2B5EF4-FFF2-40B4-BE49-F238E27FC236}">
              <a16:creationId xmlns:a16="http://schemas.microsoft.com/office/drawing/2014/main" id="{C0BF8379-742C-4506-A5CF-5A15EF4CA64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8" name="Text Box 11">
          <a:extLst>
            <a:ext uri="{FF2B5EF4-FFF2-40B4-BE49-F238E27FC236}">
              <a16:creationId xmlns:a16="http://schemas.microsoft.com/office/drawing/2014/main" id="{C450EAC5-14FE-4171-9D04-9B6421583FB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69" name="Text Box 12">
          <a:extLst>
            <a:ext uri="{FF2B5EF4-FFF2-40B4-BE49-F238E27FC236}">
              <a16:creationId xmlns:a16="http://schemas.microsoft.com/office/drawing/2014/main" id="{D0B7A3C3-0B07-4A9F-A200-0F71E34776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0" name="Text Box 13">
          <a:extLst>
            <a:ext uri="{FF2B5EF4-FFF2-40B4-BE49-F238E27FC236}">
              <a16:creationId xmlns:a16="http://schemas.microsoft.com/office/drawing/2014/main" id="{596E5707-5A54-4F0D-8A8F-6EF3B6A0E4F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1" name="Text Box 14">
          <a:extLst>
            <a:ext uri="{FF2B5EF4-FFF2-40B4-BE49-F238E27FC236}">
              <a16:creationId xmlns:a16="http://schemas.microsoft.com/office/drawing/2014/main" id="{1F882E28-CA38-4AD6-B37A-7CD8ED55758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2" name="Text Box 15">
          <a:extLst>
            <a:ext uri="{FF2B5EF4-FFF2-40B4-BE49-F238E27FC236}">
              <a16:creationId xmlns:a16="http://schemas.microsoft.com/office/drawing/2014/main" id="{1950CEAD-BAB8-4A9C-AE47-A3A1DAB30F3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3" name="Text Box 16">
          <a:extLst>
            <a:ext uri="{FF2B5EF4-FFF2-40B4-BE49-F238E27FC236}">
              <a16:creationId xmlns:a16="http://schemas.microsoft.com/office/drawing/2014/main" id="{D0372A99-C946-4F9C-B61B-CF04D38C6E5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4" name="Text Box 17">
          <a:extLst>
            <a:ext uri="{FF2B5EF4-FFF2-40B4-BE49-F238E27FC236}">
              <a16:creationId xmlns:a16="http://schemas.microsoft.com/office/drawing/2014/main" id="{D42BC036-3D79-4721-B693-182621CB47B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5" name="Text Box 6">
          <a:extLst>
            <a:ext uri="{FF2B5EF4-FFF2-40B4-BE49-F238E27FC236}">
              <a16:creationId xmlns:a16="http://schemas.microsoft.com/office/drawing/2014/main" id="{5D1B32E3-4ED1-4D79-8DF7-E92BCA246A7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6" name="Text Box 7">
          <a:extLst>
            <a:ext uri="{FF2B5EF4-FFF2-40B4-BE49-F238E27FC236}">
              <a16:creationId xmlns:a16="http://schemas.microsoft.com/office/drawing/2014/main" id="{446AD77F-5F34-4CAA-A1F5-05B147FA27D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7" name="Text Box 8">
          <a:extLst>
            <a:ext uri="{FF2B5EF4-FFF2-40B4-BE49-F238E27FC236}">
              <a16:creationId xmlns:a16="http://schemas.microsoft.com/office/drawing/2014/main" id="{95DEA2F7-266D-4F8F-AD32-6E46736AE88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8" name="Text Box 9">
          <a:extLst>
            <a:ext uri="{FF2B5EF4-FFF2-40B4-BE49-F238E27FC236}">
              <a16:creationId xmlns:a16="http://schemas.microsoft.com/office/drawing/2014/main" id="{A0BAE679-8EC8-4481-ACF4-D783F859ED8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79" name="Text Box 10">
          <a:extLst>
            <a:ext uri="{FF2B5EF4-FFF2-40B4-BE49-F238E27FC236}">
              <a16:creationId xmlns:a16="http://schemas.microsoft.com/office/drawing/2014/main" id="{BF4BEC61-13C1-4018-9868-DDDA38E1EA5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0" name="Text Box 11">
          <a:extLst>
            <a:ext uri="{FF2B5EF4-FFF2-40B4-BE49-F238E27FC236}">
              <a16:creationId xmlns:a16="http://schemas.microsoft.com/office/drawing/2014/main" id="{53300559-CA7E-4640-A46B-63D2CF973EF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1" name="Text Box 12">
          <a:extLst>
            <a:ext uri="{FF2B5EF4-FFF2-40B4-BE49-F238E27FC236}">
              <a16:creationId xmlns:a16="http://schemas.microsoft.com/office/drawing/2014/main" id="{5223ADF8-0182-4C41-992B-FC4A4C01DCA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2" name="Text Box 13">
          <a:extLst>
            <a:ext uri="{FF2B5EF4-FFF2-40B4-BE49-F238E27FC236}">
              <a16:creationId xmlns:a16="http://schemas.microsoft.com/office/drawing/2014/main" id="{EE4EBB81-6223-4C6A-9D5B-DBE49860D53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3" name="Text Box 14">
          <a:extLst>
            <a:ext uri="{FF2B5EF4-FFF2-40B4-BE49-F238E27FC236}">
              <a16:creationId xmlns:a16="http://schemas.microsoft.com/office/drawing/2014/main" id="{E2918B7B-4F3A-40D6-8819-E0BE9B08633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4" name="Text Box 15">
          <a:extLst>
            <a:ext uri="{FF2B5EF4-FFF2-40B4-BE49-F238E27FC236}">
              <a16:creationId xmlns:a16="http://schemas.microsoft.com/office/drawing/2014/main" id="{AAD65040-8857-4302-9EBF-EDE12F5B1FF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5" name="Text Box 16">
          <a:extLst>
            <a:ext uri="{FF2B5EF4-FFF2-40B4-BE49-F238E27FC236}">
              <a16:creationId xmlns:a16="http://schemas.microsoft.com/office/drawing/2014/main" id="{8C7C6430-3434-41E9-A4BC-2111A9903E9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6" name="Text Box 17">
          <a:extLst>
            <a:ext uri="{FF2B5EF4-FFF2-40B4-BE49-F238E27FC236}">
              <a16:creationId xmlns:a16="http://schemas.microsoft.com/office/drawing/2014/main" id="{0B49BD20-7E09-4200-9A4B-CE2EE11D9BB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7" name="Text Box 6">
          <a:extLst>
            <a:ext uri="{FF2B5EF4-FFF2-40B4-BE49-F238E27FC236}">
              <a16:creationId xmlns:a16="http://schemas.microsoft.com/office/drawing/2014/main" id="{D2A18419-4A24-43EA-A37F-A14FF6337E5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8" name="Text Box 7">
          <a:extLst>
            <a:ext uri="{FF2B5EF4-FFF2-40B4-BE49-F238E27FC236}">
              <a16:creationId xmlns:a16="http://schemas.microsoft.com/office/drawing/2014/main" id="{2115E343-81B5-41C7-ADFC-3C3F398AA02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89" name="Text Box 8">
          <a:extLst>
            <a:ext uri="{FF2B5EF4-FFF2-40B4-BE49-F238E27FC236}">
              <a16:creationId xmlns:a16="http://schemas.microsoft.com/office/drawing/2014/main" id="{629D7CBB-A332-45AD-828A-28377A122FF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0" name="Text Box 9">
          <a:extLst>
            <a:ext uri="{FF2B5EF4-FFF2-40B4-BE49-F238E27FC236}">
              <a16:creationId xmlns:a16="http://schemas.microsoft.com/office/drawing/2014/main" id="{98F426FB-7E3B-4747-A961-4E235EFE39A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1" name="Text Box 10">
          <a:extLst>
            <a:ext uri="{FF2B5EF4-FFF2-40B4-BE49-F238E27FC236}">
              <a16:creationId xmlns:a16="http://schemas.microsoft.com/office/drawing/2014/main" id="{A2F3EA65-93E8-4F2B-9066-84729D75DCA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2" name="Text Box 11">
          <a:extLst>
            <a:ext uri="{FF2B5EF4-FFF2-40B4-BE49-F238E27FC236}">
              <a16:creationId xmlns:a16="http://schemas.microsoft.com/office/drawing/2014/main" id="{D3AE556D-1F08-4FD8-A12D-5E4ACE3C79E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3" name="Text Box 12">
          <a:extLst>
            <a:ext uri="{FF2B5EF4-FFF2-40B4-BE49-F238E27FC236}">
              <a16:creationId xmlns:a16="http://schemas.microsoft.com/office/drawing/2014/main" id="{660349E1-8BB8-49C7-9F05-1A0DDE46DDD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4" name="Text Box 13">
          <a:extLst>
            <a:ext uri="{FF2B5EF4-FFF2-40B4-BE49-F238E27FC236}">
              <a16:creationId xmlns:a16="http://schemas.microsoft.com/office/drawing/2014/main" id="{345B6399-9848-4C34-B0C8-DB691B24A0B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5" name="Text Box 14">
          <a:extLst>
            <a:ext uri="{FF2B5EF4-FFF2-40B4-BE49-F238E27FC236}">
              <a16:creationId xmlns:a16="http://schemas.microsoft.com/office/drawing/2014/main" id="{4DE429A5-86F3-4082-92E3-7BA4392D83A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6" name="Text Box 15">
          <a:extLst>
            <a:ext uri="{FF2B5EF4-FFF2-40B4-BE49-F238E27FC236}">
              <a16:creationId xmlns:a16="http://schemas.microsoft.com/office/drawing/2014/main" id="{BA2F69F0-53E6-4C15-A5FA-FD3B8DC5BFD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7" name="Text Box 16">
          <a:extLst>
            <a:ext uri="{FF2B5EF4-FFF2-40B4-BE49-F238E27FC236}">
              <a16:creationId xmlns:a16="http://schemas.microsoft.com/office/drawing/2014/main" id="{EE992D44-713A-44F1-9985-9B5236B799D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8" name="Text Box 17">
          <a:extLst>
            <a:ext uri="{FF2B5EF4-FFF2-40B4-BE49-F238E27FC236}">
              <a16:creationId xmlns:a16="http://schemas.microsoft.com/office/drawing/2014/main" id="{73AA2923-0CBE-4668-BD38-53B57466FE9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399" name="Text Box 6">
          <a:extLst>
            <a:ext uri="{FF2B5EF4-FFF2-40B4-BE49-F238E27FC236}">
              <a16:creationId xmlns:a16="http://schemas.microsoft.com/office/drawing/2014/main" id="{A7D24343-3133-4F2A-9C79-B8166BA3560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0" name="Text Box 7">
          <a:extLst>
            <a:ext uri="{FF2B5EF4-FFF2-40B4-BE49-F238E27FC236}">
              <a16:creationId xmlns:a16="http://schemas.microsoft.com/office/drawing/2014/main" id="{0B63557C-9637-4907-A276-31B289EA0D8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1" name="Text Box 8">
          <a:extLst>
            <a:ext uri="{FF2B5EF4-FFF2-40B4-BE49-F238E27FC236}">
              <a16:creationId xmlns:a16="http://schemas.microsoft.com/office/drawing/2014/main" id="{45524A14-531B-4F97-9DCA-F6AAD029819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2" name="Text Box 9">
          <a:extLst>
            <a:ext uri="{FF2B5EF4-FFF2-40B4-BE49-F238E27FC236}">
              <a16:creationId xmlns:a16="http://schemas.microsoft.com/office/drawing/2014/main" id="{95D76E69-DD9E-4FA6-9074-D1C318EF190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3" name="Text Box 10">
          <a:extLst>
            <a:ext uri="{FF2B5EF4-FFF2-40B4-BE49-F238E27FC236}">
              <a16:creationId xmlns:a16="http://schemas.microsoft.com/office/drawing/2014/main" id="{59CE639E-6F44-4A1A-9B8C-51CCDD9C03E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4" name="Text Box 11">
          <a:extLst>
            <a:ext uri="{FF2B5EF4-FFF2-40B4-BE49-F238E27FC236}">
              <a16:creationId xmlns:a16="http://schemas.microsoft.com/office/drawing/2014/main" id="{EF4AEAEE-8DA3-41F3-B662-61DA514C7A5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5" name="Text Box 12">
          <a:extLst>
            <a:ext uri="{FF2B5EF4-FFF2-40B4-BE49-F238E27FC236}">
              <a16:creationId xmlns:a16="http://schemas.microsoft.com/office/drawing/2014/main" id="{45E401CB-B20E-448F-BCC4-56B07325338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6" name="Text Box 13">
          <a:extLst>
            <a:ext uri="{FF2B5EF4-FFF2-40B4-BE49-F238E27FC236}">
              <a16:creationId xmlns:a16="http://schemas.microsoft.com/office/drawing/2014/main" id="{7A69FE9D-070E-4FBE-8650-6B394230361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7" name="Text Box 14">
          <a:extLst>
            <a:ext uri="{FF2B5EF4-FFF2-40B4-BE49-F238E27FC236}">
              <a16:creationId xmlns:a16="http://schemas.microsoft.com/office/drawing/2014/main" id="{E74A1D6F-647E-40E5-8C65-200B0A63A83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8" name="Text Box 15">
          <a:extLst>
            <a:ext uri="{FF2B5EF4-FFF2-40B4-BE49-F238E27FC236}">
              <a16:creationId xmlns:a16="http://schemas.microsoft.com/office/drawing/2014/main" id="{144C34E6-047F-41F5-985D-C49E051B328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09" name="Text Box 16">
          <a:extLst>
            <a:ext uri="{FF2B5EF4-FFF2-40B4-BE49-F238E27FC236}">
              <a16:creationId xmlns:a16="http://schemas.microsoft.com/office/drawing/2014/main" id="{C8E68B57-0A01-446C-AE89-EC9F8A87C46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0" name="Text Box 17">
          <a:extLst>
            <a:ext uri="{FF2B5EF4-FFF2-40B4-BE49-F238E27FC236}">
              <a16:creationId xmlns:a16="http://schemas.microsoft.com/office/drawing/2014/main" id="{49A05A84-309A-4195-A173-AE456BF42DB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1" name="Text Box 7">
          <a:extLst>
            <a:ext uri="{FF2B5EF4-FFF2-40B4-BE49-F238E27FC236}">
              <a16:creationId xmlns:a16="http://schemas.microsoft.com/office/drawing/2014/main" id="{0CF73E7E-9BEE-42A5-ABC8-3D9FDA9449C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2" name="Text Box 8">
          <a:extLst>
            <a:ext uri="{FF2B5EF4-FFF2-40B4-BE49-F238E27FC236}">
              <a16:creationId xmlns:a16="http://schemas.microsoft.com/office/drawing/2014/main" id="{1B4D76F1-9A9B-4CFB-85C7-CB0EDCC792B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3" name="Text Box 9">
          <a:extLst>
            <a:ext uri="{FF2B5EF4-FFF2-40B4-BE49-F238E27FC236}">
              <a16:creationId xmlns:a16="http://schemas.microsoft.com/office/drawing/2014/main" id="{357356EC-D933-4EA9-ADB2-69C5EF11F83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4" name="Text Box 10">
          <a:extLst>
            <a:ext uri="{FF2B5EF4-FFF2-40B4-BE49-F238E27FC236}">
              <a16:creationId xmlns:a16="http://schemas.microsoft.com/office/drawing/2014/main" id="{875FA052-65FD-4A19-AE7C-FD753920820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5" name="Text Box 11">
          <a:extLst>
            <a:ext uri="{FF2B5EF4-FFF2-40B4-BE49-F238E27FC236}">
              <a16:creationId xmlns:a16="http://schemas.microsoft.com/office/drawing/2014/main" id="{EBD5943F-04C8-4360-9FFC-D86C5BBD0A6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6" name="Text Box 12">
          <a:extLst>
            <a:ext uri="{FF2B5EF4-FFF2-40B4-BE49-F238E27FC236}">
              <a16:creationId xmlns:a16="http://schemas.microsoft.com/office/drawing/2014/main" id="{0494E7E4-DC23-4148-9B9E-8E6AE7B7043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7" name="Text Box 13">
          <a:extLst>
            <a:ext uri="{FF2B5EF4-FFF2-40B4-BE49-F238E27FC236}">
              <a16:creationId xmlns:a16="http://schemas.microsoft.com/office/drawing/2014/main" id="{7322B0C7-9DEA-4F2C-8701-44806381266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8" name="Text Box 14">
          <a:extLst>
            <a:ext uri="{FF2B5EF4-FFF2-40B4-BE49-F238E27FC236}">
              <a16:creationId xmlns:a16="http://schemas.microsoft.com/office/drawing/2014/main" id="{83C81B00-B7A7-4428-BBC1-6ECE5A24C7D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19" name="Text Box 15">
          <a:extLst>
            <a:ext uri="{FF2B5EF4-FFF2-40B4-BE49-F238E27FC236}">
              <a16:creationId xmlns:a16="http://schemas.microsoft.com/office/drawing/2014/main" id="{2F1B46BA-6017-4BA7-BD0D-F1687259FC9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0" name="Text Box 16">
          <a:extLst>
            <a:ext uri="{FF2B5EF4-FFF2-40B4-BE49-F238E27FC236}">
              <a16:creationId xmlns:a16="http://schemas.microsoft.com/office/drawing/2014/main" id="{3E6B8C46-A48C-426B-87A3-0397D14C78E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1" name="Text Box 17">
          <a:extLst>
            <a:ext uri="{FF2B5EF4-FFF2-40B4-BE49-F238E27FC236}">
              <a16:creationId xmlns:a16="http://schemas.microsoft.com/office/drawing/2014/main" id="{8E778B38-5837-4AB2-AC62-0E96ADD0567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2" name="Text Box 6">
          <a:extLst>
            <a:ext uri="{FF2B5EF4-FFF2-40B4-BE49-F238E27FC236}">
              <a16:creationId xmlns:a16="http://schemas.microsoft.com/office/drawing/2014/main" id="{98F0A9ED-91D1-4855-A110-5D27C3D01E8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3" name="Text Box 7">
          <a:extLst>
            <a:ext uri="{FF2B5EF4-FFF2-40B4-BE49-F238E27FC236}">
              <a16:creationId xmlns:a16="http://schemas.microsoft.com/office/drawing/2014/main" id="{7CDDC086-4D0D-43A9-87EE-B92E1FE2E64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4" name="Text Box 8">
          <a:extLst>
            <a:ext uri="{FF2B5EF4-FFF2-40B4-BE49-F238E27FC236}">
              <a16:creationId xmlns:a16="http://schemas.microsoft.com/office/drawing/2014/main" id="{42B1E795-C325-48DB-A5F7-C561E5185E8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5" name="Text Box 9">
          <a:extLst>
            <a:ext uri="{FF2B5EF4-FFF2-40B4-BE49-F238E27FC236}">
              <a16:creationId xmlns:a16="http://schemas.microsoft.com/office/drawing/2014/main" id="{204AEBAD-2345-4AC3-A3F1-1F1A3A8E9DB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6" name="Text Box 10">
          <a:extLst>
            <a:ext uri="{FF2B5EF4-FFF2-40B4-BE49-F238E27FC236}">
              <a16:creationId xmlns:a16="http://schemas.microsoft.com/office/drawing/2014/main" id="{15685017-3CF7-45AB-8969-6C63368210C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7" name="Text Box 11">
          <a:extLst>
            <a:ext uri="{FF2B5EF4-FFF2-40B4-BE49-F238E27FC236}">
              <a16:creationId xmlns:a16="http://schemas.microsoft.com/office/drawing/2014/main" id="{29608560-CDEB-4904-967F-365B6C9BFD8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8" name="Text Box 12">
          <a:extLst>
            <a:ext uri="{FF2B5EF4-FFF2-40B4-BE49-F238E27FC236}">
              <a16:creationId xmlns:a16="http://schemas.microsoft.com/office/drawing/2014/main" id="{9CD691ED-86F3-4C7E-A39C-23A4BFA5B3B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29" name="Text Box 13">
          <a:extLst>
            <a:ext uri="{FF2B5EF4-FFF2-40B4-BE49-F238E27FC236}">
              <a16:creationId xmlns:a16="http://schemas.microsoft.com/office/drawing/2014/main" id="{3A50D99F-E9BC-4EDC-B1B0-1C06CE51C35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0" name="Text Box 14">
          <a:extLst>
            <a:ext uri="{FF2B5EF4-FFF2-40B4-BE49-F238E27FC236}">
              <a16:creationId xmlns:a16="http://schemas.microsoft.com/office/drawing/2014/main" id="{DAD58846-D0FD-4ED8-BA37-EEB7820F4E9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1" name="Text Box 15">
          <a:extLst>
            <a:ext uri="{FF2B5EF4-FFF2-40B4-BE49-F238E27FC236}">
              <a16:creationId xmlns:a16="http://schemas.microsoft.com/office/drawing/2014/main" id="{277887CA-4DDE-40DD-8133-B47AD7724F3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2" name="Text Box 16">
          <a:extLst>
            <a:ext uri="{FF2B5EF4-FFF2-40B4-BE49-F238E27FC236}">
              <a16:creationId xmlns:a16="http://schemas.microsoft.com/office/drawing/2014/main" id="{D29FF2B1-0A22-45FF-8D86-4E78F32F4C7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3" name="Text Box 17">
          <a:extLst>
            <a:ext uri="{FF2B5EF4-FFF2-40B4-BE49-F238E27FC236}">
              <a16:creationId xmlns:a16="http://schemas.microsoft.com/office/drawing/2014/main" id="{C9C684C0-082C-487F-8172-CF6947FE0E3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4" name="Text Box 6">
          <a:extLst>
            <a:ext uri="{FF2B5EF4-FFF2-40B4-BE49-F238E27FC236}">
              <a16:creationId xmlns:a16="http://schemas.microsoft.com/office/drawing/2014/main" id="{0218CC29-2909-4E09-89C2-9EA30292C92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5" name="Text Box 7">
          <a:extLst>
            <a:ext uri="{FF2B5EF4-FFF2-40B4-BE49-F238E27FC236}">
              <a16:creationId xmlns:a16="http://schemas.microsoft.com/office/drawing/2014/main" id="{7A9B97D5-3E61-4633-8AB4-5D8279C50E8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6" name="Text Box 8">
          <a:extLst>
            <a:ext uri="{FF2B5EF4-FFF2-40B4-BE49-F238E27FC236}">
              <a16:creationId xmlns:a16="http://schemas.microsoft.com/office/drawing/2014/main" id="{DDA83C0F-3622-4384-B407-8B59DE922FD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7" name="Text Box 9">
          <a:extLst>
            <a:ext uri="{FF2B5EF4-FFF2-40B4-BE49-F238E27FC236}">
              <a16:creationId xmlns:a16="http://schemas.microsoft.com/office/drawing/2014/main" id="{573BE81E-7216-4941-B318-E93CB408B9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8" name="Text Box 10">
          <a:extLst>
            <a:ext uri="{FF2B5EF4-FFF2-40B4-BE49-F238E27FC236}">
              <a16:creationId xmlns:a16="http://schemas.microsoft.com/office/drawing/2014/main" id="{87572DA7-E87E-43AE-80DD-A4CB1EF7C46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39" name="Text Box 11">
          <a:extLst>
            <a:ext uri="{FF2B5EF4-FFF2-40B4-BE49-F238E27FC236}">
              <a16:creationId xmlns:a16="http://schemas.microsoft.com/office/drawing/2014/main" id="{7DBAA3C6-313C-4E83-A76B-BAF548283DE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0" name="Text Box 12">
          <a:extLst>
            <a:ext uri="{FF2B5EF4-FFF2-40B4-BE49-F238E27FC236}">
              <a16:creationId xmlns:a16="http://schemas.microsoft.com/office/drawing/2014/main" id="{797B7F9F-3727-4372-B9F6-46CE80DCAA5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1" name="Text Box 13">
          <a:extLst>
            <a:ext uri="{FF2B5EF4-FFF2-40B4-BE49-F238E27FC236}">
              <a16:creationId xmlns:a16="http://schemas.microsoft.com/office/drawing/2014/main" id="{119472DB-0F69-48FC-85C6-602BB470A2F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2" name="Text Box 14">
          <a:extLst>
            <a:ext uri="{FF2B5EF4-FFF2-40B4-BE49-F238E27FC236}">
              <a16:creationId xmlns:a16="http://schemas.microsoft.com/office/drawing/2014/main" id="{31869101-B20A-44D5-B46E-5FB97A8CDFA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3" name="Text Box 15">
          <a:extLst>
            <a:ext uri="{FF2B5EF4-FFF2-40B4-BE49-F238E27FC236}">
              <a16:creationId xmlns:a16="http://schemas.microsoft.com/office/drawing/2014/main" id="{11AA9820-0832-4BA8-AB17-D1451896BD2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4" name="Text Box 16">
          <a:extLst>
            <a:ext uri="{FF2B5EF4-FFF2-40B4-BE49-F238E27FC236}">
              <a16:creationId xmlns:a16="http://schemas.microsoft.com/office/drawing/2014/main" id="{876FA6F0-E041-41AE-91E9-2F03EB039A7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5" name="Text Box 17">
          <a:extLst>
            <a:ext uri="{FF2B5EF4-FFF2-40B4-BE49-F238E27FC236}">
              <a16:creationId xmlns:a16="http://schemas.microsoft.com/office/drawing/2014/main" id="{21136A55-24C3-413D-88A3-B684EC3BFC5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6" name="Text Box 6">
          <a:extLst>
            <a:ext uri="{FF2B5EF4-FFF2-40B4-BE49-F238E27FC236}">
              <a16:creationId xmlns:a16="http://schemas.microsoft.com/office/drawing/2014/main" id="{E170408C-30AE-4F79-B180-9297B1915AD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7" name="Text Box 7">
          <a:extLst>
            <a:ext uri="{FF2B5EF4-FFF2-40B4-BE49-F238E27FC236}">
              <a16:creationId xmlns:a16="http://schemas.microsoft.com/office/drawing/2014/main" id="{842AC403-0C55-4830-9697-F9F9E84FF51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8" name="Text Box 8">
          <a:extLst>
            <a:ext uri="{FF2B5EF4-FFF2-40B4-BE49-F238E27FC236}">
              <a16:creationId xmlns:a16="http://schemas.microsoft.com/office/drawing/2014/main" id="{258B2104-9339-4EB5-A7D0-43CCB8D562A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49" name="Text Box 9">
          <a:extLst>
            <a:ext uri="{FF2B5EF4-FFF2-40B4-BE49-F238E27FC236}">
              <a16:creationId xmlns:a16="http://schemas.microsoft.com/office/drawing/2014/main" id="{A9AD41AD-4327-463A-B3FC-DBE760C7F4E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0" name="Text Box 10">
          <a:extLst>
            <a:ext uri="{FF2B5EF4-FFF2-40B4-BE49-F238E27FC236}">
              <a16:creationId xmlns:a16="http://schemas.microsoft.com/office/drawing/2014/main" id="{3DDA7EF3-DA78-40E4-9C25-F0283064C20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1" name="Text Box 11">
          <a:extLst>
            <a:ext uri="{FF2B5EF4-FFF2-40B4-BE49-F238E27FC236}">
              <a16:creationId xmlns:a16="http://schemas.microsoft.com/office/drawing/2014/main" id="{3A972A46-765E-4B5E-B9AB-6BE34355C80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2" name="Text Box 12">
          <a:extLst>
            <a:ext uri="{FF2B5EF4-FFF2-40B4-BE49-F238E27FC236}">
              <a16:creationId xmlns:a16="http://schemas.microsoft.com/office/drawing/2014/main" id="{6DEE64A4-77E2-4B87-99E0-8D9AB4114E7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3" name="Text Box 13">
          <a:extLst>
            <a:ext uri="{FF2B5EF4-FFF2-40B4-BE49-F238E27FC236}">
              <a16:creationId xmlns:a16="http://schemas.microsoft.com/office/drawing/2014/main" id="{169AA180-9E16-4930-AE54-A26653E084F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4" name="Text Box 14">
          <a:extLst>
            <a:ext uri="{FF2B5EF4-FFF2-40B4-BE49-F238E27FC236}">
              <a16:creationId xmlns:a16="http://schemas.microsoft.com/office/drawing/2014/main" id="{2DD1BE5E-46F7-4591-817D-FD92DCEBD84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5" name="Text Box 15">
          <a:extLst>
            <a:ext uri="{FF2B5EF4-FFF2-40B4-BE49-F238E27FC236}">
              <a16:creationId xmlns:a16="http://schemas.microsoft.com/office/drawing/2014/main" id="{22071B4B-3765-4A74-AFE8-1BBAE711E2A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6" name="Text Box 16">
          <a:extLst>
            <a:ext uri="{FF2B5EF4-FFF2-40B4-BE49-F238E27FC236}">
              <a16:creationId xmlns:a16="http://schemas.microsoft.com/office/drawing/2014/main" id="{70E47933-460E-46F6-B172-08EB7CDBE8A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7" name="Text Box 17">
          <a:extLst>
            <a:ext uri="{FF2B5EF4-FFF2-40B4-BE49-F238E27FC236}">
              <a16:creationId xmlns:a16="http://schemas.microsoft.com/office/drawing/2014/main" id="{987C8674-44FC-4068-B400-E752A5F336B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8" name="Text Box 7">
          <a:extLst>
            <a:ext uri="{FF2B5EF4-FFF2-40B4-BE49-F238E27FC236}">
              <a16:creationId xmlns:a16="http://schemas.microsoft.com/office/drawing/2014/main" id="{6A43F520-D960-41B1-9E35-4C1BD03965E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59" name="Text Box 8">
          <a:extLst>
            <a:ext uri="{FF2B5EF4-FFF2-40B4-BE49-F238E27FC236}">
              <a16:creationId xmlns:a16="http://schemas.microsoft.com/office/drawing/2014/main" id="{513D3E83-D855-48D3-B0BC-8C3585D2B30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0" name="Text Box 9">
          <a:extLst>
            <a:ext uri="{FF2B5EF4-FFF2-40B4-BE49-F238E27FC236}">
              <a16:creationId xmlns:a16="http://schemas.microsoft.com/office/drawing/2014/main" id="{23711535-4C58-4968-BFDA-2371AE4614D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1" name="Text Box 10">
          <a:extLst>
            <a:ext uri="{FF2B5EF4-FFF2-40B4-BE49-F238E27FC236}">
              <a16:creationId xmlns:a16="http://schemas.microsoft.com/office/drawing/2014/main" id="{603B622D-807C-47F2-AD59-C8FB135CE71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2" name="Text Box 11">
          <a:extLst>
            <a:ext uri="{FF2B5EF4-FFF2-40B4-BE49-F238E27FC236}">
              <a16:creationId xmlns:a16="http://schemas.microsoft.com/office/drawing/2014/main" id="{F3734F3D-5B4A-463D-B921-4BCFDEE6807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3" name="Text Box 12">
          <a:extLst>
            <a:ext uri="{FF2B5EF4-FFF2-40B4-BE49-F238E27FC236}">
              <a16:creationId xmlns:a16="http://schemas.microsoft.com/office/drawing/2014/main" id="{BA9BC09F-C208-46F7-9612-609321FE5EE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4" name="Text Box 13">
          <a:extLst>
            <a:ext uri="{FF2B5EF4-FFF2-40B4-BE49-F238E27FC236}">
              <a16:creationId xmlns:a16="http://schemas.microsoft.com/office/drawing/2014/main" id="{44E33F17-967D-480F-A0FA-7913A0ECA3B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5" name="Text Box 14">
          <a:extLst>
            <a:ext uri="{FF2B5EF4-FFF2-40B4-BE49-F238E27FC236}">
              <a16:creationId xmlns:a16="http://schemas.microsoft.com/office/drawing/2014/main" id="{CC784D75-2A7A-4D8B-A90F-F6E38E1909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6" name="Text Box 15">
          <a:extLst>
            <a:ext uri="{FF2B5EF4-FFF2-40B4-BE49-F238E27FC236}">
              <a16:creationId xmlns:a16="http://schemas.microsoft.com/office/drawing/2014/main" id="{7324D1E2-1F6F-4104-9403-0D4EEFC0401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7" name="Text Box 16">
          <a:extLst>
            <a:ext uri="{FF2B5EF4-FFF2-40B4-BE49-F238E27FC236}">
              <a16:creationId xmlns:a16="http://schemas.microsoft.com/office/drawing/2014/main" id="{DCF49624-AD03-4792-9DE2-77F5933B054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8" name="Text Box 17">
          <a:extLst>
            <a:ext uri="{FF2B5EF4-FFF2-40B4-BE49-F238E27FC236}">
              <a16:creationId xmlns:a16="http://schemas.microsoft.com/office/drawing/2014/main" id="{9E55FE49-19CB-4A86-B3B8-8397345FB7D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69" name="Text Box 6">
          <a:extLst>
            <a:ext uri="{FF2B5EF4-FFF2-40B4-BE49-F238E27FC236}">
              <a16:creationId xmlns:a16="http://schemas.microsoft.com/office/drawing/2014/main" id="{C71AD53F-F5A1-4198-8B4F-EC360D916F6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0" name="Text Box 7">
          <a:extLst>
            <a:ext uri="{FF2B5EF4-FFF2-40B4-BE49-F238E27FC236}">
              <a16:creationId xmlns:a16="http://schemas.microsoft.com/office/drawing/2014/main" id="{851673E4-2379-475D-B330-387A8548501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1" name="Text Box 8">
          <a:extLst>
            <a:ext uri="{FF2B5EF4-FFF2-40B4-BE49-F238E27FC236}">
              <a16:creationId xmlns:a16="http://schemas.microsoft.com/office/drawing/2014/main" id="{B8E1814D-864A-4038-9D5F-93C17D77D24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2" name="Text Box 9">
          <a:extLst>
            <a:ext uri="{FF2B5EF4-FFF2-40B4-BE49-F238E27FC236}">
              <a16:creationId xmlns:a16="http://schemas.microsoft.com/office/drawing/2014/main" id="{162D85F4-8C59-47FA-84AA-CDE8ED258B4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3" name="Text Box 10">
          <a:extLst>
            <a:ext uri="{FF2B5EF4-FFF2-40B4-BE49-F238E27FC236}">
              <a16:creationId xmlns:a16="http://schemas.microsoft.com/office/drawing/2014/main" id="{151311A2-3EB2-41CC-8618-53FCB6EA53B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4" name="Text Box 11">
          <a:extLst>
            <a:ext uri="{FF2B5EF4-FFF2-40B4-BE49-F238E27FC236}">
              <a16:creationId xmlns:a16="http://schemas.microsoft.com/office/drawing/2014/main" id="{BA1A45FB-70D0-4FA5-89F8-D7FEFB4ECFB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5" name="Text Box 12">
          <a:extLst>
            <a:ext uri="{FF2B5EF4-FFF2-40B4-BE49-F238E27FC236}">
              <a16:creationId xmlns:a16="http://schemas.microsoft.com/office/drawing/2014/main" id="{534EAB7B-E6BF-47D0-A27E-226D5392FF8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6" name="Text Box 13">
          <a:extLst>
            <a:ext uri="{FF2B5EF4-FFF2-40B4-BE49-F238E27FC236}">
              <a16:creationId xmlns:a16="http://schemas.microsoft.com/office/drawing/2014/main" id="{9ECCDB61-9BD4-4972-BFE5-57F69AFEA7F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7" name="Text Box 14">
          <a:extLst>
            <a:ext uri="{FF2B5EF4-FFF2-40B4-BE49-F238E27FC236}">
              <a16:creationId xmlns:a16="http://schemas.microsoft.com/office/drawing/2014/main" id="{8A5BA31F-505B-443F-88AE-CA5AC1E151B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8" name="Text Box 15">
          <a:extLst>
            <a:ext uri="{FF2B5EF4-FFF2-40B4-BE49-F238E27FC236}">
              <a16:creationId xmlns:a16="http://schemas.microsoft.com/office/drawing/2014/main" id="{EA797455-0AA0-4239-9086-F2553545988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79" name="Text Box 16">
          <a:extLst>
            <a:ext uri="{FF2B5EF4-FFF2-40B4-BE49-F238E27FC236}">
              <a16:creationId xmlns:a16="http://schemas.microsoft.com/office/drawing/2014/main" id="{5B43E18F-3DD8-4A29-A393-C6D5E811343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0" name="Text Box 17">
          <a:extLst>
            <a:ext uri="{FF2B5EF4-FFF2-40B4-BE49-F238E27FC236}">
              <a16:creationId xmlns:a16="http://schemas.microsoft.com/office/drawing/2014/main" id="{352945EF-0D13-493A-984F-F5F49741733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1" name="Text Box 6">
          <a:extLst>
            <a:ext uri="{FF2B5EF4-FFF2-40B4-BE49-F238E27FC236}">
              <a16:creationId xmlns:a16="http://schemas.microsoft.com/office/drawing/2014/main" id="{48BB7CDE-1725-41CA-AC6C-1A53A5B94C9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2" name="Text Box 7">
          <a:extLst>
            <a:ext uri="{FF2B5EF4-FFF2-40B4-BE49-F238E27FC236}">
              <a16:creationId xmlns:a16="http://schemas.microsoft.com/office/drawing/2014/main" id="{5E2D1931-191C-4239-8563-F1A1E573553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3" name="Text Box 8">
          <a:extLst>
            <a:ext uri="{FF2B5EF4-FFF2-40B4-BE49-F238E27FC236}">
              <a16:creationId xmlns:a16="http://schemas.microsoft.com/office/drawing/2014/main" id="{C1C5DA9A-8DE4-44AE-BB05-C33BFB54968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4" name="Text Box 9">
          <a:extLst>
            <a:ext uri="{FF2B5EF4-FFF2-40B4-BE49-F238E27FC236}">
              <a16:creationId xmlns:a16="http://schemas.microsoft.com/office/drawing/2014/main" id="{3CC6D73B-9087-4D56-BE14-2120BAA95DB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5" name="Text Box 10">
          <a:extLst>
            <a:ext uri="{FF2B5EF4-FFF2-40B4-BE49-F238E27FC236}">
              <a16:creationId xmlns:a16="http://schemas.microsoft.com/office/drawing/2014/main" id="{386D0784-60CB-42E3-9BF8-68ED687D5EF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6" name="Text Box 11">
          <a:extLst>
            <a:ext uri="{FF2B5EF4-FFF2-40B4-BE49-F238E27FC236}">
              <a16:creationId xmlns:a16="http://schemas.microsoft.com/office/drawing/2014/main" id="{FCC10D09-3C75-4603-AA60-8D25D87FFD3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7" name="Text Box 12">
          <a:extLst>
            <a:ext uri="{FF2B5EF4-FFF2-40B4-BE49-F238E27FC236}">
              <a16:creationId xmlns:a16="http://schemas.microsoft.com/office/drawing/2014/main" id="{06561EA1-2711-49CB-B7A6-AC4E06187C8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8" name="Text Box 13">
          <a:extLst>
            <a:ext uri="{FF2B5EF4-FFF2-40B4-BE49-F238E27FC236}">
              <a16:creationId xmlns:a16="http://schemas.microsoft.com/office/drawing/2014/main" id="{399A22AF-5474-4C06-A6B6-641010CE4E8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89" name="Text Box 14">
          <a:extLst>
            <a:ext uri="{FF2B5EF4-FFF2-40B4-BE49-F238E27FC236}">
              <a16:creationId xmlns:a16="http://schemas.microsoft.com/office/drawing/2014/main" id="{BDDACB22-CDD6-441B-B539-5F1E6537089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0" name="Text Box 15">
          <a:extLst>
            <a:ext uri="{FF2B5EF4-FFF2-40B4-BE49-F238E27FC236}">
              <a16:creationId xmlns:a16="http://schemas.microsoft.com/office/drawing/2014/main" id="{4FF0981E-9F4A-45FC-A7C4-C0B8CEA8E0A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1" name="Text Box 16">
          <a:extLst>
            <a:ext uri="{FF2B5EF4-FFF2-40B4-BE49-F238E27FC236}">
              <a16:creationId xmlns:a16="http://schemas.microsoft.com/office/drawing/2014/main" id="{F712F67C-052D-4102-A34E-556433F47C0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2" name="Text Box 17">
          <a:extLst>
            <a:ext uri="{FF2B5EF4-FFF2-40B4-BE49-F238E27FC236}">
              <a16:creationId xmlns:a16="http://schemas.microsoft.com/office/drawing/2014/main" id="{81F42D06-7EBE-4926-A9F7-2081E459D82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3" name="Text Box 6">
          <a:extLst>
            <a:ext uri="{FF2B5EF4-FFF2-40B4-BE49-F238E27FC236}">
              <a16:creationId xmlns:a16="http://schemas.microsoft.com/office/drawing/2014/main" id="{C4C27E80-02DF-43C5-B6E5-2A62DE1A980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4" name="Text Box 7">
          <a:extLst>
            <a:ext uri="{FF2B5EF4-FFF2-40B4-BE49-F238E27FC236}">
              <a16:creationId xmlns:a16="http://schemas.microsoft.com/office/drawing/2014/main" id="{64D52FA0-9452-4847-9A32-6A87EB5DFD9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5" name="Text Box 8">
          <a:extLst>
            <a:ext uri="{FF2B5EF4-FFF2-40B4-BE49-F238E27FC236}">
              <a16:creationId xmlns:a16="http://schemas.microsoft.com/office/drawing/2014/main" id="{ADB3FA1D-9F90-48FF-8CDE-B37074EE075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6" name="Text Box 9">
          <a:extLst>
            <a:ext uri="{FF2B5EF4-FFF2-40B4-BE49-F238E27FC236}">
              <a16:creationId xmlns:a16="http://schemas.microsoft.com/office/drawing/2014/main" id="{0E44E781-E1A9-400E-BD55-0042A3B2BC5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7" name="Text Box 10">
          <a:extLst>
            <a:ext uri="{FF2B5EF4-FFF2-40B4-BE49-F238E27FC236}">
              <a16:creationId xmlns:a16="http://schemas.microsoft.com/office/drawing/2014/main" id="{B0C11410-FC8F-4C19-9AB7-D758F4803BC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8" name="Text Box 11">
          <a:extLst>
            <a:ext uri="{FF2B5EF4-FFF2-40B4-BE49-F238E27FC236}">
              <a16:creationId xmlns:a16="http://schemas.microsoft.com/office/drawing/2014/main" id="{385E28D9-C0D4-4432-A4E8-1D9E47832CE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499" name="Text Box 12">
          <a:extLst>
            <a:ext uri="{FF2B5EF4-FFF2-40B4-BE49-F238E27FC236}">
              <a16:creationId xmlns:a16="http://schemas.microsoft.com/office/drawing/2014/main" id="{170F1846-F11C-4619-A518-99854BA6683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0" name="Text Box 13">
          <a:extLst>
            <a:ext uri="{FF2B5EF4-FFF2-40B4-BE49-F238E27FC236}">
              <a16:creationId xmlns:a16="http://schemas.microsoft.com/office/drawing/2014/main" id="{C5E0813A-4FE2-457B-B041-3EF16F564B7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1" name="Text Box 14">
          <a:extLst>
            <a:ext uri="{FF2B5EF4-FFF2-40B4-BE49-F238E27FC236}">
              <a16:creationId xmlns:a16="http://schemas.microsoft.com/office/drawing/2014/main" id="{0375637A-EC12-4321-9C70-36F5D2F09CD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2" name="Text Box 15">
          <a:extLst>
            <a:ext uri="{FF2B5EF4-FFF2-40B4-BE49-F238E27FC236}">
              <a16:creationId xmlns:a16="http://schemas.microsoft.com/office/drawing/2014/main" id="{B801AF14-E54A-4B0B-B326-13430AC4D5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3" name="Text Box 16">
          <a:extLst>
            <a:ext uri="{FF2B5EF4-FFF2-40B4-BE49-F238E27FC236}">
              <a16:creationId xmlns:a16="http://schemas.microsoft.com/office/drawing/2014/main" id="{D4FF9A62-9D10-4498-9D13-6C6734C8061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4" name="Text Box 17">
          <a:extLst>
            <a:ext uri="{FF2B5EF4-FFF2-40B4-BE49-F238E27FC236}">
              <a16:creationId xmlns:a16="http://schemas.microsoft.com/office/drawing/2014/main" id="{AFBE3588-53C6-494D-B4EB-7337F971600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5" name="Text Box 7">
          <a:extLst>
            <a:ext uri="{FF2B5EF4-FFF2-40B4-BE49-F238E27FC236}">
              <a16:creationId xmlns:a16="http://schemas.microsoft.com/office/drawing/2014/main" id="{203813A8-6AD3-4E18-8E5E-080D4B07C37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6" name="Text Box 8">
          <a:extLst>
            <a:ext uri="{FF2B5EF4-FFF2-40B4-BE49-F238E27FC236}">
              <a16:creationId xmlns:a16="http://schemas.microsoft.com/office/drawing/2014/main" id="{61B3D63F-A299-4EE6-B58B-0649EF74F31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7" name="Text Box 9">
          <a:extLst>
            <a:ext uri="{FF2B5EF4-FFF2-40B4-BE49-F238E27FC236}">
              <a16:creationId xmlns:a16="http://schemas.microsoft.com/office/drawing/2014/main" id="{671B85C4-A580-4443-ABEC-53004AE88D2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8" name="Text Box 10">
          <a:extLst>
            <a:ext uri="{FF2B5EF4-FFF2-40B4-BE49-F238E27FC236}">
              <a16:creationId xmlns:a16="http://schemas.microsoft.com/office/drawing/2014/main" id="{FD574C2F-FC44-4787-8B90-22103D416FA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09" name="Text Box 11">
          <a:extLst>
            <a:ext uri="{FF2B5EF4-FFF2-40B4-BE49-F238E27FC236}">
              <a16:creationId xmlns:a16="http://schemas.microsoft.com/office/drawing/2014/main" id="{D1B851C4-54EF-4A0C-B93F-04E44EC2AD7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0" name="Text Box 12">
          <a:extLst>
            <a:ext uri="{FF2B5EF4-FFF2-40B4-BE49-F238E27FC236}">
              <a16:creationId xmlns:a16="http://schemas.microsoft.com/office/drawing/2014/main" id="{FEFE9E44-FC90-4C1D-B623-3AE8D92DD48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1" name="Text Box 13">
          <a:extLst>
            <a:ext uri="{FF2B5EF4-FFF2-40B4-BE49-F238E27FC236}">
              <a16:creationId xmlns:a16="http://schemas.microsoft.com/office/drawing/2014/main" id="{87FAB2A6-A848-4591-9AB5-120BF14A4FC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2" name="Text Box 14">
          <a:extLst>
            <a:ext uri="{FF2B5EF4-FFF2-40B4-BE49-F238E27FC236}">
              <a16:creationId xmlns:a16="http://schemas.microsoft.com/office/drawing/2014/main" id="{F9C1100E-50D0-4299-BEB6-BF2D46A541B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3" name="Text Box 15">
          <a:extLst>
            <a:ext uri="{FF2B5EF4-FFF2-40B4-BE49-F238E27FC236}">
              <a16:creationId xmlns:a16="http://schemas.microsoft.com/office/drawing/2014/main" id="{3B70B7BB-40B0-4E40-B965-D88D35BA0CD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4" name="Text Box 16">
          <a:extLst>
            <a:ext uri="{FF2B5EF4-FFF2-40B4-BE49-F238E27FC236}">
              <a16:creationId xmlns:a16="http://schemas.microsoft.com/office/drawing/2014/main" id="{0BD165A0-0364-49DA-B9E8-FD696F7BD39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5" name="Text Box 17">
          <a:extLst>
            <a:ext uri="{FF2B5EF4-FFF2-40B4-BE49-F238E27FC236}">
              <a16:creationId xmlns:a16="http://schemas.microsoft.com/office/drawing/2014/main" id="{F689EF22-5196-4CE1-B84D-8DEFA9F1FD3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6" name="Text Box 6">
          <a:extLst>
            <a:ext uri="{FF2B5EF4-FFF2-40B4-BE49-F238E27FC236}">
              <a16:creationId xmlns:a16="http://schemas.microsoft.com/office/drawing/2014/main" id="{1B5606B0-7A50-4023-B54A-74B6589AD90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7" name="Text Box 7">
          <a:extLst>
            <a:ext uri="{FF2B5EF4-FFF2-40B4-BE49-F238E27FC236}">
              <a16:creationId xmlns:a16="http://schemas.microsoft.com/office/drawing/2014/main" id="{588C3DF7-29F4-401F-BF2E-E8CCAE776A3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8" name="Text Box 8">
          <a:extLst>
            <a:ext uri="{FF2B5EF4-FFF2-40B4-BE49-F238E27FC236}">
              <a16:creationId xmlns:a16="http://schemas.microsoft.com/office/drawing/2014/main" id="{B1A9E58D-4383-46F7-BA81-3063A804EF7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19" name="Text Box 9">
          <a:extLst>
            <a:ext uri="{FF2B5EF4-FFF2-40B4-BE49-F238E27FC236}">
              <a16:creationId xmlns:a16="http://schemas.microsoft.com/office/drawing/2014/main" id="{971AF266-E687-4CD3-B704-9703CCCC2E9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0" name="Text Box 10">
          <a:extLst>
            <a:ext uri="{FF2B5EF4-FFF2-40B4-BE49-F238E27FC236}">
              <a16:creationId xmlns:a16="http://schemas.microsoft.com/office/drawing/2014/main" id="{F4705B9B-AEF8-4344-A91E-D9D677A5467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1" name="Text Box 11">
          <a:extLst>
            <a:ext uri="{FF2B5EF4-FFF2-40B4-BE49-F238E27FC236}">
              <a16:creationId xmlns:a16="http://schemas.microsoft.com/office/drawing/2014/main" id="{03D3A179-E332-4681-B5D3-09720881508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2" name="Text Box 12">
          <a:extLst>
            <a:ext uri="{FF2B5EF4-FFF2-40B4-BE49-F238E27FC236}">
              <a16:creationId xmlns:a16="http://schemas.microsoft.com/office/drawing/2014/main" id="{7BB60E34-8471-4E28-BCC2-FA2DAD1C540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3" name="Text Box 13">
          <a:extLst>
            <a:ext uri="{FF2B5EF4-FFF2-40B4-BE49-F238E27FC236}">
              <a16:creationId xmlns:a16="http://schemas.microsoft.com/office/drawing/2014/main" id="{C9A87028-5D0B-464F-A698-3D9D5BA41AB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4" name="Text Box 14">
          <a:extLst>
            <a:ext uri="{FF2B5EF4-FFF2-40B4-BE49-F238E27FC236}">
              <a16:creationId xmlns:a16="http://schemas.microsoft.com/office/drawing/2014/main" id="{12C85E94-8931-403E-BC1B-4EE64AA76FD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5" name="Text Box 15">
          <a:extLst>
            <a:ext uri="{FF2B5EF4-FFF2-40B4-BE49-F238E27FC236}">
              <a16:creationId xmlns:a16="http://schemas.microsoft.com/office/drawing/2014/main" id="{9D90C382-934A-4858-B97A-DEAEF67F1A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6" name="Text Box 16">
          <a:extLst>
            <a:ext uri="{FF2B5EF4-FFF2-40B4-BE49-F238E27FC236}">
              <a16:creationId xmlns:a16="http://schemas.microsoft.com/office/drawing/2014/main" id="{1115CE84-D21E-4E76-8D4B-EDC450334DF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7" name="Text Box 17">
          <a:extLst>
            <a:ext uri="{FF2B5EF4-FFF2-40B4-BE49-F238E27FC236}">
              <a16:creationId xmlns:a16="http://schemas.microsoft.com/office/drawing/2014/main" id="{9D617CC1-43D6-4ACE-85A4-25716778225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8" name="Text Box 6">
          <a:extLst>
            <a:ext uri="{FF2B5EF4-FFF2-40B4-BE49-F238E27FC236}">
              <a16:creationId xmlns:a16="http://schemas.microsoft.com/office/drawing/2014/main" id="{16678A15-15F1-4FA1-BB0D-B2C47565B10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29" name="Text Box 7">
          <a:extLst>
            <a:ext uri="{FF2B5EF4-FFF2-40B4-BE49-F238E27FC236}">
              <a16:creationId xmlns:a16="http://schemas.microsoft.com/office/drawing/2014/main" id="{6CB23CB0-AB1A-4774-93F5-55645C3CEE0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0" name="Text Box 8">
          <a:extLst>
            <a:ext uri="{FF2B5EF4-FFF2-40B4-BE49-F238E27FC236}">
              <a16:creationId xmlns:a16="http://schemas.microsoft.com/office/drawing/2014/main" id="{6F88621E-6642-4A6E-9272-A293F8E0EAD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1" name="Text Box 9">
          <a:extLst>
            <a:ext uri="{FF2B5EF4-FFF2-40B4-BE49-F238E27FC236}">
              <a16:creationId xmlns:a16="http://schemas.microsoft.com/office/drawing/2014/main" id="{F0C7609E-C1D4-4DC2-AC2C-6B961175875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2" name="Text Box 10">
          <a:extLst>
            <a:ext uri="{FF2B5EF4-FFF2-40B4-BE49-F238E27FC236}">
              <a16:creationId xmlns:a16="http://schemas.microsoft.com/office/drawing/2014/main" id="{BD95ED7D-A155-4863-B775-A9B92D5140F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3" name="Text Box 11">
          <a:extLst>
            <a:ext uri="{FF2B5EF4-FFF2-40B4-BE49-F238E27FC236}">
              <a16:creationId xmlns:a16="http://schemas.microsoft.com/office/drawing/2014/main" id="{1B2CA747-9672-41ED-AE39-A454201DB5C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4" name="Text Box 12">
          <a:extLst>
            <a:ext uri="{FF2B5EF4-FFF2-40B4-BE49-F238E27FC236}">
              <a16:creationId xmlns:a16="http://schemas.microsoft.com/office/drawing/2014/main" id="{C2169635-A16E-4A16-9D78-632D035501C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5" name="Text Box 13">
          <a:extLst>
            <a:ext uri="{FF2B5EF4-FFF2-40B4-BE49-F238E27FC236}">
              <a16:creationId xmlns:a16="http://schemas.microsoft.com/office/drawing/2014/main" id="{C1505F42-5467-4B46-8CC6-DE3BD9A283E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6" name="Text Box 14">
          <a:extLst>
            <a:ext uri="{FF2B5EF4-FFF2-40B4-BE49-F238E27FC236}">
              <a16:creationId xmlns:a16="http://schemas.microsoft.com/office/drawing/2014/main" id="{49F649A9-2BAB-4F2F-BEC1-37F873515AB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7" name="Text Box 15">
          <a:extLst>
            <a:ext uri="{FF2B5EF4-FFF2-40B4-BE49-F238E27FC236}">
              <a16:creationId xmlns:a16="http://schemas.microsoft.com/office/drawing/2014/main" id="{ED2FCF32-87DB-48FA-B0DE-9EE8863BA96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8" name="Text Box 16">
          <a:extLst>
            <a:ext uri="{FF2B5EF4-FFF2-40B4-BE49-F238E27FC236}">
              <a16:creationId xmlns:a16="http://schemas.microsoft.com/office/drawing/2014/main" id="{EBC50CB2-6C68-4206-A7AF-F315C47F6EE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39" name="Text Box 17">
          <a:extLst>
            <a:ext uri="{FF2B5EF4-FFF2-40B4-BE49-F238E27FC236}">
              <a16:creationId xmlns:a16="http://schemas.microsoft.com/office/drawing/2014/main" id="{75A74CF9-7365-4D0D-A1EF-2D805F75362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0" name="Text Box 6">
          <a:extLst>
            <a:ext uri="{FF2B5EF4-FFF2-40B4-BE49-F238E27FC236}">
              <a16:creationId xmlns:a16="http://schemas.microsoft.com/office/drawing/2014/main" id="{F39603C6-9CB2-4A6B-A945-726677EAECE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1" name="Text Box 7">
          <a:extLst>
            <a:ext uri="{FF2B5EF4-FFF2-40B4-BE49-F238E27FC236}">
              <a16:creationId xmlns:a16="http://schemas.microsoft.com/office/drawing/2014/main" id="{DB0E74D2-FC82-411B-9E44-FE834D9B484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2" name="Text Box 8">
          <a:extLst>
            <a:ext uri="{FF2B5EF4-FFF2-40B4-BE49-F238E27FC236}">
              <a16:creationId xmlns:a16="http://schemas.microsoft.com/office/drawing/2014/main" id="{6351E4BF-1C06-4BD3-8E61-05279EACCFC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3" name="Text Box 9">
          <a:extLst>
            <a:ext uri="{FF2B5EF4-FFF2-40B4-BE49-F238E27FC236}">
              <a16:creationId xmlns:a16="http://schemas.microsoft.com/office/drawing/2014/main" id="{FFAC5E32-4178-419B-898F-9BF355001DF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4" name="Text Box 10">
          <a:extLst>
            <a:ext uri="{FF2B5EF4-FFF2-40B4-BE49-F238E27FC236}">
              <a16:creationId xmlns:a16="http://schemas.microsoft.com/office/drawing/2014/main" id="{2609D195-50EC-45E7-A8DF-5A49DCCF458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5" name="Text Box 11">
          <a:extLst>
            <a:ext uri="{FF2B5EF4-FFF2-40B4-BE49-F238E27FC236}">
              <a16:creationId xmlns:a16="http://schemas.microsoft.com/office/drawing/2014/main" id="{6597316E-CA71-428E-AF92-8EE9D79ECD6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6" name="Text Box 12">
          <a:extLst>
            <a:ext uri="{FF2B5EF4-FFF2-40B4-BE49-F238E27FC236}">
              <a16:creationId xmlns:a16="http://schemas.microsoft.com/office/drawing/2014/main" id="{C0F1C2EB-AB0B-475C-B3CE-9C08F39734A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7" name="Text Box 13">
          <a:extLst>
            <a:ext uri="{FF2B5EF4-FFF2-40B4-BE49-F238E27FC236}">
              <a16:creationId xmlns:a16="http://schemas.microsoft.com/office/drawing/2014/main" id="{21757AF8-FB5F-426D-913E-9442D073AE5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8" name="Text Box 14">
          <a:extLst>
            <a:ext uri="{FF2B5EF4-FFF2-40B4-BE49-F238E27FC236}">
              <a16:creationId xmlns:a16="http://schemas.microsoft.com/office/drawing/2014/main" id="{AAE0AFCE-A46A-4940-8D23-7F87A47BC4E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49" name="Text Box 15">
          <a:extLst>
            <a:ext uri="{FF2B5EF4-FFF2-40B4-BE49-F238E27FC236}">
              <a16:creationId xmlns:a16="http://schemas.microsoft.com/office/drawing/2014/main" id="{608FA976-2D5B-4905-B12E-B19D301D7A2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0" name="Text Box 16">
          <a:extLst>
            <a:ext uri="{FF2B5EF4-FFF2-40B4-BE49-F238E27FC236}">
              <a16:creationId xmlns:a16="http://schemas.microsoft.com/office/drawing/2014/main" id="{8C7D3734-7E65-4122-A894-8AA4368BE64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1" name="Text Box 17">
          <a:extLst>
            <a:ext uri="{FF2B5EF4-FFF2-40B4-BE49-F238E27FC236}">
              <a16:creationId xmlns:a16="http://schemas.microsoft.com/office/drawing/2014/main" id="{FD234E2C-4616-46FB-883B-58F03EFFA3E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2" name="Text Box 7">
          <a:extLst>
            <a:ext uri="{FF2B5EF4-FFF2-40B4-BE49-F238E27FC236}">
              <a16:creationId xmlns:a16="http://schemas.microsoft.com/office/drawing/2014/main" id="{305EDC62-F4D7-4330-8C38-EDE22E1BEB2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3" name="Text Box 8">
          <a:extLst>
            <a:ext uri="{FF2B5EF4-FFF2-40B4-BE49-F238E27FC236}">
              <a16:creationId xmlns:a16="http://schemas.microsoft.com/office/drawing/2014/main" id="{743658A3-2C1D-416D-A916-1B867AD43EE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4" name="Text Box 9">
          <a:extLst>
            <a:ext uri="{FF2B5EF4-FFF2-40B4-BE49-F238E27FC236}">
              <a16:creationId xmlns:a16="http://schemas.microsoft.com/office/drawing/2014/main" id="{7C52D5E1-FB87-45F5-821E-92BBD626BB2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5" name="Text Box 10">
          <a:extLst>
            <a:ext uri="{FF2B5EF4-FFF2-40B4-BE49-F238E27FC236}">
              <a16:creationId xmlns:a16="http://schemas.microsoft.com/office/drawing/2014/main" id="{F8CB11DB-C274-4E27-8A19-028C487A875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6" name="Text Box 11">
          <a:extLst>
            <a:ext uri="{FF2B5EF4-FFF2-40B4-BE49-F238E27FC236}">
              <a16:creationId xmlns:a16="http://schemas.microsoft.com/office/drawing/2014/main" id="{423DDDD4-1918-41E6-BE05-490ED217B8D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7" name="Text Box 12">
          <a:extLst>
            <a:ext uri="{FF2B5EF4-FFF2-40B4-BE49-F238E27FC236}">
              <a16:creationId xmlns:a16="http://schemas.microsoft.com/office/drawing/2014/main" id="{9DCC0C05-B3D4-4AFC-9A8E-016DA1ECDD1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8" name="Text Box 13">
          <a:extLst>
            <a:ext uri="{FF2B5EF4-FFF2-40B4-BE49-F238E27FC236}">
              <a16:creationId xmlns:a16="http://schemas.microsoft.com/office/drawing/2014/main" id="{C404D528-748E-4573-99E6-43BE8E47357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59" name="Text Box 14">
          <a:extLst>
            <a:ext uri="{FF2B5EF4-FFF2-40B4-BE49-F238E27FC236}">
              <a16:creationId xmlns:a16="http://schemas.microsoft.com/office/drawing/2014/main" id="{C828A42D-B470-4865-8EA3-33C2DA3D2B3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0" name="Text Box 15">
          <a:extLst>
            <a:ext uri="{FF2B5EF4-FFF2-40B4-BE49-F238E27FC236}">
              <a16:creationId xmlns:a16="http://schemas.microsoft.com/office/drawing/2014/main" id="{33CA06C2-07F8-4654-AC62-F4D9CF486BD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1" name="Text Box 16">
          <a:extLst>
            <a:ext uri="{FF2B5EF4-FFF2-40B4-BE49-F238E27FC236}">
              <a16:creationId xmlns:a16="http://schemas.microsoft.com/office/drawing/2014/main" id="{919C1087-2576-4C77-96AF-3EF8E3AE8B0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2" name="Text Box 17">
          <a:extLst>
            <a:ext uri="{FF2B5EF4-FFF2-40B4-BE49-F238E27FC236}">
              <a16:creationId xmlns:a16="http://schemas.microsoft.com/office/drawing/2014/main" id="{EBDA0413-A192-4C9A-B851-301CB16CB30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3" name="Text Box 6">
          <a:extLst>
            <a:ext uri="{FF2B5EF4-FFF2-40B4-BE49-F238E27FC236}">
              <a16:creationId xmlns:a16="http://schemas.microsoft.com/office/drawing/2014/main" id="{E65C2B01-516D-48A8-AEB9-9D213FE7FB9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4" name="Text Box 7">
          <a:extLst>
            <a:ext uri="{FF2B5EF4-FFF2-40B4-BE49-F238E27FC236}">
              <a16:creationId xmlns:a16="http://schemas.microsoft.com/office/drawing/2014/main" id="{5B922DA8-21F5-4109-AC1F-3EF67047BA6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5" name="Text Box 8">
          <a:extLst>
            <a:ext uri="{FF2B5EF4-FFF2-40B4-BE49-F238E27FC236}">
              <a16:creationId xmlns:a16="http://schemas.microsoft.com/office/drawing/2014/main" id="{942CFD29-F8EA-45F1-BBD3-CF2CEE664D8D}"/>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6" name="Text Box 9">
          <a:extLst>
            <a:ext uri="{FF2B5EF4-FFF2-40B4-BE49-F238E27FC236}">
              <a16:creationId xmlns:a16="http://schemas.microsoft.com/office/drawing/2014/main" id="{39A67EF5-7C43-4A83-8DA9-3A486E75FBC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7" name="Text Box 10">
          <a:extLst>
            <a:ext uri="{FF2B5EF4-FFF2-40B4-BE49-F238E27FC236}">
              <a16:creationId xmlns:a16="http://schemas.microsoft.com/office/drawing/2014/main" id="{431D9028-FC4C-4DDD-BA11-271ECDBF24F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8" name="Text Box 11">
          <a:extLst>
            <a:ext uri="{FF2B5EF4-FFF2-40B4-BE49-F238E27FC236}">
              <a16:creationId xmlns:a16="http://schemas.microsoft.com/office/drawing/2014/main" id="{BE023B24-318D-4352-8708-1FA20610783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69" name="Text Box 12">
          <a:extLst>
            <a:ext uri="{FF2B5EF4-FFF2-40B4-BE49-F238E27FC236}">
              <a16:creationId xmlns:a16="http://schemas.microsoft.com/office/drawing/2014/main" id="{83E62B61-3366-45B4-84F4-21CB2C1B003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0" name="Text Box 13">
          <a:extLst>
            <a:ext uri="{FF2B5EF4-FFF2-40B4-BE49-F238E27FC236}">
              <a16:creationId xmlns:a16="http://schemas.microsoft.com/office/drawing/2014/main" id="{4FD7C576-B003-42BB-A2D6-74A36367D3E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1" name="Text Box 14">
          <a:extLst>
            <a:ext uri="{FF2B5EF4-FFF2-40B4-BE49-F238E27FC236}">
              <a16:creationId xmlns:a16="http://schemas.microsoft.com/office/drawing/2014/main" id="{BA1213DD-F094-4D31-9BF6-586182F6F9C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2" name="Text Box 15">
          <a:extLst>
            <a:ext uri="{FF2B5EF4-FFF2-40B4-BE49-F238E27FC236}">
              <a16:creationId xmlns:a16="http://schemas.microsoft.com/office/drawing/2014/main" id="{C8582E43-45B3-422A-A23B-36C2039C760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3" name="Text Box 16">
          <a:extLst>
            <a:ext uri="{FF2B5EF4-FFF2-40B4-BE49-F238E27FC236}">
              <a16:creationId xmlns:a16="http://schemas.microsoft.com/office/drawing/2014/main" id="{5D7FAAAF-3A06-4649-B3DC-A7FF9D7EF06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4" name="Text Box 17">
          <a:extLst>
            <a:ext uri="{FF2B5EF4-FFF2-40B4-BE49-F238E27FC236}">
              <a16:creationId xmlns:a16="http://schemas.microsoft.com/office/drawing/2014/main" id="{5D36E8F0-D7D7-4B3B-ABBA-6825CEAB83F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5" name="Text Box 6">
          <a:extLst>
            <a:ext uri="{FF2B5EF4-FFF2-40B4-BE49-F238E27FC236}">
              <a16:creationId xmlns:a16="http://schemas.microsoft.com/office/drawing/2014/main" id="{55037EBC-EF46-4E8C-8A55-A0907BB5EB1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6" name="Text Box 7">
          <a:extLst>
            <a:ext uri="{FF2B5EF4-FFF2-40B4-BE49-F238E27FC236}">
              <a16:creationId xmlns:a16="http://schemas.microsoft.com/office/drawing/2014/main" id="{270495AE-75DB-4CA3-BD1E-E04411B6B7B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7" name="Text Box 8">
          <a:extLst>
            <a:ext uri="{FF2B5EF4-FFF2-40B4-BE49-F238E27FC236}">
              <a16:creationId xmlns:a16="http://schemas.microsoft.com/office/drawing/2014/main" id="{29C4636A-CF0D-4FFF-BF69-3CDCB2763A9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8" name="Text Box 9">
          <a:extLst>
            <a:ext uri="{FF2B5EF4-FFF2-40B4-BE49-F238E27FC236}">
              <a16:creationId xmlns:a16="http://schemas.microsoft.com/office/drawing/2014/main" id="{A1BBD97F-6D77-461A-957A-B6BA6CBD971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79" name="Text Box 10">
          <a:extLst>
            <a:ext uri="{FF2B5EF4-FFF2-40B4-BE49-F238E27FC236}">
              <a16:creationId xmlns:a16="http://schemas.microsoft.com/office/drawing/2014/main" id="{76662D64-A702-4351-AFA5-F83DCC5E0A8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0" name="Text Box 11">
          <a:extLst>
            <a:ext uri="{FF2B5EF4-FFF2-40B4-BE49-F238E27FC236}">
              <a16:creationId xmlns:a16="http://schemas.microsoft.com/office/drawing/2014/main" id="{61767F5F-C8B5-4144-B94F-EB16757C8E8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1" name="Text Box 12">
          <a:extLst>
            <a:ext uri="{FF2B5EF4-FFF2-40B4-BE49-F238E27FC236}">
              <a16:creationId xmlns:a16="http://schemas.microsoft.com/office/drawing/2014/main" id="{44C2EFC1-A4A7-4E4A-9ABD-7F06228D69E6}"/>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2" name="Text Box 13">
          <a:extLst>
            <a:ext uri="{FF2B5EF4-FFF2-40B4-BE49-F238E27FC236}">
              <a16:creationId xmlns:a16="http://schemas.microsoft.com/office/drawing/2014/main" id="{4603989D-F4C1-4FBF-82C1-35F327D6305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3" name="Text Box 14">
          <a:extLst>
            <a:ext uri="{FF2B5EF4-FFF2-40B4-BE49-F238E27FC236}">
              <a16:creationId xmlns:a16="http://schemas.microsoft.com/office/drawing/2014/main" id="{C8B144FD-EBBB-4F05-895E-1EB2A80A5B5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4" name="Text Box 15">
          <a:extLst>
            <a:ext uri="{FF2B5EF4-FFF2-40B4-BE49-F238E27FC236}">
              <a16:creationId xmlns:a16="http://schemas.microsoft.com/office/drawing/2014/main" id="{B1C0A463-63A6-42D7-9944-F616D5828F0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5" name="Text Box 16">
          <a:extLst>
            <a:ext uri="{FF2B5EF4-FFF2-40B4-BE49-F238E27FC236}">
              <a16:creationId xmlns:a16="http://schemas.microsoft.com/office/drawing/2014/main" id="{2BBB9F9C-E6E6-4C69-97EF-216642A0CEF3}"/>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6" name="Text Box 17">
          <a:extLst>
            <a:ext uri="{FF2B5EF4-FFF2-40B4-BE49-F238E27FC236}">
              <a16:creationId xmlns:a16="http://schemas.microsoft.com/office/drawing/2014/main" id="{D1E53EBF-DD4B-455F-99BA-5DD0D487333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7" name="Text Box 6">
          <a:extLst>
            <a:ext uri="{FF2B5EF4-FFF2-40B4-BE49-F238E27FC236}">
              <a16:creationId xmlns:a16="http://schemas.microsoft.com/office/drawing/2014/main" id="{9BBE47AA-4D2D-4DA3-B1EE-DDF666BDE7B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8" name="Text Box 7">
          <a:extLst>
            <a:ext uri="{FF2B5EF4-FFF2-40B4-BE49-F238E27FC236}">
              <a16:creationId xmlns:a16="http://schemas.microsoft.com/office/drawing/2014/main" id="{D3F96B2B-6588-445E-ABCD-6541F4C95A3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89" name="Text Box 8">
          <a:extLst>
            <a:ext uri="{FF2B5EF4-FFF2-40B4-BE49-F238E27FC236}">
              <a16:creationId xmlns:a16="http://schemas.microsoft.com/office/drawing/2014/main" id="{072549E2-A930-468A-8C9F-3BA126CDE8F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0" name="Text Box 9">
          <a:extLst>
            <a:ext uri="{FF2B5EF4-FFF2-40B4-BE49-F238E27FC236}">
              <a16:creationId xmlns:a16="http://schemas.microsoft.com/office/drawing/2014/main" id="{ECC82320-092B-4091-9196-47B0665D0DC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1" name="Text Box 10">
          <a:extLst>
            <a:ext uri="{FF2B5EF4-FFF2-40B4-BE49-F238E27FC236}">
              <a16:creationId xmlns:a16="http://schemas.microsoft.com/office/drawing/2014/main" id="{C77273FE-925F-41B7-B4B9-B42297EDA041}"/>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2" name="Text Box 11">
          <a:extLst>
            <a:ext uri="{FF2B5EF4-FFF2-40B4-BE49-F238E27FC236}">
              <a16:creationId xmlns:a16="http://schemas.microsoft.com/office/drawing/2014/main" id="{4A282797-F1E0-49CE-B92D-63052C59A22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3" name="Text Box 12">
          <a:extLst>
            <a:ext uri="{FF2B5EF4-FFF2-40B4-BE49-F238E27FC236}">
              <a16:creationId xmlns:a16="http://schemas.microsoft.com/office/drawing/2014/main" id="{C5995556-6205-4D35-A5D5-D2D51536F78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4" name="Text Box 13">
          <a:extLst>
            <a:ext uri="{FF2B5EF4-FFF2-40B4-BE49-F238E27FC236}">
              <a16:creationId xmlns:a16="http://schemas.microsoft.com/office/drawing/2014/main" id="{D5F630C2-8507-4E21-9ACE-8DF5F7D3DFE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5" name="Text Box 14">
          <a:extLst>
            <a:ext uri="{FF2B5EF4-FFF2-40B4-BE49-F238E27FC236}">
              <a16:creationId xmlns:a16="http://schemas.microsoft.com/office/drawing/2014/main" id="{62B28931-4862-400B-9C84-213177C04B4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6" name="Text Box 15">
          <a:extLst>
            <a:ext uri="{FF2B5EF4-FFF2-40B4-BE49-F238E27FC236}">
              <a16:creationId xmlns:a16="http://schemas.microsoft.com/office/drawing/2014/main" id="{85CBB7A6-C000-4631-ADBE-AA5A13C2176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7" name="Text Box 16">
          <a:extLst>
            <a:ext uri="{FF2B5EF4-FFF2-40B4-BE49-F238E27FC236}">
              <a16:creationId xmlns:a16="http://schemas.microsoft.com/office/drawing/2014/main" id="{741F225B-44C3-4D05-BA9D-FEC4AB90BA7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8" name="Text Box 17">
          <a:extLst>
            <a:ext uri="{FF2B5EF4-FFF2-40B4-BE49-F238E27FC236}">
              <a16:creationId xmlns:a16="http://schemas.microsoft.com/office/drawing/2014/main" id="{7302FF77-A7A8-4CD0-B4A6-485CE2CDC9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599" name="Text Box 7">
          <a:extLst>
            <a:ext uri="{FF2B5EF4-FFF2-40B4-BE49-F238E27FC236}">
              <a16:creationId xmlns:a16="http://schemas.microsoft.com/office/drawing/2014/main" id="{9E6407A1-FD9F-4303-AEF4-17E8868E889B}"/>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0" name="Text Box 8">
          <a:extLst>
            <a:ext uri="{FF2B5EF4-FFF2-40B4-BE49-F238E27FC236}">
              <a16:creationId xmlns:a16="http://schemas.microsoft.com/office/drawing/2014/main" id="{6B22277E-9A4A-46F4-A32D-F5A85204E42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1" name="Text Box 9">
          <a:extLst>
            <a:ext uri="{FF2B5EF4-FFF2-40B4-BE49-F238E27FC236}">
              <a16:creationId xmlns:a16="http://schemas.microsoft.com/office/drawing/2014/main" id="{1D44362B-BD4A-488B-9953-D5029D37755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2" name="Text Box 10">
          <a:extLst>
            <a:ext uri="{FF2B5EF4-FFF2-40B4-BE49-F238E27FC236}">
              <a16:creationId xmlns:a16="http://schemas.microsoft.com/office/drawing/2014/main" id="{AEFA4005-201F-4965-9AA9-8C7C977282A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3" name="Text Box 11">
          <a:extLst>
            <a:ext uri="{FF2B5EF4-FFF2-40B4-BE49-F238E27FC236}">
              <a16:creationId xmlns:a16="http://schemas.microsoft.com/office/drawing/2014/main" id="{0617AB62-F0FA-40F8-B342-68BE6533EB2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4" name="Text Box 12">
          <a:extLst>
            <a:ext uri="{FF2B5EF4-FFF2-40B4-BE49-F238E27FC236}">
              <a16:creationId xmlns:a16="http://schemas.microsoft.com/office/drawing/2014/main" id="{BD2D296F-4D70-426B-B463-C5B79F397C89}"/>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5" name="Text Box 13">
          <a:extLst>
            <a:ext uri="{FF2B5EF4-FFF2-40B4-BE49-F238E27FC236}">
              <a16:creationId xmlns:a16="http://schemas.microsoft.com/office/drawing/2014/main" id="{EF533B78-F8EF-465B-AE56-C7F35691B370}"/>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6" name="Text Box 14">
          <a:extLst>
            <a:ext uri="{FF2B5EF4-FFF2-40B4-BE49-F238E27FC236}">
              <a16:creationId xmlns:a16="http://schemas.microsoft.com/office/drawing/2014/main" id="{5666650A-C17F-4C19-BD6A-5730A5813D7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7" name="Text Box 15">
          <a:extLst>
            <a:ext uri="{FF2B5EF4-FFF2-40B4-BE49-F238E27FC236}">
              <a16:creationId xmlns:a16="http://schemas.microsoft.com/office/drawing/2014/main" id="{3BA09126-A0ED-4E6A-A45E-54C31F6C05E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8" name="Text Box 16">
          <a:extLst>
            <a:ext uri="{FF2B5EF4-FFF2-40B4-BE49-F238E27FC236}">
              <a16:creationId xmlns:a16="http://schemas.microsoft.com/office/drawing/2014/main" id="{7079B572-84CF-4BF3-A8C2-A70495C65292}"/>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09" name="Text Box 17">
          <a:extLst>
            <a:ext uri="{FF2B5EF4-FFF2-40B4-BE49-F238E27FC236}">
              <a16:creationId xmlns:a16="http://schemas.microsoft.com/office/drawing/2014/main" id="{E12D6CFC-D732-4F6A-8BBA-C7B06A801A3E}"/>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0" name="Text Box 6">
          <a:extLst>
            <a:ext uri="{FF2B5EF4-FFF2-40B4-BE49-F238E27FC236}">
              <a16:creationId xmlns:a16="http://schemas.microsoft.com/office/drawing/2014/main" id="{1DF37DF5-55F6-4C84-9841-6F4C64C212CF}"/>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1" name="Text Box 7">
          <a:extLst>
            <a:ext uri="{FF2B5EF4-FFF2-40B4-BE49-F238E27FC236}">
              <a16:creationId xmlns:a16="http://schemas.microsoft.com/office/drawing/2014/main" id="{63F9D2F8-2EFC-4040-8400-FFB63A9045F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2" name="Text Box 8">
          <a:extLst>
            <a:ext uri="{FF2B5EF4-FFF2-40B4-BE49-F238E27FC236}">
              <a16:creationId xmlns:a16="http://schemas.microsoft.com/office/drawing/2014/main" id="{978EE340-109E-4533-A816-F1739BA291FC}"/>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3" name="Text Box 9">
          <a:extLst>
            <a:ext uri="{FF2B5EF4-FFF2-40B4-BE49-F238E27FC236}">
              <a16:creationId xmlns:a16="http://schemas.microsoft.com/office/drawing/2014/main" id="{1985ECD0-9E19-4D1E-B89D-295B0CF13CB4}"/>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4" name="Text Box 10">
          <a:extLst>
            <a:ext uri="{FF2B5EF4-FFF2-40B4-BE49-F238E27FC236}">
              <a16:creationId xmlns:a16="http://schemas.microsoft.com/office/drawing/2014/main" id="{74882945-D643-42F8-A579-D3030184321A}"/>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5" name="Text Box 11">
          <a:extLst>
            <a:ext uri="{FF2B5EF4-FFF2-40B4-BE49-F238E27FC236}">
              <a16:creationId xmlns:a16="http://schemas.microsoft.com/office/drawing/2014/main" id="{52BF86AF-9B4E-4D9C-97F6-25B72B8D4558}"/>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6" name="Text Box 12">
          <a:extLst>
            <a:ext uri="{FF2B5EF4-FFF2-40B4-BE49-F238E27FC236}">
              <a16:creationId xmlns:a16="http://schemas.microsoft.com/office/drawing/2014/main" id="{68395B83-06F3-4A2D-A997-181E3D6D484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7" name="Text Box 13">
          <a:extLst>
            <a:ext uri="{FF2B5EF4-FFF2-40B4-BE49-F238E27FC236}">
              <a16:creationId xmlns:a16="http://schemas.microsoft.com/office/drawing/2014/main" id="{3F82C254-3108-4D09-B03A-E45E5D549247}"/>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618" name="Text Box 14">
          <a:extLst>
            <a:ext uri="{FF2B5EF4-FFF2-40B4-BE49-F238E27FC236}">
              <a16:creationId xmlns:a16="http://schemas.microsoft.com/office/drawing/2014/main" id="{E45F0D5D-F55D-4B2C-94C9-3CC0161365E5}"/>
            </a:ext>
          </a:extLst>
        </xdr:cNvPr>
        <xdr:cNvSpPr txBox="1">
          <a:spLocks noChangeArrowheads="1"/>
        </xdr:cNvSpPr>
      </xdr:nvSpPr>
      <xdr:spPr bwMode="auto">
        <a:xfrm>
          <a:off x="3898669" y="740664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85725</xdr:colOff>
      <xdr:row>26</xdr:row>
      <xdr:rowOff>33521</xdr:rowOff>
    </xdr:to>
    <xdr:sp macro="" textlink="">
      <xdr:nvSpPr>
        <xdr:cNvPr id="2" name="Text Box 6">
          <a:extLst>
            <a:ext uri="{FF2B5EF4-FFF2-40B4-BE49-F238E27FC236}">
              <a16:creationId xmlns:a16="http://schemas.microsoft.com/office/drawing/2014/main" id="{48AB07CD-F89D-445A-A68F-8DA6D9ECAAE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 name="Text Box 7">
          <a:extLst>
            <a:ext uri="{FF2B5EF4-FFF2-40B4-BE49-F238E27FC236}">
              <a16:creationId xmlns:a16="http://schemas.microsoft.com/office/drawing/2014/main" id="{63646D0D-CC1E-43D3-AC5C-5D602A2995B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 name="Text Box 8">
          <a:extLst>
            <a:ext uri="{FF2B5EF4-FFF2-40B4-BE49-F238E27FC236}">
              <a16:creationId xmlns:a16="http://schemas.microsoft.com/office/drawing/2014/main" id="{8AEB1F2A-4B14-48D9-9796-1142E97B884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 name="Text Box 9">
          <a:extLst>
            <a:ext uri="{FF2B5EF4-FFF2-40B4-BE49-F238E27FC236}">
              <a16:creationId xmlns:a16="http://schemas.microsoft.com/office/drawing/2014/main" id="{F2FF24DE-5B50-4586-9D4D-63CD425E23D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 name="Text Box 10">
          <a:extLst>
            <a:ext uri="{FF2B5EF4-FFF2-40B4-BE49-F238E27FC236}">
              <a16:creationId xmlns:a16="http://schemas.microsoft.com/office/drawing/2014/main" id="{BF1FAB98-7574-4B4C-9127-E34F12A079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 name="Text Box 11">
          <a:extLst>
            <a:ext uri="{FF2B5EF4-FFF2-40B4-BE49-F238E27FC236}">
              <a16:creationId xmlns:a16="http://schemas.microsoft.com/office/drawing/2014/main" id="{F178D993-C894-4B46-B48B-A2A34E9F8CD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 name="Text Box 12">
          <a:extLst>
            <a:ext uri="{FF2B5EF4-FFF2-40B4-BE49-F238E27FC236}">
              <a16:creationId xmlns:a16="http://schemas.microsoft.com/office/drawing/2014/main" id="{9B93B3A2-3FDA-459A-8F32-DEB20E8FB0C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 name="Text Box 13">
          <a:extLst>
            <a:ext uri="{FF2B5EF4-FFF2-40B4-BE49-F238E27FC236}">
              <a16:creationId xmlns:a16="http://schemas.microsoft.com/office/drawing/2014/main" id="{EB05AD39-8B28-4651-905B-CF040E1C28E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 name="Text Box 14">
          <a:extLst>
            <a:ext uri="{FF2B5EF4-FFF2-40B4-BE49-F238E27FC236}">
              <a16:creationId xmlns:a16="http://schemas.microsoft.com/office/drawing/2014/main" id="{2B5F9F5B-09E0-4EFB-B860-BC5DA674394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 name="Text Box 15">
          <a:extLst>
            <a:ext uri="{FF2B5EF4-FFF2-40B4-BE49-F238E27FC236}">
              <a16:creationId xmlns:a16="http://schemas.microsoft.com/office/drawing/2014/main" id="{ED495282-4B89-4C3C-B7DF-824AFAA5491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 name="Text Box 16">
          <a:extLst>
            <a:ext uri="{FF2B5EF4-FFF2-40B4-BE49-F238E27FC236}">
              <a16:creationId xmlns:a16="http://schemas.microsoft.com/office/drawing/2014/main" id="{D94469C6-C423-4D3D-8FF0-82DAAEF9C8D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 name="Text Box 17">
          <a:extLst>
            <a:ext uri="{FF2B5EF4-FFF2-40B4-BE49-F238E27FC236}">
              <a16:creationId xmlns:a16="http://schemas.microsoft.com/office/drawing/2014/main" id="{26C9A478-463A-40FE-A727-804BD9A35E4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 name="Text Box 6">
          <a:extLst>
            <a:ext uri="{FF2B5EF4-FFF2-40B4-BE49-F238E27FC236}">
              <a16:creationId xmlns:a16="http://schemas.microsoft.com/office/drawing/2014/main" id="{6B526B51-A00C-438B-8A31-3668BF800C9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 name="Text Box 7">
          <a:extLst>
            <a:ext uri="{FF2B5EF4-FFF2-40B4-BE49-F238E27FC236}">
              <a16:creationId xmlns:a16="http://schemas.microsoft.com/office/drawing/2014/main" id="{C55FC56D-E178-4359-962C-5F4407742E5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 name="Text Box 8">
          <a:extLst>
            <a:ext uri="{FF2B5EF4-FFF2-40B4-BE49-F238E27FC236}">
              <a16:creationId xmlns:a16="http://schemas.microsoft.com/office/drawing/2014/main" id="{28901697-E1CE-4FFE-8345-52B197E237E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 name="Text Box 9">
          <a:extLst>
            <a:ext uri="{FF2B5EF4-FFF2-40B4-BE49-F238E27FC236}">
              <a16:creationId xmlns:a16="http://schemas.microsoft.com/office/drawing/2014/main" id="{0E4E2016-8DA8-431D-9C82-6ABB2D104E2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 name="Text Box 10">
          <a:extLst>
            <a:ext uri="{FF2B5EF4-FFF2-40B4-BE49-F238E27FC236}">
              <a16:creationId xmlns:a16="http://schemas.microsoft.com/office/drawing/2014/main" id="{6D28BFEA-732E-4507-B4CD-ABACBE44C6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 name="Text Box 11">
          <a:extLst>
            <a:ext uri="{FF2B5EF4-FFF2-40B4-BE49-F238E27FC236}">
              <a16:creationId xmlns:a16="http://schemas.microsoft.com/office/drawing/2014/main" id="{625036C7-6734-4904-A2CA-89EFFA1989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 name="Text Box 12">
          <a:extLst>
            <a:ext uri="{FF2B5EF4-FFF2-40B4-BE49-F238E27FC236}">
              <a16:creationId xmlns:a16="http://schemas.microsoft.com/office/drawing/2014/main" id="{D3FCFA04-3957-4201-A651-6DE41A8DEB7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 name="Text Box 13">
          <a:extLst>
            <a:ext uri="{FF2B5EF4-FFF2-40B4-BE49-F238E27FC236}">
              <a16:creationId xmlns:a16="http://schemas.microsoft.com/office/drawing/2014/main" id="{F8B76FEC-8C77-496F-A3A8-0DD0C9AC57A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 name="Text Box 14">
          <a:extLst>
            <a:ext uri="{FF2B5EF4-FFF2-40B4-BE49-F238E27FC236}">
              <a16:creationId xmlns:a16="http://schemas.microsoft.com/office/drawing/2014/main" id="{D9148047-739E-40AC-8FC2-8D73C9F655D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 name="Text Box 15">
          <a:extLst>
            <a:ext uri="{FF2B5EF4-FFF2-40B4-BE49-F238E27FC236}">
              <a16:creationId xmlns:a16="http://schemas.microsoft.com/office/drawing/2014/main" id="{05827B76-1E7F-47F3-9FF8-C3E507D473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 name="Text Box 16">
          <a:extLst>
            <a:ext uri="{FF2B5EF4-FFF2-40B4-BE49-F238E27FC236}">
              <a16:creationId xmlns:a16="http://schemas.microsoft.com/office/drawing/2014/main" id="{41DD2640-597A-4083-9ACD-BBD86D4CBC1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 name="Text Box 17">
          <a:extLst>
            <a:ext uri="{FF2B5EF4-FFF2-40B4-BE49-F238E27FC236}">
              <a16:creationId xmlns:a16="http://schemas.microsoft.com/office/drawing/2014/main" id="{FC4B845A-8269-40B3-A5A2-52481994B6D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 name="Text Box 7">
          <a:extLst>
            <a:ext uri="{FF2B5EF4-FFF2-40B4-BE49-F238E27FC236}">
              <a16:creationId xmlns:a16="http://schemas.microsoft.com/office/drawing/2014/main" id="{0D84ADA7-14F8-4723-BB73-CB0AA229C31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 name="Text Box 8">
          <a:extLst>
            <a:ext uri="{FF2B5EF4-FFF2-40B4-BE49-F238E27FC236}">
              <a16:creationId xmlns:a16="http://schemas.microsoft.com/office/drawing/2014/main" id="{4D24FD34-F69E-477F-B821-4B1EEE57588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 name="Text Box 9">
          <a:extLst>
            <a:ext uri="{FF2B5EF4-FFF2-40B4-BE49-F238E27FC236}">
              <a16:creationId xmlns:a16="http://schemas.microsoft.com/office/drawing/2014/main" id="{B8933D55-432D-41FC-A120-94E09B497F2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 name="Text Box 10">
          <a:extLst>
            <a:ext uri="{FF2B5EF4-FFF2-40B4-BE49-F238E27FC236}">
              <a16:creationId xmlns:a16="http://schemas.microsoft.com/office/drawing/2014/main" id="{8A56D435-FDD2-4670-8931-943D7F138E4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 name="Text Box 11">
          <a:extLst>
            <a:ext uri="{FF2B5EF4-FFF2-40B4-BE49-F238E27FC236}">
              <a16:creationId xmlns:a16="http://schemas.microsoft.com/office/drawing/2014/main" id="{D56C8889-B3AE-45F4-AAAA-A460FA494C3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 name="Text Box 12">
          <a:extLst>
            <a:ext uri="{FF2B5EF4-FFF2-40B4-BE49-F238E27FC236}">
              <a16:creationId xmlns:a16="http://schemas.microsoft.com/office/drawing/2014/main" id="{D61D7CA8-1394-4E9C-A0E9-F4B7142793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 name="Text Box 13">
          <a:extLst>
            <a:ext uri="{FF2B5EF4-FFF2-40B4-BE49-F238E27FC236}">
              <a16:creationId xmlns:a16="http://schemas.microsoft.com/office/drawing/2014/main" id="{834BCC57-4F52-47B6-B09F-AD3E35CCBE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 name="Text Box 14">
          <a:extLst>
            <a:ext uri="{FF2B5EF4-FFF2-40B4-BE49-F238E27FC236}">
              <a16:creationId xmlns:a16="http://schemas.microsoft.com/office/drawing/2014/main" id="{BE90B977-002A-4994-B69E-DDBE7791A89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 name="Text Box 15">
          <a:extLst>
            <a:ext uri="{FF2B5EF4-FFF2-40B4-BE49-F238E27FC236}">
              <a16:creationId xmlns:a16="http://schemas.microsoft.com/office/drawing/2014/main" id="{C42BD5F3-8D60-4E5A-99FB-24F4166234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 name="Text Box 16">
          <a:extLst>
            <a:ext uri="{FF2B5EF4-FFF2-40B4-BE49-F238E27FC236}">
              <a16:creationId xmlns:a16="http://schemas.microsoft.com/office/drawing/2014/main" id="{ECB53E75-FF9B-497B-842A-E17DFCEABA3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 name="Text Box 17">
          <a:extLst>
            <a:ext uri="{FF2B5EF4-FFF2-40B4-BE49-F238E27FC236}">
              <a16:creationId xmlns:a16="http://schemas.microsoft.com/office/drawing/2014/main" id="{14586CAA-1B2C-41C5-9895-56305BFE4DB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 name="Text Box 6">
          <a:extLst>
            <a:ext uri="{FF2B5EF4-FFF2-40B4-BE49-F238E27FC236}">
              <a16:creationId xmlns:a16="http://schemas.microsoft.com/office/drawing/2014/main" id="{40D57691-E95D-48C4-BA01-2A5692DBD68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8" name="Text Box 7">
          <a:extLst>
            <a:ext uri="{FF2B5EF4-FFF2-40B4-BE49-F238E27FC236}">
              <a16:creationId xmlns:a16="http://schemas.microsoft.com/office/drawing/2014/main" id="{A6B3884E-6F57-43F7-9B74-97B0564CC4A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9" name="Text Box 8">
          <a:extLst>
            <a:ext uri="{FF2B5EF4-FFF2-40B4-BE49-F238E27FC236}">
              <a16:creationId xmlns:a16="http://schemas.microsoft.com/office/drawing/2014/main" id="{77EAABA4-6614-4F94-A009-6FD77BC8363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0" name="Text Box 9">
          <a:extLst>
            <a:ext uri="{FF2B5EF4-FFF2-40B4-BE49-F238E27FC236}">
              <a16:creationId xmlns:a16="http://schemas.microsoft.com/office/drawing/2014/main" id="{B22AD601-09B1-49F2-A7C0-1C6C5E1AA6C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1" name="Text Box 10">
          <a:extLst>
            <a:ext uri="{FF2B5EF4-FFF2-40B4-BE49-F238E27FC236}">
              <a16:creationId xmlns:a16="http://schemas.microsoft.com/office/drawing/2014/main" id="{E91DD041-DC24-4B97-B4FE-2456A98BA7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2" name="Text Box 11">
          <a:extLst>
            <a:ext uri="{FF2B5EF4-FFF2-40B4-BE49-F238E27FC236}">
              <a16:creationId xmlns:a16="http://schemas.microsoft.com/office/drawing/2014/main" id="{AF29CFA8-1D69-46F7-A170-EBDFE4BD35D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3" name="Text Box 12">
          <a:extLst>
            <a:ext uri="{FF2B5EF4-FFF2-40B4-BE49-F238E27FC236}">
              <a16:creationId xmlns:a16="http://schemas.microsoft.com/office/drawing/2014/main" id="{69CB9FB8-6E33-4C19-A36B-0C2109E8FA3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4" name="Text Box 13">
          <a:extLst>
            <a:ext uri="{FF2B5EF4-FFF2-40B4-BE49-F238E27FC236}">
              <a16:creationId xmlns:a16="http://schemas.microsoft.com/office/drawing/2014/main" id="{D113D800-44E6-4311-8312-DF834F34872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5" name="Text Box 14">
          <a:extLst>
            <a:ext uri="{FF2B5EF4-FFF2-40B4-BE49-F238E27FC236}">
              <a16:creationId xmlns:a16="http://schemas.microsoft.com/office/drawing/2014/main" id="{F35EE0D8-3EC3-48D4-8583-4EC6F02F54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6" name="Text Box 15">
          <a:extLst>
            <a:ext uri="{FF2B5EF4-FFF2-40B4-BE49-F238E27FC236}">
              <a16:creationId xmlns:a16="http://schemas.microsoft.com/office/drawing/2014/main" id="{89A2F751-2A00-4379-9ACF-7E0A5C4D385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7" name="Text Box 16">
          <a:extLst>
            <a:ext uri="{FF2B5EF4-FFF2-40B4-BE49-F238E27FC236}">
              <a16:creationId xmlns:a16="http://schemas.microsoft.com/office/drawing/2014/main" id="{B2090344-0A17-4B17-B771-383AC18C56A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8" name="Text Box 17">
          <a:extLst>
            <a:ext uri="{FF2B5EF4-FFF2-40B4-BE49-F238E27FC236}">
              <a16:creationId xmlns:a16="http://schemas.microsoft.com/office/drawing/2014/main" id="{1F6F67F3-3690-4016-881B-E021A75401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49" name="Text Box 6">
          <a:extLst>
            <a:ext uri="{FF2B5EF4-FFF2-40B4-BE49-F238E27FC236}">
              <a16:creationId xmlns:a16="http://schemas.microsoft.com/office/drawing/2014/main" id="{DA6E1407-ACB4-4862-830A-489396D6EBA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0" name="Text Box 7">
          <a:extLst>
            <a:ext uri="{FF2B5EF4-FFF2-40B4-BE49-F238E27FC236}">
              <a16:creationId xmlns:a16="http://schemas.microsoft.com/office/drawing/2014/main" id="{EBDEAE33-AFDB-4C8D-86E3-B0D77CECEE8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1" name="Text Box 8">
          <a:extLst>
            <a:ext uri="{FF2B5EF4-FFF2-40B4-BE49-F238E27FC236}">
              <a16:creationId xmlns:a16="http://schemas.microsoft.com/office/drawing/2014/main" id="{E6FF1AFD-B98C-43B6-9E45-208137E52EB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2" name="Text Box 9">
          <a:extLst>
            <a:ext uri="{FF2B5EF4-FFF2-40B4-BE49-F238E27FC236}">
              <a16:creationId xmlns:a16="http://schemas.microsoft.com/office/drawing/2014/main" id="{32891777-EE2F-4E8F-9F63-455B57DD206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3" name="Text Box 10">
          <a:extLst>
            <a:ext uri="{FF2B5EF4-FFF2-40B4-BE49-F238E27FC236}">
              <a16:creationId xmlns:a16="http://schemas.microsoft.com/office/drawing/2014/main" id="{DFCA8008-115A-42F7-8272-1B022CE4A90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4" name="Text Box 11">
          <a:extLst>
            <a:ext uri="{FF2B5EF4-FFF2-40B4-BE49-F238E27FC236}">
              <a16:creationId xmlns:a16="http://schemas.microsoft.com/office/drawing/2014/main" id="{B5563706-92F0-4B27-B414-3485D792BA7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5" name="Text Box 12">
          <a:extLst>
            <a:ext uri="{FF2B5EF4-FFF2-40B4-BE49-F238E27FC236}">
              <a16:creationId xmlns:a16="http://schemas.microsoft.com/office/drawing/2014/main" id="{3CE0D8D1-7C1C-447A-B6D4-6CF77F7EE05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6" name="Text Box 13">
          <a:extLst>
            <a:ext uri="{FF2B5EF4-FFF2-40B4-BE49-F238E27FC236}">
              <a16:creationId xmlns:a16="http://schemas.microsoft.com/office/drawing/2014/main" id="{232EAA72-7816-4D64-8F6F-68C568B26C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7" name="Text Box 14">
          <a:extLst>
            <a:ext uri="{FF2B5EF4-FFF2-40B4-BE49-F238E27FC236}">
              <a16:creationId xmlns:a16="http://schemas.microsoft.com/office/drawing/2014/main" id="{F1CEAD10-790C-4522-B955-760CDB0BF9C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8" name="Text Box 15">
          <a:extLst>
            <a:ext uri="{FF2B5EF4-FFF2-40B4-BE49-F238E27FC236}">
              <a16:creationId xmlns:a16="http://schemas.microsoft.com/office/drawing/2014/main" id="{2D714ECB-36C1-413A-86E6-5C7235EEBEF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59" name="Text Box 16">
          <a:extLst>
            <a:ext uri="{FF2B5EF4-FFF2-40B4-BE49-F238E27FC236}">
              <a16:creationId xmlns:a16="http://schemas.microsoft.com/office/drawing/2014/main" id="{77571FFE-EF86-442B-A017-70A2CC2CFB0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0" name="Text Box 17">
          <a:extLst>
            <a:ext uri="{FF2B5EF4-FFF2-40B4-BE49-F238E27FC236}">
              <a16:creationId xmlns:a16="http://schemas.microsoft.com/office/drawing/2014/main" id="{D0F25220-5D40-4ED9-B7E4-BA7DEB174A8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1" name="Text Box 6">
          <a:extLst>
            <a:ext uri="{FF2B5EF4-FFF2-40B4-BE49-F238E27FC236}">
              <a16:creationId xmlns:a16="http://schemas.microsoft.com/office/drawing/2014/main" id="{10968FB2-D1C7-4BAF-9F24-225DB15063D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2" name="Text Box 7">
          <a:extLst>
            <a:ext uri="{FF2B5EF4-FFF2-40B4-BE49-F238E27FC236}">
              <a16:creationId xmlns:a16="http://schemas.microsoft.com/office/drawing/2014/main" id="{707F9F4B-AF6B-493C-BE1D-00EF31C1712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3" name="Text Box 8">
          <a:extLst>
            <a:ext uri="{FF2B5EF4-FFF2-40B4-BE49-F238E27FC236}">
              <a16:creationId xmlns:a16="http://schemas.microsoft.com/office/drawing/2014/main" id="{30B4D939-27ED-4AAD-9C03-12F9D8F40A6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4" name="Text Box 9">
          <a:extLst>
            <a:ext uri="{FF2B5EF4-FFF2-40B4-BE49-F238E27FC236}">
              <a16:creationId xmlns:a16="http://schemas.microsoft.com/office/drawing/2014/main" id="{F7D1F80C-462F-44E3-8D46-078C8FCE3BA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5" name="Text Box 10">
          <a:extLst>
            <a:ext uri="{FF2B5EF4-FFF2-40B4-BE49-F238E27FC236}">
              <a16:creationId xmlns:a16="http://schemas.microsoft.com/office/drawing/2014/main" id="{7CF8F661-6BA2-4DC9-8BF3-8D9E648CE2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6" name="Text Box 11">
          <a:extLst>
            <a:ext uri="{FF2B5EF4-FFF2-40B4-BE49-F238E27FC236}">
              <a16:creationId xmlns:a16="http://schemas.microsoft.com/office/drawing/2014/main" id="{7FE09560-27E7-4B23-8AFC-9E38D47BA3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7" name="Text Box 12">
          <a:extLst>
            <a:ext uri="{FF2B5EF4-FFF2-40B4-BE49-F238E27FC236}">
              <a16:creationId xmlns:a16="http://schemas.microsoft.com/office/drawing/2014/main" id="{372FF92F-4D0C-43DD-ADA1-6511C9F6585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8" name="Text Box 13">
          <a:extLst>
            <a:ext uri="{FF2B5EF4-FFF2-40B4-BE49-F238E27FC236}">
              <a16:creationId xmlns:a16="http://schemas.microsoft.com/office/drawing/2014/main" id="{8A0F7F70-492D-42C4-AEAD-A57374F961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69" name="Text Box 14">
          <a:extLst>
            <a:ext uri="{FF2B5EF4-FFF2-40B4-BE49-F238E27FC236}">
              <a16:creationId xmlns:a16="http://schemas.microsoft.com/office/drawing/2014/main" id="{E7126DDF-97AB-4420-A4C9-8E6CB5014AD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0" name="Text Box 15">
          <a:extLst>
            <a:ext uri="{FF2B5EF4-FFF2-40B4-BE49-F238E27FC236}">
              <a16:creationId xmlns:a16="http://schemas.microsoft.com/office/drawing/2014/main" id="{FA9D0B1C-7AEB-44FD-843D-7331B981BE6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1" name="Text Box 16">
          <a:extLst>
            <a:ext uri="{FF2B5EF4-FFF2-40B4-BE49-F238E27FC236}">
              <a16:creationId xmlns:a16="http://schemas.microsoft.com/office/drawing/2014/main" id="{27A1196F-3353-4A85-99BB-4A0481EA81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2" name="Text Box 17">
          <a:extLst>
            <a:ext uri="{FF2B5EF4-FFF2-40B4-BE49-F238E27FC236}">
              <a16:creationId xmlns:a16="http://schemas.microsoft.com/office/drawing/2014/main" id="{C1C6F7C5-B7F3-4CE5-A92F-426CA4E3D57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3" name="Text Box 7">
          <a:extLst>
            <a:ext uri="{FF2B5EF4-FFF2-40B4-BE49-F238E27FC236}">
              <a16:creationId xmlns:a16="http://schemas.microsoft.com/office/drawing/2014/main" id="{BC29B5A4-90EF-4E84-9FEF-2755E3C1DA8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4" name="Text Box 8">
          <a:extLst>
            <a:ext uri="{FF2B5EF4-FFF2-40B4-BE49-F238E27FC236}">
              <a16:creationId xmlns:a16="http://schemas.microsoft.com/office/drawing/2014/main" id="{3F42A3E8-50B8-4383-9907-AEA518F4F92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 name="Text Box 9">
          <a:extLst>
            <a:ext uri="{FF2B5EF4-FFF2-40B4-BE49-F238E27FC236}">
              <a16:creationId xmlns:a16="http://schemas.microsoft.com/office/drawing/2014/main" id="{A8AF5680-DEAA-4460-97FC-01B441052C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 name="Text Box 10">
          <a:extLst>
            <a:ext uri="{FF2B5EF4-FFF2-40B4-BE49-F238E27FC236}">
              <a16:creationId xmlns:a16="http://schemas.microsoft.com/office/drawing/2014/main" id="{FE056577-3B33-4325-A824-E88DBCFB464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 name="Text Box 11">
          <a:extLst>
            <a:ext uri="{FF2B5EF4-FFF2-40B4-BE49-F238E27FC236}">
              <a16:creationId xmlns:a16="http://schemas.microsoft.com/office/drawing/2014/main" id="{615D1FBB-07A8-49C5-9808-1D22099D71F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 name="Text Box 12">
          <a:extLst>
            <a:ext uri="{FF2B5EF4-FFF2-40B4-BE49-F238E27FC236}">
              <a16:creationId xmlns:a16="http://schemas.microsoft.com/office/drawing/2014/main" id="{AD059BCD-0324-4E4C-AFE1-9948B15F603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 name="Text Box 13">
          <a:extLst>
            <a:ext uri="{FF2B5EF4-FFF2-40B4-BE49-F238E27FC236}">
              <a16:creationId xmlns:a16="http://schemas.microsoft.com/office/drawing/2014/main" id="{5EC055F7-7214-4DEE-B23F-745CB9BF0D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 name="Text Box 14">
          <a:extLst>
            <a:ext uri="{FF2B5EF4-FFF2-40B4-BE49-F238E27FC236}">
              <a16:creationId xmlns:a16="http://schemas.microsoft.com/office/drawing/2014/main" id="{B681605D-1D70-473D-A831-6C70FD6594B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 name="Text Box 15">
          <a:extLst>
            <a:ext uri="{FF2B5EF4-FFF2-40B4-BE49-F238E27FC236}">
              <a16:creationId xmlns:a16="http://schemas.microsoft.com/office/drawing/2014/main" id="{B55AA227-7FBA-4A13-8AF1-138EBB68F5C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 name="Text Box 16">
          <a:extLst>
            <a:ext uri="{FF2B5EF4-FFF2-40B4-BE49-F238E27FC236}">
              <a16:creationId xmlns:a16="http://schemas.microsoft.com/office/drawing/2014/main" id="{9724DB5F-73E5-4E03-955E-AB249A38984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 name="Text Box 17">
          <a:extLst>
            <a:ext uri="{FF2B5EF4-FFF2-40B4-BE49-F238E27FC236}">
              <a16:creationId xmlns:a16="http://schemas.microsoft.com/office/drawing/2014/main" id="{7E35BC56-760A-4F84-8B8F-2BD431D395B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 name="Text Box 6">
          <a:extLst>
            <a:ext uri="{FF2B5EF4-FFF2-40B4-BE49-F238E27FC236}">
              <a16:creationId xmlns:a16="http://schemas.microsoft.com/office/drawing/2014/main" id="{EE871FE7-6098-449C-AECB-DFEC4E8AD8D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 name="Text Box 7">
          <a:extLst>
            <a:ext uri="{FF2B5EF4-FFF2-40B4-BE49-F238E27FC236}">
              <a16:creationId xmlns:a16="http://schemas.microsoft.com/office/drawing/2014/main" id="{2B4B0100-3597-4572-8C82-B69D1A62DE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 name="Text Box 8">
          <a:extLst>
            <a:ext uri="{FF2B5EF4-FFF2-40B4-BE49-F238E27FC236}">
              <a16:creationId xmlns:a16="http://schemas.microsoft.com/office/drawing/2014/main" id="{072E41D0-45E9-467F-B0FC-51908AD078B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 name="Text Box 9">
          <a:extLst>
            <a:ext uri="{FF2B5EF4-FFF2-40B4-BE49-F238E27FC236}">
              <a16:creationId xmlns:a16="http://schemas.microsoft.com/office/drawing/2014/main" id="{ECD16702-0F38-4CC2-AA33-6955F2B7460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 name="Text Box 10">
          <a:extLst>
            <a:ext uri="{FF2B5EF4-FFF2-40B4-BE49-F238E27FC236}">
              <a16:creationId xmlns:a16="http://schemas.microsoft.com/office/drawing/2014/main" id="{DDD99F11-A4E2-4FD9-8413-DEE55984028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 name="Text Box 11">
          <a:extLst>
            <a:ext uri="{FF2B5EF4-FFF2-40B4-BE49-F238E27FC236}">
              <a16:creationId xmlns:a16="http://schemas.microsoft.com/office/drawing/2014/main" id="{D226D67B-3003-4423-9EDA-4C3DD9E198A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 name="Text Box 12">
          <a:extLst>
            <a:ext uri="{FF2B5EF4-FFF2-40B4-BE49-F238E27FC236}">
              <a16:creationId xmlns:a16="http://schemas.microsoft.com/office/drawing/2014/main" id="{3C050B48-B6B9-4BDA-BF6F-046C8BFFD62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 name="Text Box 13">
          <a:extLst>
            <a:ext uri="{FF2B5EF4-FFF2-40B4-BE49-F238E27FC236}">
              <a16:creationId xmlns:a16="http://schemas.microsoft.com/office/drawing/2014/main" id="{009B0589-FAB8-40BB-A3F2-C7A94A7EB8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 name="Text Box 14">
          <a:extLst>
            <a:ext uri="{FF2B5EF4-FFF2-40B4-BE49-F238E27FC236}">
              <a16:creationId xmlns:a16="http://schemas.microsoft.com/office/drawing/2014/main" id="{02F255F2-49D9-44E3-884B-000753FC44D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 name="Text Box 15">
          <a:extLst>
            <a:ext uri="{FF2B5EF4-FFF2-40B4-BE49-F238E27FC236}">
              <a16:creationId xmlns:a16="http://schemas.microsoft.com/office/drawing/2014/main" id="{FC2438CA-0DFA-4A0C-AEF9-F2CCD4B7E7D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 name="Text Box 16">
          <a:extLst>
            <a:ext uri="{FF2B5EF4-FFF2-40B4-BE49-F238E27FC236}">
              <a16:creationId xmlns:a16="http://schemas.microsoft.com/office/drawing/2014/main" id="{F5CBA40E-4B73-4473-B410-53C998B1A9F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 name="Text Box 17">
          <a:extLst>
            <a:ext uri="{FF2B5EF4-FFF2-40B4-BE49-F238E27FC236}">
              <a16:creationId xmlns:a16="http://schemas.microsoft.com/office/drawing/2014/main" id="{01BA8DC4-483C-46B4-AB79-57DC2DEAF99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 name="Text Box 6">
          <a:extLst>
            <a:ext uri="{FF2B5EF4-FFF2-40B4-BE49-F238E27FC236}">
              <a16:creationId xmlns:a16="http://schemas.microsoft.com/office/drawing/2014/main" id="{0D30595F-F50D-4D1F-B0D9-863E1E16529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 name="Text Box 7">
          <a:extLst>
            <a:ext uri="{FF2B5EF4-FFF2-40B4-BE49-F238E27FC236}">
              <a16:creationId xmlns:a16="http://schemas.microsoft.com/office/drawing/2014/main" id="{379EF065-6DF7-45BD-9860-37C34EC74DF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 name="Text Box 8">
          <a:extLst>
            <a:ext uri="{FF2B5EF4-FFF2-40B4-BE49-F238E27FC236}">
              <a16:creationId xmlns:a16="http://schemas.microsoft.com/office/drawing/2014/main" id="{DE118CEC-0951-4735-9352-01946EA8021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 name="Text Box 9">
          <a:extLst>
            <a:ext uri="{FF2B5EF4-FFF2-40B4-BE49-F238E27FC236}">
              <a16:creationId xmlns:a16="http://schemas.microsoft.com/office/drawing/2014/main" id="{6880AAB9-31F7-412B-BBFB-E9C047B9E34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 name="Text Box 10">
          <a:extLst>
            <a:ext uri="{FF2B5EF4-FFF2-40B4-BE49-F238E27FC236}">
              <a16:creationId xmlns:a16="http://schemas.microsoft.com/office/drawing/2014/main" id="{4708DC52-B846-4870-BB0E-AA9C95E9EAE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 name="Text Box 11">
          <a:extLst>
            <a:ext uri="{FF2B5EF4-FFF2-40B4-BE49-F238E27FC236}">
              <a16:creationId xmlns:a16="http://schemas.microsoft.com/office/drawing/2014/main" id="{91D4C7ED-9478-456C-89BC-4CBB48A7731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 name="Text Box 12">
          <a:extLst>
            <a:ext uri="{FF2B5EF4-FFF2-40B4-BE49-F238E27FC236}">
              <a16:creationId xmlns:a16="http://schemas.microsoft.com/office/drawing/2014/main" id="{6BDF6F86-ABE4-4716-8BB5-DEEF1F8A062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 name="Text Box 13">
          <a:extLst>
            <a:ext uri="{FF2B5EF4-FFF2-40B4-BE49-F238E27FC236}">
              <a16:creationId xmlns:a16="http://schemas.microsoft.com/office/drawing/2014/main" id="{6A1631CD-F288-474C-8867-E8013C8D6AA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 name="Text Box 14">
          <a:extLst>
            <a:ext uri="{FF2B5EF4-FFF2-40B4-BE49-F238E27FC236}">
              <a16:creationId xmlns:a16="http://schemas.microsoft.com/office/drawing/2014/main" id="{8BF5F0BD-6C57-4643-9123-1DA67D65C6E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 name="Text Box 15">
          <a:extLst>
            <a:ext uri="{FF2B5EF4-FFF2-40B4-BE49-F238E27FC236}">
              <a16:creationId xmlns:a16="http://schemas.microsoft.com/office/drawing/2014/main" id="{8BF09F25-B132-462C-9F13-35B2190C6E1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 name="Text Box 16">
          <a:extLst>
            <a:ext uri="{FF2B5EF4-FFF2-40B4-BE49-F238E27FC236}">
              <a16:creationId xmlns:a16="http://schemas.microsoft.com/office/drawing/2014/main" id="{157B967C-6DB7-4E9A-AA86-CA5CE611E69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 name="Text Box 17">
          <a:extLst>
            <a:ext uri="{FF2B5EF4-FFF2-40B4-BE49-F238E27FC236}">
              <a16:creationId xmlns:a16="http://schemas.microsoft.com/office/drawing/2014/main" id="{022C7137-E9EB-43CE-8B69-943E70E9F6A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 name="Text Box 6">
          <a:extLst>
            <a:ext uri="{FF2B5EF4-FFF2-40B4-BE49-F238E27FC236}">
              <a16:creationId xmlns:a16="http://schemas.microsoft.com/office/drawing/2014/main" id="{964739E9-0F6A-48DD-9506-AD916E60310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 name="Text Box 7">
          <a:extLst>
            <a:ext uri="{FF2B5EF4-FFF2-40B4-BE49-F238E27FC236}">
              <a16:creationId xmlns:a16="http://schemas.microsoft.com/office/drawing/2014/main" id="{E047F7D4-8B9B-41AC-A128-EDFB4C750FB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 name="Text Box 8">
          <a:extLst>
            <a:ext uri="{FF2B5EF4-FFF2-40B4-BE49-F238E27FC236}">
              <a16:creationId xmlns:a16="http://schemas.microsoft.com/office/drawing/2014/main" id="{808C84A1-7597-477E-A7A3-A144F54B36A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 name="Text Box 9">
          <a:extLst>
            <a:ext uri="{FF2B5EF4-FFF2-40B4-BE49-F238E27FC236}">
              <a16:creationId xmlns:a16="http://schemas.microsoft.com/office/drawing/2014/main" id="{9168A233-9B98-4544-9397-03D25F3182D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 name="Text Box 10">
          <a:extLst>
            <a:ext uri="{FF2B5EF4-FFF2-40B4-BE49-F238E27FC236}">
              <a16:creationId xmlns:a16="http://schemas.microsoft.com/office/drawing/2014/main" id="{A3A4D4B8-83C1-46D1-91A3-8A4EC29660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3" name="Text Box 11">
          <a:extLst>
            <a:ext uri="{FF2B5EF4-FFF2-40B4-BE49-F238E27FC236}">
              <a16:creationId xmlns:a16="http://schemas.microsoft.com/office/drawing/2014/main" id="{59DFB2DD-DEFE-4C4B-976B-5D92696E018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4" name="Text Box 12">
          <a:extLst>
            <a:ext uri="{FF2B5EF4-FFF2-40B4-BE49-F238E27FC236}">
              <a16:creationId xmlns:a16="http://schemas.microsoft.com/office/drawing/2014/main" id="{90FD4559-6333-48A2-ABD7-D92A929815F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5" name="Text Box 13">
          <a:extLst>
            <a:ext uri="{FF2B5EF4-FFF2-40B4-BE49-F238E27FC236}">
              <a16:creationId xmlns:a16="http://schemas.microsoft.com/office/drawing/2014/main" id="{8E5CCB12-9A53-49C5-95B3-45AB3D07906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6" name="Text Box 14">
          <a:extLst>
            <a:ext uri="{FF2B5EF4-FFF2-40B4-BE49-F238E27FC236}">
              <a16:creationId xmlns:a16="http://schemas.microsoft.com/office/drawing/2014/main" id="{2E095696-1826-4794-9841-2F1D68746C1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7" name="Text Box 15">
          <a:extLst>
            <a:ext uri="{FF2B5EF4-FFF2-40B4-BE49-F238E27FC236}">
              <a16:creationId xmlns:a16="http://schemas.microsoft.com/office/drawing/2014/main" id="{9DE9FE37-2936-4777-8EEA-EDD7BC6A697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8" name="Text Box 16">
          <a:extLst>
            <a:ext uri="{FF2B5EF4-FFF2-40B4-BE49-F238E27FC236}">
              <a16:creationId xmlns:a16="http://schemas.microsoft.com/office/drawing/2014/main" id="{417B191B-A142-4E5B-8A66-30C11CBA82C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9" name="Text Box 17">
          <a:extLst>
            <a:ext uri="{FF2B5EF4-FFF2-40B4-BE49-F238E27FC236}">
              <a16:creationId xmlns:a16="http://schemas.microsoft.com/office/drawing/2014/main" id="{CA2F2A90-A9B7-4502-AC6E-76F95AB41B5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0" name="Text Box 7">
          <a:extLst>
            <a:ext uri="{FF2B5EF4-FFF2-40B4-BE49-F238E27FC236}">
              <a16:creationId xmlns:a16="http://schemas.microsoft.com/office/drawing/2014/main" id="{3079A16E-FF87-4881-A8D1-E403FABDCAE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1" name="Text Box 8">
          <a:extLst>
            <a:ext uri="{FF2B5EF4-FFF2-40B4-BE49-F238E27FC236}">
              <a16:creationId xmlns:a16="http://schemas.microsoft.com/office/drawing/2014/main" id="{73D73259-A21E-4E8A-9F1D-B7338F9F214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2" name="Text Box 9">
          <a:extLst>
            <a:ext uri="{FF2B5EF4-FFF2-40B4-BE49-F238E27FC236}">
              <a16:creationId xmlns:a16="http://schemas.microsoft.com/office/drawing/2014/main" id="{5DDF6015-8865-490D-A32D-6D3CD531441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3" name="Text Box 10">
          <a:extLst>
            <a:ext uri="{FF2B5EF4-FFF2-40B4-BE49-F238E27FC236}">
              <a16:creationId xmlns:a16="http://schemas.microsoft.com/office/drawing/2014/main" id="{B25A07AF-B67A-4F45-A9BD-B73BD0574D1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4" name="Text Box 11">
          <a:extLst>
            <a:ext uri="{FF2B5EF4-FFF2-40B4-BE49-F238E27FC236}">
              <a16:creationId xmlns:a16="http://schemas.microsoft.com/office/drawing/2014/main" id="{B4AC2508-9C5B-4E49-AA76-E429CA5B8DD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5" name="Text Box 12">
          <a:extLst>
            <a:ext uri="{FF2B5EF4-FFF2-40B4-BE49-F238E27FC236}">
              <a16:creationId xmlns:a16="http://schemas.microsoft.com/office/drawing/2014/main" id="{63A8C927-D400-4CB7-A73A-93283562E04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6" name="Text Box 13">
          <a:extLst>
            <a:ext uri="{FF2B5EF4-FFF2-40B4-BE49-F238E27FC236}">
              <a16:creationId xmlns:a16="http://schemas.microsoft.com/office/drawing/2014/main" id="{86CCD551-878C-457B-B8AB-435DBF1F87A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7" name="Text Box 14">
          <a:extLst>
            <a:ext uri="{FF2B5EF4-FFF2-40B4-BE49-F238E27FC236}">
              <a16:creationId xmlns:a16="http://schemas.microsoft.com/office/drawing/2014/main" id="{AE27C7E2-FF66-43D0-8EB4-C5E71D0D95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8" name="Text Box 15">
          <a:extLst>
            <a:ext uri="{FF2B5EF4-FFF2-40B4-BE49-F238E27FC236}">
              <a16:creationId xmlns:a16="http://schemas.microsoft.com/office/drawing/2014/main" id="{B23DD1BB-8DC6-4CA9-98FE-D958862D949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29" name="Text Box 16">
          <a:extLst>
            <a:ext uri="{FF2B5EF4-FFF2-40B4-BE49-F238E27FC236}">
              <a16:creationId xmlns:a16="http://schemas.microsoft.com/office/drawing/2014/main" id="{DB594BBF-9ED5-4D3D-8645-FEEC64A14DF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0" name="Text Box 17">
          <a:extLst>
            <a:ext uri="{FF2B5EF4-FFF2-40B4-BE49-F238E27FC236}">
              <a16:creationId xmlns:a16="http://schemas.microsoft.com/office/drawing/2014/main" id="{6C15FA04-E4C7-4661-A4BB-3A362E769B2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1" name="Text Box 6">
          <a:extLst>
            <a:ext uri="{FF2B5EF4-FFF2-40B4-BE49-F238E27FC236}">
              <a16:creationId xmlns:a16="http://schemas.microsoft.com/office/drawing/2014/main" id="{CD9B44FD-93CD-4FFD-9DE3-003D38D9318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2" name="Text Box 7">
          <a:extLst>
            <a:ext uri="{FF2B5EF4-FFF2-40B4-BE49-F238E27FC236}">
              <a16:creationId xmlns:a16="http://schemas.microsoft.com/office/drawing/2014/main" id="{935D4700-A011-4AEB-AE8A-04A239299C9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3" name="Text Box 8">
          <a:extLst>
            <a:ext uri="{FF2B5EF4-FFF2-40B4-BE49-F238E27FC236}">
              <a16:creationId xmlns:a16="http://schemas.microsoft.com/office/drawing/2014/main" id="{5E2DC8A7-3AC4-4D99-97CE-A074E1F50D8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4" name="Text Box 9">
          <a:extLst>
            <a:ext uri="{FF2B5EF4-FFF2-40B4-BE49-F238E27FC236}">
              <a16:creationId xmlns:a16="http://schemas.microsoft.com/office/drawing/2014/main" id="{1C225097-A8A3-4AAF-A341-2C0A7F248A8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5" name="Text Box 10">
          <a:extLst>
            <a:ext uri="{FF2B5EF4-FFF2-40B4-BE49-F238E27FC236}">
              <a16:creationId xmlns:a16="http://schemas.microsoft.com/office/drawing/2014/main" id="{1493290D-341F-4FD2-928B-0D15049A148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6" name="Text Box 11">
          <a:extLst>
            <a:ext uri="{FF2B5EF4-FFF2-40B4-BE49-F238E27FC236}">
              <a16:creationId xmlns:a16="http://schemas.microsoft.com/office/drawing/2014/main" id="{979815CB-5EDC-4565-BB24-5F394B79241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7" name="Text Box 12">
          <a:extLst>
            <a:ext uri="{FF2B5EF4-FFF2-40B4-BE49-F238E27FC236}">
              <a16:creationId xmlns:a16="http://schemas.microsoft.com/office/drawing/2014/main" id="{98C1E4D4-8E70-4991-B2DB-F9E5BA8A023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8" name="Text Box 13">
          <a:extLst>
            <a:ext uri="{FF2B5EF4-FFF2-40B4-BE49-F238E27FC236}">
              <a16:creationId xmlns:a16="http://schemas.microsoft.com/office/drawing/2014/main" id="{0A824179-51C5-4091-B2BD-C180AA60688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39" name="Text Box 14">
          <a:extLst>
            <a:ext uri="{FF2B5EF4-FFF2-40B4-BE49-F238E27FC236}">
              <a16:creationId xmlns:a16="http://schemas.microsoft.com/office/drawing/2014/main" id="{796DCD17-FA1A-41EF-904C-08B9BB5F8FD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0" name="Text Box 15">
          <a:extLst>
            <a:ext uri="{FF2B5EF4-FFF2-40B4-BE49-F238E27FC236}">
              <a16:creationId xmlns:a16="http://schemas.microsoft.com/office/drawing/2014/main" id="{BFC36103-2644-4D18-A377-19B8C692005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1" name="Text Box 16">
          <a:extLst>
            <a:ext uri="{FF2B5EF4-FFF2-40B4-BE49-F238E27FC236}">
              <a16:creationId xmlns:a16="http://schemas.microsoft.com/office/drawing/2014/main" id="{CAFFB540-ABC8-421F-B472-D4464D12F58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2" name="Text Box 17">
          <a:extLst>
            <a:ext uri="{FF2B5EF4-FFF2-40B4-BE49-F238E27FC236}">
              <a16:creationId xmlns:a16="http://schemas.microsoft.com/office/drawing/2014/main" id="{5414EE06-ACC1-43A1-AB08-A0D628B273D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3" name="Text Box 6">
          <a:extLst>
            <a:ext uri="{FF2B5EF4-FFF2-40B4-BE49-F238E27FC236}">
              <a16:creationId xmlns:a16="http://schemas.microsoft.com/office/drawing/2014/main" id="{7940B060-E3F7-432C-953E-CA3AFB15DC7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4" name="Text Box 7">
          <a:extLst>
            <a:ext uri="{FF2B5EF4-FFF2-40B4-BE49-F238E27FC236}">
              <a16:creationId xmlns:a16="http://schemas.microsoft.com/office/drawing/2014/main" id="{D3D352DB-921B-4803-92BD-7D8C6D5D29F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5" name="Text Box 8">
          <a:extLst>
            <a:ext uri="{FF2B5EF4-FFF2-40B4-BE49-F238E27FC236}">
              <a16:creationId xmlns:a16="http://schemas.microsoft.com/office/drawing/2014/main" id="{D86F72C9-1F94-4175-ADEC-64C60B23362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6" name="Text Box 9">
          <a:extLst>
            <a:ext uri="{FF2B5EF4-FFF2-40B4-BE49-F238E27FC236}">
              <a16:creationId xmlns:a16="http://schemas.microsoft.com/office/drawing/2014/main" id="{396562CF-2B26-4CE3-83C6-F7FA4DC369F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7" name="Text Box 10">
          <a:extLst>
            <a:ext uri="{FF2B5EF4-FFF2-40B4-BE49-F238E27FC236}">
              <a16:creationId xmlns:a16="http://schemas.microsoft.com/office/drawing/2014/main" id="{D1EAD2DB-F3BC-4FC8-9B55-577BD2FD557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8" name="Text Box 11">
          <a:extLst>
            <a:ext uri="{FF2B5EF4-FFF2-40B4-BE49-F238E27FC236}">
              <a16:creationId xmlns:a16="http://schemas.microsoft.com/office/drawing/2014/main" id="{5F9C9220-6B6E-4A5E-83DB-0AA499A664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49" name="Text Box 12">
          <a:extLst>
            <a:ext uri="{FF2B5EF4-FFF2-40B4-BE49-F238E27FC236}">
              <a16:creationId xmlns:a16="http://schemas.microsoft.com/office/drawing/2014/main" id="{DD48E45C-34F5-4678-8326-E8CD7503C4B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0" name="Text Box 13">
          <a:extLst>
            <a:ext uri="{FF2B5EF4-FFF2-40B4-BE49-F238E27FC236}">
              <a16:creationId xmlns:a16="http://schemas.microsoft.com/office/drawing/2014/main" id="{6AEF4BE8-8F38-47A1-B1F4-65FEFCDCCBD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1" name="Text Box 14">
          <a:extLst>
            <a:ext uri="{FF2B5EF4-FFF2-40B4-BE49-F238E27FC236}">
              <a16:creationId xmlns:a16="http://schemas.microsoft.com/office/drawing/2014/main" id="{BC19EFEC-3113-4E86-A96D-CEB7AB38507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2" name="Text Box 15">
          <a:extLst>
            <a:ext uri="{FF2B5EF4-FFF2-40B4-BE49-F238E27FC236}">
              <a16:creationId xmlns:a16="http://schemas.microsoft.com/office/drawing/2014/main" id="{77EA31DD-C4F6-4EC2-8859-8B511D6DAF4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3" name="Text Box 16">
          <a:extLst>
            <a:ext uri="{FF2B5EF4-FFF2-40B4-BE49-F238E27FC236}">
              <a16:creationId xmlns:a16="http://schemas.microsoft.com/office/drawing/2014/main" id="{798B035C-AB09-4EC9-96B0-52C241934C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4" name="Text Box 17">
          <a:extLst>
            <a:ext uri="{FF2B5EF4-FFF2-40B4-BE49-F238E27FC236}">
              <a16:creationId xmlns:a16="http://schemas.microsoft.com/office/drawing/2014/main" id="{33935B15-8CBE-440B-8664-900D3C3693E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5" name="Text Box 6">
          <a:extLst>
            <a:ext uri="{FF2B5EF4-FFF2-40B4-BE49-F238E27FC236}">
              <a16:creationId xmlns:a16="http://schemas.microsoft.com/office/drawing/2014/main" id="{644961BF-4D67-4B79-B12D-E431ABC95A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6" name="Text Box 7">
          <a:extLst>
            <a:ext uri="{FF2B5EF4-FFF2-40B4-BE49-F238E27FC236}">
              <a16:creationId xmlns:a16="http://schemas.microsoft.com/office/drawing/2014/main" id="{D6A3B434-418F-41C4-908B-E2384E2AF9D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7" name="Text Box 8">
          <a:extLst>
            <a:ext uri="{FF2B5EF4-FFF2-40B4-BE49-F238E27FC236}">
              <a16:creationId xmlns:a16="http://schemas.microsoft.com/office/drawing/2014/main" id="{D1CF1BAA-B6F1-4475-A4EB-769DBD21EA6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8" name="Text Box 9">
          <a:extLst>
            <a:ext uri="{FF2B5EF4-FFF2-40B4-BE49-F238E27FC236}">
              <a16:creationId xmlns:a16="http://schemas.microsoft.com/office/drawing/2014/main" id="{3266BB90-09A2-43A8-B8E3-1AD0B728670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59" name="Text Box 10">
          <a:extLst>
            <a:ext uri="{FF2B5EF4-FFF2-40B4-BE49-F238E27FC236}">
              <a16:creationId xmlns:a16="http://schemas.microsoft.com/office/drawing/2014/main" id="{4FF6ACE9-8588-417F-A7E1-E51B44EF5F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0" name="Text Box 11">
          <a:extLst>
            <a:ext uri="{FF2B5EF4-FFF2-40B4-BE49-F238E27FC236}">
              <a16:creationId xmlns:a16="http://schemas.microsoft.com/office/drawing/2014/main" id="{03301990-1C33-45EC-855B-404DA805516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1" name="Text Box 12">
          <a:extLst>
            <a:ext uri="{FF2B5EF4-FFF2-40B4-BE49-F238E27FC236}">
              <a16:creationId xmlns:a16="http://schemas.microsoft.com/office/drawing/2014/main" id="{E8A0147D-7C46-4980-AB55-FF93B7AF0FF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2" name="Text Box 13">
          <a:extLst>
            <a:ext uri="{FF2B5EF4-FFF2-40B4-BE49-F238E27FC236}">
              <a16:creationId xmlns:a16="http://schemas.microsoft.com/office/drawing/2014/main" id="{3D054097-1B86-4EB8-BB2F-37C4E3B660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3" name="Text Box 14">
          <a:extLst>
            <a:ext uri="{FF2B5EF4-FFF2-40B4-BE49-F238E27FC236}">
              <a16:creationId xmlns:a16="http://schemas.microsoft.com/office/drawing/2014/main" id="{0AB1353C-5E31-4ED3-9053-5D50ECAA3A7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4" name="Text Box 15">
          <a:extLst>
            <a:ext uri="{FF2B5EF4-FFF2-40B4-BE49-F238E27FC236}">
              <a16:creationId xmlns:a16="http://schemas.microsoft.com/office/drawing/2014/main" id="{D7CEB90F-791D-490A-A798-9F7DC76FD71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5" name="Text Box 16">
          <a:extLst>
            <a:ext uri="{FF2B5EF4-FFF2-40B4-BE49-F238E27FC236}">
              <a16:creationId xmlns:a16="http://schemas.microsoft.com/office/drawing/2014/main" id="{9A9C95FC-4259-4120-A3B8-AB9F94A3898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6" name="Text Box 17">
          <a:extLst>
            <a:ext uri="{FF2B5EF4-FFF2-40B4-BE49-F238E27FC236}">
              <a16:creationId xmlns:a16="http://schemas.microsoft.com/office/drawing/2014/main" id="{C49E1AF3-20A0-4817-9AEF-344E4ABB022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7" name="Text Box 7">
          <a:extLst>
            <a:ext uri="{FF2B5EF4-FFF2-40B4-BE49-F238E27FC236}">
              <a16:creationId xmlns:a16="http://schemas.microsoft.com/office/drawing/2014/main" id="{0F94BEAA-EF2B-45B8-8FC1-9CBDEA91FA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8" name="Text Box 8">
          <a:extLst>
            <a:ext uri="{FF2B5EF4-FFF2-40B4-BE49-F238E27FC236}">
              <a16:creationId xmlns:a16="http://schemas.microsoft.com/office/drawing/2014/main" id="{F8FD5020-AC24-41BD-811F-98FC97D488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69" name="Text Box 9">
          <a:extLst>
            <a:ext uri="{FF2B5EF4-FFF2-40B4-BE49-F238E27FC236}">
              <a16:creationId xmlns:a16="http://schemas.microsoft.com/office/drawing/2014/main" id="{11FC9F24-7E4B-42CA-BE65-5E80E020D37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0" name="Text Box 10">
          <a:extLst>
            <a:ext uri="{FF2B5EF4-FFF2-40B4-BE49-F238E27FC236}">
              <a16:creationId xmlns:a16="http://schemas.microsoft.com/office/drawing/2014/main" id="{BA14297B-C7DD-469E-8D2D-70619C1266A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1" name="Text Box 11">
          <a:extLst>
            <a:ext uri="{FF2B5EF4-FFF2-40B4-BE49-F238E27FC236}">
              <a16:creationId xmlns:a16="http://schemas.microsoft.com/office/drawing/2014/main" id="{8E74D067-29D7-48F2-A625-08BCFA0BB0B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2" name="Text Box 12">
          <a:extLst>
            <a:ext uri="{FF2B5EF4-FFF2-40B4-BE49-F238E27FC236}">
              <a16:creationId xmlns:a16="http://schemas.microsoft.com/office/drawing/2014/main" id="{DCAD389D-6095-4420-9D4C-E36D7C63BAF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3" name="Text Box 13">
          <a:extLst>
            <a:ext uri="{FF2B5EF4-FFF2-40B4-BE49-F238E27FC236}">
              <a16:creationId xmlns:a16="http://schemas.microsoft.com/office/drawing/2014/main" id="{F0B5DB3E-7CA0-49C0-8FB5-06519EECCB7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4" name="Text Box 14">
          <a:extLst>
            <a:ext uri="{FF2B5EF4-FFF2-40B4-BE49-F238E27FC236}">
              <a16:creationId xmlns:a16="http://schemas.microsoft.com/office/drawing/2014/main" id="{3EF9DBEA-140A-49AA-9988-44904A23D06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5" name="Text Box 15">
          <a:extLst>
            <a:ext uri="{FF2B5EF4-FFF2-40B4-BE49-F238E27FC236}">
              <a16:creationId xmlns:a16="http://schemas.microsoft.com/office/drawing/2014/main" id="{D172885B-82E2-4E46-9183-F8158F08F33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6" name="Text Box 16">
          <a:extLst>
            <a:ext uri="{FF2B5EF4-FFF2-40B4-BE49-F238E27FC236}">
              <a16:creationId xmlns:a16="http://schemas.microsoft.com/office/drawing/2014/main" id="{CA95B8D7-2CDC-4112-968E-D68E0A0F2E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7" name="Text Box 17">
          <a:extLst>
            <a:ext uri="{FF2B5EF4-FFF2-40B4-BE49-F238E27FC236}">
              <a16:creationId xmlns:a16="http://schemas.microsoft.com/office/drawing/2014/main" id="{30A5C417-7465-498A-BAA2-03683EC2D17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8" name="Text Box 6">
          <a:extLst>
            <a:ext uri="{FF2B5EF4-FFF2-40B4-BE49-F238E27FC236}">
              <a16:creationId xmlns:a16="http://schemas.microsoft.com/office/drawing/2014/main" id="{34E62E9B-35D1-4A3C-986B-E761DA93B2E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79" name="Text Box 7">
          <a:extLst>
            <a:ext uri="{FF2B5EF4-FFF2-40B4-BE49-F238E27FC236}">
              <a16:creationId xmlns:a16="http://schemas.microsoft.com/office/drawing/2014/main" id="{261E2B1B-2BBB-4463-A796-A53FBF528D4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0" name="Text Box 8">
          <a:extLst>
            <a:ext uri="{FF2B5EF4-FFF2-40B4-BE49-F238E27FC236}">
              <a16:creationId xmlns:a16="http://schemas.microsoft.com/office/drawing/2014/main" id="{249C79E3-A5C8-4397-9DB0-6DF3F82B363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1" name="Text Box 9">
          <a:extLst>
            <a:ext uri="{FF2B5EF4-FFF2-40B4-BE49-F238E27FC236}">
              <a16:creationId xmlns:a16="http://schemas.microsoft.com/office/drawing/2014/main" id="{420AE021-F045-47BE-9B6F-46353A6FC00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2" name="Text Box 10">
          <a:extLst>
            <a:ext uri="{FF2B5EF4-FFF2-40B4-BE49-F238E27FC236}">
              <a16:creationId xmlns:a16="http://schemas.microsoft.com/office/drawing/2014/main" id="{652C9F33-36F4-4F12-A254-D4F0AA836AD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3" name="Text Box 11">
          <a:extLst>
            <a:ext uri="{FF2B5EF4-FFF2-40B4-BE49-F238E27FC236}">
              <a16:creationId xmlns:a16="http://schemas.microsoft.com/office/drawing/2014/main" id="{98FEF303-8326-427F-8D2E-91586DD980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4" name="Text Box 12">
          <a:extLst>
            <a:ext uri="{FF2B5EF4-FFF2-40B4-BE49-F238E27FC236}">
              <a16:creationId xmlns:a16="http://schemas.microsoft.com/office/drawing/2014/main" id="{87A6E89A-2E62-4256-92B5-752776EDE8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5" name="Text Box 13">
          <a:extLst>
            <a:ext uri="{FF2B5EF4-FFF2-40B4-BE49-F238E27FC236}">
              <a16:creationId xmlns:a16="http://schemas.microsoft.com/office/drawing/2014/main" id="{3104257A-957A-4BE9-900F-D6671E5BD3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6" name="Text Box 14">
          <a:extLst>
            <a:ext uri="{FF2B5EF4-FFF2-40B4-BE49-F238E27FC236}">
              <a16:creationId xmlns:a16="http://schemas.microsoft.com/office/drawing/2014/main" id="{DA845F3F-29CC-4430-997B-803928BFBF0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7" name="Text Box 15">
          <a:extLst>
            <a:ext uri="{FF2B5EF4-FFF2-40B4-BE49-F238E27FC236}">
              <a16:creationId xmlns:a16="http://schemas.microsoft.com/office/drawing/2014/main" id="{C8A14ED7-0E5F-4FF4-AEB9-AEDF7E8CDAD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8" name="Text Box 16">
          <a:extLst>
            <a:ext uri="{FF2B5EF4-FFF2-40B4-BE49-F238E27FC236}">
              <a16:creationId xmlns:a16="http://schemas.microsoft.com/office/drawing/2014/main" id="{7CC33E7A-C325-4680-A3B3-5E231D7809D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89" name="Text Box 17">
          <a:extLst>
            <a:ext uri="{FF2B5EF4-FFF2-40B4-BE49-F238E27FC236}">
              <a16:creationId xmlns:a16="http://schemas.microsoft.com/office/drawing/2014/main" id="{AF6E05EE-7F9C-49DE-9B88-CCE9AB8F530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0" name="Text Box 6">
          <a:extLst>
            <a:ext uri="{FF2B5EF4-FFF2-40B4-BE49-F238E27FC236}">
              <a16:creationId xmlns:a16="http://schemas.microsoft.com/office/drawing/2014/main" id="{289CD559-D9D3-42A2-A0A0-F090634A5C6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1" name="Text Box 7">
          <a:extLst>
            <a:ext uri="{FF2B5EF4-FFF2-40B4-BE49-F238E27FC236}">
              <a16:creationId xmlns:a16="http://schemas.microsoft.com/office/drawing/2014/main" id="{602775D6-4858-4717-847B-7FE212BE25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2" name="Text Box 8">
          <a:extLst>
            <a:ext uri="{FF2B5EF4-FFF2-40B4-BE49-F238E27FC236}">
              <a16:creationId xmlns:a16="http://schemas.microsoft.com/office/drawing/2014/main" id="{817FAF1D-C59F-4201-A5D4-226E2FCC087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3" name="Text Box 9">
          <a:extLst>
            <a:ext uri="{FF2B5EF4-FFF2-40B4-BE49-F238E27FC236}">
              <a16:creationId xmlns:a16="http://schemas.microsoft.com/office/drawing/2014/main" id="{FB276859-49E5-4F0B-8CBB-29DB1F3E56E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4" name="Text Box 10">
          <a:extLst>
            <a:ext uri="{FF2B5EF4-FFF2-40B4-BE49-F238E27FC236}">
              <a16:creationId xmlns:a16="http://schemas.microsoft.com/office/drawing/2014/main" id="{9100278E-A6F3-44E9-B987-76577C59688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5" name="Text Box 11">
          <a:extLst>
            <a:ext uri="{FF2B5EF4-FFF2-40B4-BE49-F238E27FC236}">
              <a16:creationId xmlns:a16="http://schemas.microsoft.com/office/drawing/2014/main" id="{6BCE69E2-AA91-42D9-8469-1A76C2F758F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6" name="Text Box 12">
          <a:extLst>
            <a:ext uri="{FF2B5EF4-FFF2-40B4-BE49-F238E27FC236}">
              <a16:creationId xmlns:a16="http://schemas.microsoft.com/office/drawing/2014/main" id="{3832BA23-5BD5-4486-AD24-A749B64FCD5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7" name="Text Box 13">
          <a:extLst>
            <a:ext uri="{FF2B5EF4-FFF2-40B4-BE49-F238E27FC236}">
              <a16:creationId xmlns:a16="http://schemas.microsoft.com/office/drawing/2014/main" id="{DFFDF4AE-25C0-443D-9B96-D3E870820D2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8" name="Text Box 14">
          <a:extLst>
            <a:ext uri="{FF2B5EF4-FFF2-40B4-BE49-F238E27FC236}">
              <a16:creationId xmlns:a16="http://schemas.microsoft.com/office/drawing/2014/main" id="{AE0CB3BE-C5B5-4E7E-9258-41B74CE7309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99" name="Text Box 15">
          <a:extLst>
            <a:ext uri="{FF2B5EF4-FFF2-40B4-BE49-F238E27FC236}">
              <a16:creationId xmlns:a16="http://schemas.microsoft.com/office/drawing/2014/main" id="{A883B772-54BD-4277-B0F3-F591900D8B8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0" name="Text Box 16">
          <a:extLst>
            <a:ext uri="{FF2B5EF4-FFF2-40B4-BE49-F238E27FC236}">
              <a16:creationId xmlns:a16="http://schemas.microsoft.com/office/drawing/2014/main" id="{AF978B8D-AC67-4140-B3E4-76E768DAAFA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1" name="Text Box 17">
          <a:extLst>
            <a:ext uri="{FF2B5EF4-FFF2-40B4-BE49-F238E27FC236}">
              <a16:creationId xmlns:a16="http://schemas.microsoft.com/office/drawing/2014/main" id="{F36D26B1-800F-4224-A2B4-45924A1A51E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2" name="Text Box 6">
          <a:extLst>
            <a:ext uri="{FF2B5EF4-FFF2-40B4-BE49-F238E27FC236}">
              <a16:creationId xmlns:a16="http://schemas.microsoft.com/office/drawing/2014/main" id="{88A9F153-A22D-41D1-A1A3-4CE1C4FD624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3" name="Text Box 7">
          <a:extLst>
            <a:ext uri="{FF2B5EF4-FFF2-40B4-BE49-F238E27FC236}">
              <a16:creationId xmlns:a16="http://schemas.microsoft.com/office/drawing/2014/main" id="{8C9518B5-10A5-4793-8B6D-DA7D96746C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4" name="Text Box 8">
          <a:extLst>
            <a:ext uri="{FF2B5EF4-FFF2-40B4-BE49-F238E27FC236}">
              <a16:creationId xmlns:a16="http://schemas.microsoft.com/office/drawing/2014/main" id="{27269C6A-8E55-4DA8-BE86-D1342753CDF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5" name="Text Box 9">
          <a:extLst>
            <a:ext uri="{FF2B5EF4-FFF2-40B4-BE49-F238E27FC236}">
              <a16:creationId xmlns:a16="http://schemas.microsoft.com/office/drawing/2014/main" id="{0D83CD24-116C-43A0-AA52-D4D98F1D3FA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6" name="Text Box 10">
          <a:extLst>
            <a:ext uri="{FF2B5EF4-FFF2-40B4-BE49-F238E27FC236}">
              <a16:creationId xmlns:a16="http://schemas.microsoft.com/office/drawing/2014/main" id="{0F61C9BE-F8A7-4D0D-8052-69E8BDD3DD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7" name="Text Box 11">
          <a:extLst>
            <a:ext uri="{FF2B5EF4-FFF2-40B4-BE49-F238E27FC236}">
              <a16:creationId xmlns:a16="http://schemas.microsoft.com/office/drawing/2014/main" id="{DCA6956F-72B9-4159-8E2D-2BB23FDEE0D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8" name="Text Box 12">
          <a:extLst>
            <a:ext uri="{FF2B5EF4-FFF2-40B4-BE49-F238E27FC236}">
              <a16:creationId xmlns:a16="http://schemas.microsoft.com/office/drawing/2014/main" id="{E38B31DC-2D09-4468-BA82-FEDEACCF2D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09" name="Text Box 13">
          <a:extLst>
            <a:ext uri="{FF2B5EF4-FFF2-40B4-BE49-F238E27FC236}">
              <a16:creationId xmlns:a16="http://schemas.microsoft.com/office/drawing/2014/main" id="{D13D1229-C045-4DEF-BD86-7BD5EF8ED8D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0" name="Text Box 14">
          <a:extLst>
            <a:ext uri="{FF2B5EF4-FFF2-40B4-BE49-F238E27FC236}">
              <a16:creationId xmlns:a16="http://schemas.microsoft.com/office/drawing/2014/main" id="{547E42C2-6C18-4D85-8D78-D366498EBA9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1" name="Text Box 15">
          <a:extLst>
            <a:ext uri="{FF2B5EF4-FFF2-40B4-BE49-F238E27FC236}">
              <a16:creationId xmlns:a16="http://schemas.microsoft.com/office/drawing/2014/main" id="{E54DB06A-8BBB-4ED4-8ABA-1AF79986789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2" name="Text Box 16">
          <a:extLst>
            <a:ext uri="{FF2B5EF4-FFF2-40B4-BE49-F238E27FC236}">
              <a16:creationId xmlns:a16="http://schemas.microsoft.com/office/drawing/2014/main" id="{404EE847-8928-487C-B951-73C4F7E14B4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3" name="Text Box 17">
          <a:extLst>
            <a:ext uri="{FF2B5EF4-FFF2-40B4-BE49-F238E27FC236}">
              <a16:creationId xmlns:a16="http://schemas.microsoft.com/office/drawing/2014/main" id="{221356A1-607F-4F99-9FCA-3A933EA7737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4" name="Text Box 7">
          <a:extLst>
            <a:ext uri="{FF2B5EF4-FFF2-40B4-BE49-F238E27FC236}">
              <a16:creationId xmlns:a16="http://schemas.microsoft.com/office/drawing/2014/main" id="{3B0E6EEF-AF0C-4B8F-B2CD-76E5B880D75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5" name="Text Box 8">
          <a:extLst>
            <a:ext uri="{FF2B5EF4-FFF2-40B4-BE49-F238E27FC236}">
              <a16:creationId xmlns:a16="http://schemas.microsoft.com/office/drawing/2014/main" id="{F90EBD0A-D229-49C5-97F6-7C2FF641DA5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6" name="Text Box 9">
          <a:extLst>
            <a:ext uri="{FF2B5EF4-FFF2-40B4-BE49-F238E27FC236}">
              <a16:creationId xmlns:a16="http://schemas.microsoft.com/office/drawing/2014/main" id="{10C31332-6CD5-4D2D-B9FB-A65A03EAFEA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7" name="Text Box 10">
          <a:extLst>
            <a:ext uri="{FF2B5EF4-FFF2-40B4-BE49-F238E27FC236}">
              <a16:creationId xmlns:a16="http://schemas.microsoft.com/office/drawing/2014/main" id="{74966A9C-B96F-4CF4-A3E7-74799B40CD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8" name="Text Box 11">
          <a:extLst>
            <a:ext uri="{FF2B5EF4-FFF2-40B4-BE49-F238E27FC236}">
              <a16:creationId xmlns:a16="http://schemas.microsoft.com/office/drawing/2014/main" id="{A894FB7D-88BA-449F-9EE6-0820498A859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19" name="Text Box 12">
          <a:extLst>
            <a:ext uri="{FF2B5EF4-FFF2-40B4-BE49-F238E27FC236}">
              <a16:creationId xmlns:a16="http://schemas.microsoft.com/office/drawing/2014/main" id="{69FA39F0-67FB-42D2-97C0-3069F537331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0" name="Text Box 13">
          <a:extLst>
            <a:ext uri="{FF2B5EF4-FFF2-40B4-BE49-F238E27FC236}">
              <a16:creationId xmlns:a16="http://schemas.microsoft.com/office/drawing/2014/main" id="{F7FE22E7-F558-4ADD-B1DF-F982218AFFF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1" name="Text Box 14">
          <a:extLst>
            <a:ext uri="{FF2B5EF4-FFF2-40B4-BE49-F238E27FC236}">
              <a16:creationId xmlns:a16="http://schemas.microsoft.com/office/drawing/2014/main" id="{70B364D6-16A9-40EB-AE1F-9B308121035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2" name="Text Box 15">
          <a:extLst>
            <a:ext uri="{FF2B5EF4-FFF2-40B4-BE49-F238E27FC236}">
              <a16:creationId xmlns:a16="http://schemas.microsoft.com/office/drawing/2014/main" id="{3B061EBE-5A08-4731-A81C-DD90921133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3" name="Text Box 16">
          <a:extLst>
            <a:ext uri="{FF2B5EF4-FFF2-40B4-BE49-F238E27FC236}">
              <a16:creationId xmlns:a16="http://schemas.microsoft.com/office/drawing/2014/main" id="{4325A7B7-CCD3-4547-BDC3-399223C161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4" name="Text Box 17">
          <a:extLst>
            <a:ext uri="{FF2B5EF4-FFF2-40B4-BE49-F238E27FC236}">
              <a16:creationId xmlns:a16="http://schemas.microsoft.com/office/drawing/2014/main" id="{2D7D721E-A8CD-43FD-9B1B-6BF4441F9EF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5" name="Text Box 6">
          <a:extLst>
            <a:ext uri="{FF2B5EF4-FFF2-40B4-BE49-F238E27FC236}">
              <a16:creationId xmlns:a16="http://schemas.microsoft.com/office/drawing/2014/main" id="{47BAF3F6-8642-4633-A15B-1AE9340C19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6" name="Text Box 7">
          <a:extLst>
            <a:ext uri="{FF2B5EF4-FFF2-40B4-BE49-F238E27FC236}">
              <a16:creationId xmlns:a16="http://schemas.microsoft.com/office/drawing/2014/main" id="{B40C470F-9D19-4B95-8EE9-2AB6250638D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7" name="Text Box 8">
          <a:extLst>
            <a:ext uri="{FF2B5EF4-FFF2-40B4-BE49-F238E27FC236}">
              <a16:creationId xmlns:a16="http://schemas.microsoft.com/office/drawing/2014/main" id="{ADD4F3FB-C714-4DB3-866F-3DDEE4CC25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8" name="Text Box 9">
          <a:extLst>
            <a:ext uri="{FF2B5EF4-FFF2-40B4-BE49-F238E27FC236}">
              <a16:creationId xmlns:a16="http://schemas.microsoft.com/office/drawing/2014/main" id="{26CC85CA-033F-4B26-A5B3-A5827DAD6F9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29" name="Text Box 10">
          <a:extLst>
            <a:ext uri="{FF2B5EF4-FFF2-40B4-BE49-F238E27FC236}">
              <a16:creationId xmlns:a16="http://schemas.microsoft.com/office/drawing/2014/main" id="{E1BF0900-E8CC-4A90-8688-595BE9668B2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0" name="Text Box 11">
          <a:extLst>
            <a:ext uri="{FF2B5EF4-FFF2-40B4-BE49-F238E27FC236}">
              <a16:creationId xmlns:a16="http://schemas.microsoft.com/office/drawing/2014/main" id="{7E10C987-F3A9-46F0-96D2-C67D303E77C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1" name="Text Box 12">
          <a:extLst>
            <a:ext uri="{FF2B5EF4-FFF2-40B4-BE49-F238E27FC236}">
              <a16:creationId xmlns:a16="http://schemas.microsoft.com/office/drawing/2014/main" id="{2DA1586D-FABE-49C5-8DF1-BC8EB836B05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2" name="Text Box 13">
          <a:extLst>
            <a:ext uri="{FF2B5EF4-FFF2-40B4-BE49-F238E27FC236}">
              <a16:creationId xmlns:a16="http://schemas.microsoft.com/office/drawing/2014/main" id="{F9EF0388-E561-450D-987A-85FF9F10A0B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3" name="Text Box 14">
          <a:extLst>
            <a:ext uri="{FF2B5EF4-FFF2-40B4-BE49-F238E27FC236}">
              <a16:creationId xmlns:a16="http://schemas.microsoft.com/office/drawing/2014/main" id="{F36D559E-CD17-4D7D-83B6-1FE4FC2F4C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4" name="Text Box 15">
          <a:extLst>
            <a:ext uri="{FF2B5EF4-FFF2-40B4-BE49-F238E27FC236}">
              <a16:creationId xmlns:a16="http://schemas.microsoft.com/office/drawing/2014/main" id="{909370B5-CC65-44D6-B1E4-62540459C5F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5" name="Text Box 16">
          <a:extLst>
            <a:ext uri="{FF2B5EF4-FFF2-40B4-BE49-F238E27FC236}">
              <a16:creationId xmlns:a16="http://schemas.microsoft.com/office/drawing/2014/main" id="{CA3E4493-A76F-4A5E-9B5A-5ABFA1E9B95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6" name="Text Box 17">
          <a:extLst>
            <a:ext uri="{FF2B5EF4-FFF2-40B4-BE49-F238E27FC236}">
              <a16:creationId xmlns:a16="http://schemas.microsoft.com/office/drawing/2014/main" id="{6CDC3BF9-C816-4DEA-A36F-16A2C32DE41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7" name="Text Box 6">
          <a:extLst>
            <a:ext uri="{FF2B5EF4-FFF2-40B4-BE49-F238E27FC236}">
              <a16:creationId xmlns:a16="http://schemas.microsoft.com/office/drawing/2014/main" id="{1B7EC7F9-9CAC-443A-A6EC-D12572BD86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8" name="Text Box 7">
          <a:extLst>
            <a:ext uri="{FF2B5EF4-FFF2-40B4-BE49-F238E27FC236}">
              <a16:creationId xmlns:a16="http://schemas.microsoft.com/office/drawing/2014/main" id="{2A1D31EB-C927-4C4B-865F-D40CB0E8D72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39" name="Text Box 8">
          <a:extLst>
            <a:ext uri="{FF2B5EF4-FFF2-40B4-BE49-F238E27FC236}">
              <a16:creationId xmlns:a16="http://schemas.microsoft.com/office/drawing/2014/main" id="{B5E4AB88-5A29-46F9-BFA8-5350CAF114C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0" name="Text Box 9">
          <a:extLst>
            <a:ext uri="{FF2B5EF4-FFF2-40B4-BE49-F238E27FC236}">
              <a16:creationId xmlns:a16="http://schemas.microsoft.com/office/drawing/2014/main" id="{D095F73A-9EDF-422A-93CB-3632717E1AC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1" name="Text Box 10">
          <a:extLst>
            <a:ext uri="{FF2B5EF4-FFF2-40B4-BE49-F238E27FC236}">
              <a16:creationId xmlns:a16="http://schemas.microsoft.com/office/drawing/2014/main" id="{A39F5466-1C4B-42D1-A566-58FDA851FBF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2" name="Text Box 11">
          <a:extLst>
            <a:ext uri="{FF2B5EF4-FFF2-40B4-BE49-F238E27FC236}">
              <a16:creationId xmlns:a16="http://schemas.microsoft.com/office/drawing/2014/main" id="{DD696BC7-4CF9-4448-9ADF-E1401A959CF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3" name="Text Box 12">
          <a:extLst>
            <a:ext uri="{FF2B5EF4-FFF2-40B4-BE49-F238E27FC236}">
              <a16:creationId xmlns:a16="http://schemas.microsoft.com/office/drawing/2014/main" id="{D7A05D09-CD67-486E-B2BB-4A7C33C2278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4" name="Text Box 13">
          <a:extLst>
            <a:ext uri="{FF2B5EF4-FFF2-40B4-BE49-F238E27FC236}">
              <a16:creationId xmlns:a16="http://schemas.microsoft.com/office/drawing/2014/main" id="{6A5E8D6C-2690-48E3-A644-3B62FC3D595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5" name="Text Box 14">
          <a:extLst>
            <a:ext uri="{FF2B5EF4-FFF2-40B4-BE49-F238E27FC236}">
              <a16:creationId xmlns:a16="http://schemas.microsoft.com/office/drawing/2014/main" id="{5A12AB81-DEDB-4C0A-87E8-A3DEBFE37C4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6" name="Text Box 15">
          <a:extLst>
            <a:ext uri="{FF2B5EF4-FFF2-40B4-BE49-F238E27FC236}">
              <a16:creationId xmlns:a16="http://schemas.microsoft.com/office/drawing/2014/main" id="{72CD824A-1422-4F55-8957-AFAE5C2A2B2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7" name="Text Box 16">
          <a:extLst>
            <a:ext uri="{FF2B5EF4-FFF2-40B4-BE49-F238E27FC236}">
              <a16:creationId xmlns:a16="http://schemas.microsoft.com/office/drawing/2014/main" id="{57C97AE1-2D8F-421B-912C-E6F34D1D3B3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8" name="Text Box 17">
          <a:extLst>
            <a:ext uri="{FF2B5EF4-FFF2-40B4-BE49-F238E27FC236}">
              <a16:creationId xmlns:a16="http://schemas.microsoft.com/office/drawing/2014/main" id="{1A8B36B7-B966-4FE6-888C-4D6BC343FE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49" name="Text Box 6">
          <a:extLst>
            <a:ext uri="{FF2B5EF4-FFF2-40B4-BE49-F238E27FC236}">
              <a16:creationId xmlns:a16="http://schemas.microsoft.com/office/drawing/2014/main" id="{406CF2AE-5020-4C32-947D-BF8BF1ECAF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0" name="Text Box 7">
          <a:extLst>
            <a:ext uri="{FF2B5EF4-FFF2-40B4-BE49-F238E27FC236}">
              <a16:creationId xmlns:a16="http://schemas.microsoft.com/office/drawing/2014/main" id="{911DB97F-C95B-4A28-891B-B3E2A0EFCDD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1" name="Text Box 8">
          <a:extLst>
            <a:ext uri="{FF2B5EF4-FFF2-40B4-BE49-F238E27FC236}">
              <a16:creationId xmlns:a16="http://schemas.microsoft.com/office/drawing/2014/main" id="{2ADB9D26-AFDB-41B9-9FE4-D123DB7F7C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2" name="Text Box 9">
          <a:extLst>
            <a:ext uri="{FF2B5EF4-FFF2-40B4-BE49-F238E27FC236}">
              <a16:creationId xmlns:a16="http://schemas.microsoft.com/office/drawing/2014/main" id="{FFB72E37-967D-4380-AA41-D6D831F69D0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3" name="Text Box 10">
          <a:extLst>
            <a:ext uri="{FF2B5EF4-FFF2-40B4-BE49-F238E27FC236}">
              <a16:creationId xmlns:a16="http://schemas.microsoft.com/office/drawing/2014/main" id="{F2B1F818-1446-4449-AD0E-BC8DA3E433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4" name="Text Box 11">
          <a:extLst>
            <a:ext uri="{FF2B5EF4-FFF2-40B4-BE49-F238E27FC236}">
              <a16:creationId xmlns:a16="http://schemas.microsoft.com/office/drawing/2014/main" id="{228B6D0D-6F6F-4863-B1CB-1A5AA31B98B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5" name="Text Box 12">
          <a:extLst>
            <a:ext uri="{FF2B5EF4-FFF2-40B4-BE49-F238E27FC236}">
              <a16:creationId xmlns:a16="http://schemas.microsoft.com/office/drawing/2014/main" id="{1AB010D1-7D72-4999-A776-2C2F52A8E29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6" name="Text Box 13">
          <a:extLst>
            <a:ext uri="{FF2B5EF4-FFF2-40B4-BE49-F238E27FC236}">
              <a16:creationId xmlns:a16="http://schemas.microsoft.com/office/drawing/2014/main" id="{DCA37E90-D961-4A0F-946A-902BC095861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7" name="Text Box 14">
          <a:extLst>
            <a:ext uri="{FF2B5EF4-FFF2-40B4-BE49-F238E27FC236}">
              <a16:creationId xmlns:a16="http://schemas.microsoft.com/office/drawing/2014/main" id="{CE8D93E8-9800-4129-8827-B6C39655C4E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8" name="Text Box 15">
          <a:extLst>
            <a:ext uri="{FF2B5EF4-FFF2-40B4-BE49-F238E27FC236}">
              <a16:creationId xmlns:a16="http://schemas.microsoft.com/office/drawing/2014/main" id="{C1D9B522-9034-4037-B71F-2B60694B1FE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59" name="Text Box 16">
          <a:extLst>
            <a:ext uri="{FF2B5EF4-FFF2-40B4-BE49-F238E27FC236}">
              <a16:creationId xmlns:a16="http://schemas.microsoft.com/office/drawing/2014/main" id="{8A68F10B-258D-4DBE-B0AE-211F1C3A07B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0" name="Text Box 17">
          <a:extLst>
            <a:ext uri="{FF2B5EF4-FFF2-40B4-BE49-F238E27FC236}">
              <a16:creationId xmlns:a16="http://schemas.microsoft.com/office/drawing/2014/main" id="{9D458397-CFBD-4A06-BD1F-5B730C3786C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1" name="Text Box 7">
          <a:extLst>
            <a:ext uri="{FF2B5EF4-FFF2-40B4-BE49-F238E27FC236}">
              <a16:creationId xmlns:a16="http://schemas.microsoft.com/office/drawing/2014/main" id="{DD240A9F-88D2-44F8-B44F-F3447D1B7BD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2" name="Text Box 8">
          <a:extLst>
            <a:ext uri="{FF2B5EF4-FFF2-40B4-BE49-F238E27FC236}">
              <a16:creationId xmlns:a16="http://schemas.microsoft.com/office/drawing/2014/main" id="{BB35ECD6-945D-40DC-8CFB-CC2D72FA28D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3" name="Text Box 9">
          <a:extLst>
            <a:ext uri="{FF2B5EF4-FFF2-40B4-BE49-F238E27FC236}">
              <a16:creationId xmlns:a16="http://schemas.microsoft.com/office/drawing/2014/main" id="{299F8AAE-7ABC-4934-9118-AFE6F9005E3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4" name="Text Box 10">
          <a:extLst>
            <a:ext uri="{FF2B5EF4-FFF2-40B4-BE49-F238E27FC236}">
              <a16:creationId xmlns:a16="http://schemas.microsoft.com/office/drawing/2014/main" id="{7573273A-4679-4684-88AF-A73CD210CC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5" name="Text Box 11">
          <a:extLst>
            <a:ext uri="{FF2B5EF4-FFF2-40B4-BE49-F238E27FC236}">
              <a16:creationId xmlns:a16="http://schemas.microsoft.com/office/drawing/2014/main" id="{5C3D167A-2D85-4C9F-A984-E110645F02C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6" name="Text Box 12">
          <a:extLst>
            <a:ext uri="{FF2B5EF4-FFF2-40B4-BE49-F238E27FC236}">
              <a16:creationId xmlns:a16="http://schemas.microsoft.com/office/drawing/2014/main" id="{7F35AB22-F9F1-4B50-8A87-41BA5411048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7" name="Text Box 13">
          <a:extLst>
            <a:ext uri="{FF2B5EF4-FFF2-40B4-BE49-F238E27FC236}">
              <a16:creationId xmlns:a16="http://schemas.microsoft.com/office/drawing/2014/main" id="{0888A96A-E9A2-446F-8194-B5E3ED22111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8" name="Text Box 14">
          <a:extLst>
            <a:ext uri="{FF2B5EF4-FFF2-40B4-BE49-F238E27FC236}">
              <a16:creationId xmlns:a16="http://schemas.microsoft.com/office/drawing/2014/main" id="{E87965D3-F79E-4045-8BF6-A2CD941206B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69" name="Text Box 15">
          <a:extLst>
            <a:ext uri="{FF2B5EF4-FFF2-40B4-BE49-F238E27FC236}">
              <a16:creationId xmlns:a16="http://schemas.microsoft.com/office/drawing/2014/main" id="{E5207FF4-6125-474A-9595-0067A674BA6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0" name="Text Box 16">
          <a:extLst>
            <a:ext uri="{FF2B5EF4-FFF2-40B4-BE49-F238E27FC236}">
              <a16:creationId xmlns:a16="http://schemas.microsoft.com/office/drawing/2014/main" id="{1F7C53C1-F5C7-41E8-BDF3-E99D600E834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1" name="Text Box 17">
          <a:extLst>
            <a:ext uri="{FF2B5EF4-FFF2-40B4-BE49-F238E27FC236}">
              <a16:creationId xmlns:a16="http://schemas.microsoft.com/office/drawing/2014/main" id="{C57020B0-E8A4-4182-8D80-C5BF6A2BAF5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2" name="Text Box 6">
          <a:extLst>
            <a:ext uri="{FF2B5EF4-FFF2-40B4-BE49-F238E27FC236}">
              <a16:creationId xmlns:a16="http://schemas.microsoft.com/office/drawing/2014/main" id="{E30E9089-7B4E-48D4-AF90-82EC5C6601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3" name="Text Box 7">
          <a:extLst>
            <a:ext uri="{FF2B5EF4-FFF2-40B4-BE49-F238E27FC236}">
              <a16:creationId xmlns:a16="http://schemas.microsoft.com/office/drawing/2014/main" id="{9394DF9A-E3A2-4AA2-8E71-14D69F3A2B3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4" name="Text Box 8">
          <a:extLst>
            <a:ext uri="{FF2B5EF4-FFF2-40B4-BE49-F238E27FC236}">
              <a16:creationId xmlns:a16="http://schemas.microsoft.com/office/drawing/2014/main" id="{EE1EDDFE-2063-42BF-9381-5E04FECEEEA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5" name="Text Box 9">
          <a:extLst>
            <a:ext uri="{FF2B5EF4-FFF2-40B4-BE49-F238E27FC236}">
              <a16:creationId xmlns:a16="http://schemas.microsoft.com/office/drawing/2014/main" id="{FC607757-4FC6-4C93-B58B-B7E55285AC4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6" name="Text Box 10">
          <a:extLst>
            <a:ext uri="{FF2B5EF4-FFF2-40B4-BE49-F238E27FC236}">
              <a16:creationId xmlns:a16="http://schemas.microsoft.com/office/drawing/2014/main" id="{D6EF2502-8C7A-4735-A2FA-989DA8AA81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7" name="Text Box 11">
          <a:extLst>
            <a:ext uri="{FF2B5EF4-FFF2-40B4-BE49-F238E27FC236}">
              <a16:creationId xmlns:a16="http://schemas.microsoft.com/office/drawing/2014/main" id="{3FF4174A-AD76-4303-A709-C99A2BBAFF4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8" name="Text Box 12">
          <a:extLst>
            <a:ext uri="{FF2B5EF4-FFF2-40B4-BE49-F238E27FC236}">
              <a16:creationId xmlns:a16="http://schemas.microsoft.com/office/drawing/2014/main" id="{019EEFDC-94CF-4549-9576-8E22B36A8D0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79" name="Text Box 13">
          <a:extLst>
            <a:ext uri="{FF2B5EF4-FFF2-40B4-BE49-F238E27FC236}">
              <a16:creationId xmlns:a16="http://schemas.microsoft.com/office/drawing/2014/main" id="{C132B8A6-6812-46EC-B3C6-F2860BCB92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0" name="Text Box 14">
          <a:extLst>
            <a:ext uri="{FF2B5EF4-FFF2-40B4-BE49-F238E27FC236}">
              <a16:creationId xmlns:a16="http://schemas.microsoft.com/office/drawing/2014/main" id="{BE4967EC-8D1E-4957-8FC9-A2C0EC7454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1" name="Text Box 15">
          <a:extLst>
            <a:ext uri="{FF2B5EF4-FFF2-40B4-BE49-F238E27FC236}">
              <a16:creationId xmlns:a16="http://schemas.microsoft.com/office/drawing/2014/main" id="{5348C1C4-F649-4E0D-A1D2-BBBEB5C2FF6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2" name="Text Box 16">
          <a:extLst>
            <a:ext uri="{FF2B5EF4-FFF2-40B4-BE49-F238E27FC236}">
              <a16:creationId xmlns:a16="http://schemas.microsoft.com/office/drawing/2014/main" id="{BFBED1AD-9985-4713-8008-F97D68911D6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3" name="Text Box 17">
          <a:extLst>
            <a:ext uri="{FF2B5EF4-FFF2-40B4-BE49-F238E27FC236}">
              <a16:creationId xmlns:a16="http://schemas.microsoft.com/office/drawing/2014/main" id="{D2AF7E8B-69C0-4254-904C-E3C7367D358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4" name="Text Box 6">
          <a:extLst>
            <a:ext uri="{FF2B5EF4-FFF2-40B4-BE49-F238E27FC236}">
              <a16:creationId xmlns:a16="http://schemas.microsoft.com/office/drawing/2014/main" id="{28876421-98B7-4CD3-9A04-34A821DF4BD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5" name="Text Box 7">
          <a:extLst>
            <a:ext uri="{FF2B5EF4-FFF2-40B4-BE49-F238E27FC236}">
              <a16:creationId xmlns:a16="http://schemas.microsoft.com/office/drawing/2014/main" id="{854AFED4-51D4-45DB-9C64-1333B0AF43F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6" name="Text Box 8">
          <a:extLst>
            <a:ext uri="{FF2B5EF4-FFF2-40B4-BE49-F238E27FC236}">
              <a16:creationId xmlns:a16="http://schemas.microsoft.com/office/drawing/2014/main" id="{0BCBDBA3-EA5B-4C99-A244-8051681A53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7" name="Text Box 9">
          <a:extLst>
            <a:ext uri="{FF2B5EF4-FFF2-40B4-BE49-F238E27FC236}">
              <a16:creationId xmlns:a16="http://schemas.microsoft.com/office/drawing/2014/main" id="{442176BE-5D00-492D-8735-388095D98D1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8" name="Text Box 10">
          <a:extLst>
            <a:ext uri="{FF2B5EF4-FFF2-40B4-BE49-F238E27FC236}">
              <a16:creationId xmlns:a16="http://schemas.microsoft.com/office/drawing/2014/main" id="{6A2F5B71-897E-4569-9DA5-5D292A4DF12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89" name="Text Box 11">
          <a:extLst>
            <a:ext uri="{FF2B5EF4-FFF2-40B4-BE49-F238E27FC236}">
              <a16:creationId xmlns:a16="http://schemas.microsoft.com/office/drawing/2014/main" id="{2CF435C8-F450-4C14-B9ED-C48FEF92C13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0" name="Text Box 12">
          <a:extLst>
            <a:ext uri="{FF2B5EF4-FFF2-40B4-BE49-F238E27FC236}">
              <a16:creationId xmlns:a16="http://schemas.microsoft.com/office/drawing/2014/main" id="{F964ABAB-278A-4FE2-9FD9-D65EB253DDB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1" name="Text Box 13">
          <a:extLst>
            <a:ext uri="{FF2B5EF4-FFF2-40B4-BE49-F238E27FC236}">
              <a16:creationId xmlns:a16="http://schemas.microsoft.com/office/drawing/2014/main" id="{756B99A4-F7DD-477E-831A-C1D89FC41A7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2" name="Text Box 14">
          <a:extLst>
            <a:ext uri="{FF2B5EF4-FFF2-40B4-BE49-F238E27FC236}">
              <a16:creationId xmlns:a16="http://schemas.microsoft.com/office/drawing/2014/main" id="{31229017-EEDB-41B3-AB1A-66FA8841FBF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3" name="Text Box 15">
          <a:extLst>
            <a:ext uri="{FF2B5EF4-FFF2-40B4-BE49-F238E27FC236}">
              <a16:creationId xmlns:a16="http://schemas.microsoft.com/office/drawing/2014/main" id="{70C406A2-E4CD-4E16-BC2D-C59D424D9D1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4" name="Text Box 16">
          <a:extLst>
            <a:ext uri="{FF2B5EF4-FFF2-40B4-BE49-F238E27FC236}">
              <a16:creationId xmlns:a16="http://schemas.microsoft.com/office/drawing/2014/main" id="{C11ACC6A-DBA2-4183-A9C3-E56CD15663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5" name="Text Box 17">
          <a:extLst>
            <a:ext uri="{FF2B5EF4-FFF2-40B4-BE49-F238E27FC236}">
              <a16:creationId xmlns:a16="http://schemas.microsoft.com/office/drawing/2014/main" id="{9E20027A-C80E-44DB-BF29-10FE5204D8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6" name="Text Box 6">
          <a:extLst>
            <a:ext uri="{FF2B5EF4-FFF2-40B4-BE49-F238E27FC236}">
              <a16:creationId xmlns:a16="http://schemas.microsoft.com/office/drawing/2014/main" id="{BA3722F7-02E0-415F-B287-A5C17251E6B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7" name="Text Box 7">
          <a:extLst>
            <a:ext uri="{FF2B5EF4-FFF2-40B4-BE49-F238E27FC236}">
              <a16:creationId xmlns:a16="http://schemas.microsoft.com/office/drawing/2014/main" id="{44DC687F-4BC2-4AC7-A6FF-236E0972359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8" name="Text Box 8">
          <a:extLst>
            <a:ext uri="{FF2B5EF4-FFF2-40B4-BE49-F238E27FC236}">
              <a16:creationId xmlns:a16="http://schemas.microsoft.com/office/drawing/2014/main" id="{2C4BF24C-A606-45E8-B244-889CE8BB991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299" name="Text Box 9">
          <a:extLst>
            <a:ext uri="{FF2B5EF4-FFF2-40B4-BE49-F238E27FC236}">
              <a16:creationId xmlns:a16="http://schemas.microsoft.com/office/drawing/2014/main" id="{81FB162E-C643-43B9-9FB1-A2C61D0E21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0" name="Text Box 10">
          <a:extLst>
            <a:ext uri="{FF2B5EF4-FFF2-40B4-BE49-F238E27FC236}">
              <a16:creationId xmlns:a16="http://schemas.microsoft.com/office/drawing/2014/main" id="{D207CDB8-8548-4C6D-A768-B15FD4EE525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1" name="Text Box 11">
          <a:extLst>
            <a:ext uri="{FF2B5EF4-FFF2-40B4-BE49-F238E27FC236}">
              <a16:creationId xmlns:a16="http://schemas.microsoft.com/office/drawing/2014/main" id="{8C36051B-AE12-4F12-8F5A-FCEAD40366D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2" name="Text Box 12">
          <a:extLst>
            <a:ext uri="{FF2B5EF4-FFF2-40B4-BE49-F238E27FC236}">
              <a16:creationId xmlns:a16="http://schemas.microsoft.com/office/drawing/2014/main" id="{6E61D0BE-1054-4E4F-BE02-2ABDD485D58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3" name="Text Box 13">
          <a:extLst>
            <a:ext uri="{FF2B5EF4-FFF2-40B4-BE49-F238E27FC236}">
              <a16:creationId xmlns:a16="http://schemas.microsoft.com/office/drawing/2014/main" id="{6AA24FC2-E7A0-41F9-BAB2-0327ED9C070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4" name="Text Box 14">
          <a:extLst>
            <a:ext uri="{FF2B5EF4-FFF2-40B4-BE49-F238E27FC236}">
              <a16:creationId xmlns:a16="http://schemas.microsoft.com/office/drawing/2014/main" id="{C09DBE98-246A-4993-8691-4EE05850C40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5" name="Text Box 15">
          <a:extLst>
            <a:ext uri="{FF2B5EF4-FFF2-40B4-BE49-F238E27FC236}">
              <a16:creationId xmlns:a16="http://schemas.microsoft.com/office/drawing/2014/main" id="{3F72E83C-D38F-4910-B959-755ED1955CB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6" name="Text Box 16">
          <a:extLst>
            <a:ext uri="{FF2B5EF4-FFF2-40B4-BE49-F238E27FC236}">
              <a16:creationId xmlns:a16="http://schemas.microsoft.com/office/drawing/2014/main" id="{B8810A92-0C17-48BA-A913-B35F71F4F53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7" name="Text Box 17">
          <a:extLst>
            <a:ext uri="{FF2B5EF4-FFF2-40B4-BE49-F238E27FC236}">
              <a16:creationId xmlns:a16="http://schemas.microsoft.com/office/drawing/2014/main" id="{BC1B9950-CC13-4B4B-895E-0F7F5D4841D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8" name="Text Box 7">
          <a:extLst>
            <a:ext uri="{FF2B5EF4-FFF2-40B4-BE49-F238E27FC236}">
              <a16:creationId xmlns:a16="http://schemas.microsoft.com/office/drawing/2014/main" id="{1CC0F544-32AE-4B3A-9B93-279A3596BDA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09" name="Text Box 8">
          <a:extLst>
            <a:ext uri="{FF2B5EF4-FFF2-40B4-BE49-F238E27FC236}">
              <a16:creationId xmlns:a16="http://schemas.microsoft.com/office/drawing/2014/main" id="{649CC693-A5B4-4052-9E57-576FD471689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0" name="Text Box 9">
          <a:extLst>
            <a:ext uri="{FF2B5EF4-FFF2-40B4-BE49-F238E27FC236}">
              <a16:creationId xmlns:a16="http://schemas.microsoft.com/office/drawing/2014/main" id="{6E5BC386-2FC3-49C9-97D5-2C868610751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1" name="Text Box 10">
          <a:extLst>
            <a:ext uri="{FF2B5EF4-FFF2-40B4-BE49-F238E27FC236}">
              <a16:creationId xmlns:a16="http://schemas.microsoft.com/office/drawing/2014/main" id="{7AF74975-7B4A-4651-9DCA-4F3E54CCCF3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2" name="Text Box 11">
          <a:extLst>
            <a:ext uri="{FF2B5EF4-FFF2-40B4-BE49-F238E27FC236}">
              <a16:creationId xmlns:a16="http://schemas.microsoft.com/office/drawing/2014/main" id="{71C61230-8688-4531-8421-06A9879DE3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3" name="Text Box 12">
          <a:extLst>
            <a:ext uri="{FF2B5EF4-FFF2-40B4-BE49-F238E27FC236}">
              <a16:creationId xmlns:a16="http://schemas.microsoft.com/office/drawing/2014/main" id="{FD0FF997-8F95-47B1-A051-9A560F4C672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4" name="Text Box 13">
          <a:extLst>
            <a:ext uri="{FF2B5EF4-FFF2-40B4-BE49-F238E27FC236}">
              <a16:creationId xmlns:a16="http://schemas.microsoft.com/office/drawing/2014/main" id="{6D1A89D7-B37C-48B3-8ECD-56AB8CC2A11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5" name="Text Box 14">
          <a:extLst>
            <a:ext uri="{FF2B5EF4-FFF2-40B4-BE49-F238E27FC236}">
              <a16:creationId xmlns:a16="http://schemas.microsoft.com/office/drawing/2014/main" id="{63C7ED1D-F777-403A-87C0-297BEFC837A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6" name="Text Box 15">
          <a:extLst>
            <a:ext uri="{FF2B5EF4-FFF2-40B4-BE49-F238E27FC236}">
              <a16:creationId xmlns:a16="http://schemas.microsoft.com/office/drawing/2014/main" id="{01010D32-EAB8-4E82-9193-71563668A05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7" name="Text Box 16">
          <a:extLst>
            <a:ext uri="{FF2B5EF4-FFF2-40B4-BE49-F238E27FC236}">
              <a16:creationId xmlns:a16="http://schemas.microsoft.com/office/drawing/2014/main" id="{42266520-1158-48B4-A18E-6D0C08EBF34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8" name="Text Box 17">
          <a:extLst>
            <a:ext uri="{FF2B5EF4-FFF2-40B4-BE49-F238E27FC236}">
              <a16:creationId xmlns:a16="http://schemas.microsoft.com/office/drawing/2014/main" id="{1C69C46E-2387-487E-9FD8-9F3B1AC0693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19" name="Text Box 6">
          <a:extLst>
            <a:ext uri="{FF2B5EF4-FFF2-40B4-BE49-F238E27FC236}">
              <a16:creationId xmlns:a16="http://schemas.microsoft.com/office/drawing/2014/main" id="{2C104BEB-CC46-4FDC-B176-5D096C1DCA1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0" name="Text Box 7">
          <a:extLst>
            <a:ext uri="{FF2B5EF4-FFF2-40B4-BE49-F238E27FC236}">
              <a16:creationId xmlns:a16="http://schemas.microsoft.com/office/drawing/2014/main" id="{8E5002D9-5DBD-45C3-9A4C-D63C745C2FF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1" name="Text Box 8">
          <a:extLst>
            <a:ext uri="{FF2B5EF4-FFF2-40B4-BE49-F238E27FC236}">
              <a16:creationId xmlns:a16="http://schemas.microsoft.com/office/drawing/2014/main" id="{8CA4BC9C-6F03-4C47-8CDE-A1A5CEF11A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2" name="Text Box 9">
          <a:extLst>
            <a:ext uri="{FF2B5EF4-FFF2-40B4-BE49-F238E27FC236}">
              <a16:creationId xmlns:a16="http://schemas.microsoft.com/office/drawing/2014/main" id="{0A7FC591-8D26-4A0A-AA3E-22EF20A59F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3" name="Text Box 10">
          <a:extLst>
            <a:ext uri="{FF2B5EF4-FFF2-40B4-BE49-F238E27FC236}">
              <a16:creationId xmlns:a16="http://schemas.microsoft.com/office/drawing/2014/main" id="{B5CF7462-7D56-455D-A4F8-17183AC2D66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4" name="Text Box 11">
          <a:extLst>
            <a:ext uri="{FF2B5EF4-FFF2-40B4-BE49-F238E27FC236}">
              <a16:creationId xmlns:a16="http://schemas.microsoft.com/office/drawing/2014/main" id="{AC92697A-32B4-4CCE-8D2F-99A792FC9E7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5" name="Text Box 12">
          <a:extLst>
            <a:ext uri="{FF2B5EF4-FFF2-40B4-BE49-F238E27FC236}">
              <a16:creationId xmlns:a16="http://schemas.microsoft.com/office/drawing/2014/main" id="{9619D87E-4616-42E1-A624-37A115BAA77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6" name="Text Box 13">
          <a:extLst>
            <a:ext uri="{FF2B5EF4-FFF2-40B4-BE49-F238E27FC236}">
              <a16:creationId xmlns:a16="http://schemas.microsoft.com/office/drawing/2014/main" id="{97005796-B06D-4A9C-BEB0-DEF2BC67FEA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7" name="Text Box 14">
          <a:extLst>
            <a:ext uri="{FF2B5EF4-FFF2-40B4-BE49-F238E27FC236}">
              <a16:creationId xmlns:a16="http://schemas.microsoft.com/office/drawing/2014/main" id="{60F5E2C5-A63D-4E1A-B912-AF0E0A908B9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8" name="Text Box 15">
          <a:extLst>
            <a:ext uri="{FF2B5EF4-FFF2-40B4-BE49-F238E27FC236}">
              <a16:creationId xmlns:a16="http://schemas.microsoft.com/office/drawing/2014/main" id="{2A98FE15-6E7A-4501-86D2-60016B3D3B7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29" name="Text Box 16">
          <a:extLst>
            <a:ext uri="{FF2B5EF4-FFF2-40B4-BE49-F238E27FC236}">
              <a16:creationId xmlns:a16="http://schemas.microsoft.com/office/drawing/2014/main" id="{33CF8C6A-A768-49B3-BF07-F9BD0E1DD5E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0" name="Text Box 17">
          <a:extLst>
            <a:ext uri="{FF2B5EF4-FFF2-40B4-BE49-F238E27FC236}">
              <a16:creationId xmlns:a16="http://schemas.microsoft.com/office/drawing/2014/main" id="{AC3A8B45-EFD2-4367-BFB2-5FA5ADF3E4E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1" name="Text Box 6">
          <a:extLst>
            <a:ext uri="{FF2B5EF4-FFF2-40B4-BE49-F238E27FC236}">
              <a16:creationId xmlns:a16="http://schemas.microsoft.com/office/drawing/2014/main" id="{65CF0D7B-9B65-4C1C-8AE5-1CAB0387289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2" name="Text Box 7">
          <a:extLst>
            <a:ext uri="{FF2B5EF4-FFF2-40B4-BE49-F238E27FC236}">
              <a16:creationId xmlns:a16="http://schemas.microsoft.com/office/drawing/2014/main" id="{3947B157-4393-46F4-8868-9183EF52CA4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3" name="Text Box 8">
          <a:extLst>
            <a:ext uri="{FF2B5EF4-FFF2-40B4-BE49-F238E27FC236}">
              <a16:creationId xmlns:a16="http://schemas.microsoft.com/office/drawing/2014/main" id="{5A3928D0-CB34-4861-8CE3-C467B202D0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4" name="Text Box 9">
          <a:extLst>
            <a:ext uri="{FF2B5EF4-FFF2-40B4-BE49-F238E27FC236}">
              <a16:creationId xmlns:a16="http://schemas.microsoft.com/office/drawing/2014/main" id="{DF1B22E7-2258-4021-A877-564B8F5ABF9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5" name="Text Box 10">
          <a:extLst>
            <a:ext uri="{FF2B5EF4-FFF2-40B4-BE49-F238E27FC236}">
              <a16:creationId xmlns:a16="http://schemas.microsoft.com/office/drawing/2014/main" id="{FD3766D7-0AC5-422D-A0FD-6BE624D5801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6" name="Text Box 11">
          <a:extLst>
            <a:ext uri="{FF2B5EF4-FFF2-40B4-BE49-F238E27FC236}">
              <a16:creationId xmlns:a16="http://schemas.microsoft.com/office/drawing/2014/main" id="{D3B18203-757D-4D07-83BE-4635B66478F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7" name="Text Box 12">
          <a:extLst>
            <a:ext uri="{FF2B5EF4-FFF2-40B4-BE49-F238E27FC236}">
              <a16:creationId xmlns:a16="http://schemas.microsoft.com/office/drawing/2014/main" id="{AED86369-3614-4BEA-804B-EEDC5E25872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8" name="Text Box 13">
          <a:extLst>
            <a:ext uri="{FF2B5EF4-FFF2-40B4-BE49-F238E27FC236}">
              <a16:creationId xmlns:a16="http://schemas.microsoft.com/office/drawing/2014/main" id="{689EB973-6DB9-46D7-8878-4630987118C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39" name="Text Box 14">
          <a:extLst>
            <a:ext uri="{FF2B5EF4-FFF2-40B4-BE49-F238E27FC236}">
              <a16:creationId xmlns:a16="http://schemas.microsoft.com/office/drawing/2014/main" id="{7DE7975A-44E3-433C-B6CC-65C2C6A5068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0" name="Text Box 15">
          <a:extLst>
            <a:ext uri="{FF2B5EF4-FFF2-40B4-BE49-F238E27FC236}">
              <a16:creationId xmlns:a16="http://schemas.microsoft.com/office/drawing/2014/main" id="{2E634498-5763-4389-9D02-D9AD38AF7F6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1" name="Text Box 16">
          <a:extLst>
            <a:ext uri="{FF2B5EF4-FFF2-40B4-BE49-F238E27FC236}">
              <a16:creationId xmlns:a16="http://schemas.microsoft.com/office/drawing/2014/main" id="{B31DF7D0-C789-463D-B2A8-EF63C0AEC44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2" name="Text Box 17">
          <a:extLst>
            <a:ext uri="{FF2B5EF4-FFF2-40B4-BE49-F238E27FC236}">
              <a16:creationId xmlns:a16="http://schemas.microsoft.com/office/drawing/2014/main" id="{85DA49B4-B041-4CBC-93D7-057947ACA9E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3" name="Text Box 6">
          <a:extLst>
            <a:ext uri="{FF2B5EF4-FFF2-40B4-BE49-F238E27FC236}">
              <a16:creationId xmlns:a16="http://schemas.microsoft.com/office/drawing/2014/main" id="{2A313964-759D-4387-8313-D861ED606E5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4" name="Text Box 7">
          <a:extLst>
            <a:ext uri="{FF2B5EF4-FFF2-40B4-BE49-F238E27FC236}">
              <a16:creationId xmlns:a16="http://schemas.microsoft.com/office/drawing/2014/main" id="{A2014234-8FF1-44DF-813B-AF1016AE8D7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5" name="Text Box 8">
          <a:extLst>
            <a:ext uri="{FF2B5EF4-FFF2-40B4-BE49-F238E27FC236}">
              <a16:creationId xmlns:a16="http://schemas.microsoft.com/office/drawing/2014/main" id="{5E30AED4-BD6F-4FA2-A43A-1C47F2F623E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6" name="Text Box 9">
          <a:extLst>
            <a:ext uri="{FF2B5EF4-FFF2-40B4-BE49-F238E27FC236}">
              <a16:creationId xmlns:a16="http://schemas.microsoft.com/office/drawing/2014/main" id="{0EDD3246-42EF-44A3-9395-5A2ACAD0EB8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7" name="Text Box 10">
          <a:extLst>
            <a:ext uri="{FF2B5EF4-FFF2-40B4-BE49-F238E27FC236}">
              <a16:creationId xmlns:a16="http://schemas.microsoft.com/office/drawing/2014/main" id="{106CFABC-D6BB-4F60-9BE7-24EAF6BDCBA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8" name="Text Box 11">
          <a:extLst>
            <a:ext uri="{FF2B5EF4-FFF2-40B4-BE49-F238E27FC236}">
              <a16:creationId xmlns:a16="http://schemas.microsoft.com/office/drawing/2014/main" id="{1D1C3F7E-4589-4A59-86BB-EE330BAC02C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49" name="Text Box 12">
          <a:extLst>
            <a:ext uri="{FF2B5EF4-FFF2-40B4-BE49-F238E27FC236}">
              <a16:creationId xmlns:a16="http://schemas.microsoft.com/office/drawing/2014/main" id="{046AC3DA-207D-490D-91DC-01F4DDF4E66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0" name="Text Box 13">
          <a:extLst>
            <a:ext uri="{FF2B5EF4-FFF2-40B4-BE49-F238E27FC236}">
              <a16:creationId xmlns:a16="http://schemas.microsoft.com/office/drawing/2014/main" id="{581A9369-5A96-4BD6-867D-FEAE6036207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1" name="Text Box 14">
          <a:extLst>
            <a:ext uri="{FF2B5EF4-FFF2-40B4-BE49-F238E27FC236}">
              <a16:creationId xmlns:a16="http://schemas.microsoft.com/office/drawing/2014/main" id="{C742B882-0950-43BD-932E-0EF3D62C397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2" name="Text Box 15">
          <a:extLst>
            <a:ext uri="{FF2B5EF4-FFF2-40B4-BE49-F238E27FC236}">
              <a16:creationId xmlns:a16="http://schemas.microsoft.com/office/drawing/2014/main" id="{387EECDF-DF5F-42F3-8135-0CEC26161F4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3" name="Text Box 16">
          <a:extLst>
            <a:ext uri="{FF2B5EF4-FFF2-40B4-BE49-F238E27FC236}">
              <a16:creationId xmlns:a16="http://schemas.microsoft.com/office/drawing/2014/main" id="{A062F2E2-5D65-4AA4-B3EB-A5F34EEDB97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4" name="Text Box 17">
          <a:extLst>
            <a:ext uri="{FF2B5EF4-FFF2-40B4-BE49-F238E27FC236}">
              <a16:creationId xmlns:a16="http://schemas.microsoft.com/office/drawing/2014/main" id="{4B6CA500-9339-43C7-860C-9EDFB48C4FF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5" name="Text Box 7">
          <a:extLst>
            <a:ext uri="{FF2B5EF4-FFF2-40B4-BE49-F238E27FC236}">
              <a16:creationId xmlns:a16="http://schemas.microsoft.com/office/drawing/2014/main" id="{09E0D2A4-6BE8-42BC-A7BC-5CB7C857929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6" name="Text Box 8">
          <a:extLst>
            <a:ext uri="{FF2B5EF4-FFF2-40B4-BE49-F238E27FC236}">
              <a16:creationId xmlns:a16="http://schemas.microsoft.com/office/drawing/2014/main" id="{F4DCF715-ED19-490C-B101-2BEB4516CD6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7" name="Text Box 9">
          <a:extLst>
            <a:ext uri="{FF2B5EF4-FFF2-40B4-BE49-F238E27FC236}">
              <a16:creationId xmlns:a16="http://schemas.microsoft.com/office/drawing/2014/main" id="{BD185567-58EF-4A86-8B62-03941BBB6E1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8" name="Text Box 10">
          <a:extLst>
            <a:ext uri="{FF2B5EF4-FFF2-40B4-BE49-F238E27FC236}">
              <a16:creationId xmlns:a16="http://schemas.microsoft.com/office/drawing/2014/main" id="{7156E8A5-960B-4443-9932-3431B84DAC2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59" name="Text Box 11">
          <a:extLst>
            <a:ext uri="{FF2B5EF4-FFF2-40B4-BE49-F238E27FC236}">
              <a16:creationId xmlns:a16="http://schemas.microsoft.com/office/drawing/2014/main" id="{D8E35D4D-02CB-4398-8606-3FCB7FC7C9E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0" name="Text Box 12">
          <a:extLst>
            <a:ext uri="{FF2B5EF4-FFF2-40B4-BE49-F238E27FC236}">
              <a16:creationId xmlns:a16="http://schemas.microsoft.com/office/drawing/2014/main" id="{AE7C9ED3-76AB-417E-868D-EE927740C1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1" name="Text Box 13">
          <a:extLst>
            <a:ext uri="{FF2B5EF4-FFF2-40B4-BE49-F238E27FC236}">
              <a16:creationId xmlns:a16="http://schemas.microsoft.com/office/drawing/2014/main" id="{8DC6949A-E1EF-4CE0-BCA9-6DE6F929F9B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2" name="Text Box 14">
          <a:extLst>
            <a:ext uri="{FF2B5EF4-FFF2-40B4-BE49-F238E27FC236}">
              <a16:creationId xmlns:a16="http://schemas.microsoft.com/office/drawing/2014/main" id="{1F084E90-F3BC-467E-9354-2636256920F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3" name="Text Box 15">
          <a:extLst>
            <a:ext uri="{FF2B5EF4-FFF2-40B4-BE49-F238E27FC236}">
              <a16:creationId xmlns:a16="http://schemas.microsoft.com/office/drawing/2014/main" id="{7C237E6C-2804-4211-B519-FDA18F66408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4" name="Text Box 16">
          <a:extLst>
            <a:ext uri="{FF2B5EF4-FFF2-40B4-BE49-F238E27FC236}">
              <a16:creationId xmlns:a16="http://schemas.microsoft.com/office/drawing/2014/main" id="{FB20216D-B30B-41A9-A5C5-4E3B3E61305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5" name="Text Box 17">
          <a:extLst>
            <a:ext uri="{FF2B5EF4-FFF2-40B4-BE49-F238E27FC236}">
              <a16:creationId xmlns:a16="http://schemas.microsoft.com/office/drawing/2014/main" id="{87F1613A-86E2-4F04-9CF7-31B3F38010D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6" name="Text Box 6">
          <a:extLst>
            <a:ext uri="{FF2B5EF4-FFF2-40B4-BE49-F238E27FC236}">
              <a16:creationId xmlns:a16="http://schemas.microsoft.com/office/drawing/2014/main" id="{893446FE-9C5E-4938-9C5A-10523825D8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7" name="Text Box 7">
          <a:extLst>
            <a:ext uri="{FF2B5EF4-FFF2-40B4-BE49-F238E27FC236}">
              <a16:creationId xmlns:a16="http://schemas.microsoft.com/office/drawing/2014/main" id="{F46289C9-1A68-4A74-B68E-7B29871EEB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8" name="Text Box 8">
          <a:extLst>
            <a:ext uri="{FF2B5EF4-FFF2-40B4-BE49-F238E27FC236}">
              <a16:creationId xmlns:a16="http://schemas.microsoft.com/office/drawing/2014/main" id="{04E30D38-9AA9-4B90-99DE-95DF6932BB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69" name="Text Box 9">
          <a:extLst>
            <a:ext uri="{FF2B5EF4-FFF2-40B4-BE49-F238E27FC236}">
              <a16:creationId xmlns:a16="http://schemas.microsoft.com/office/drawing/2014/main" id="{CD3DEE28-D84B-4A97-809D-EECF6D82DE4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0" name="Text Box 10">
          <a:extLst>
            <a:ext uri="{FF2B5EF4-FFF2-40B4-BE49-F238E27FC236}">
              <a16:creationId xmlns:a16="http://schemas.microsoft.com/office/drawing/2014/main" id="{8E2D3B05-D221-47BE-A490-59176D5115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1" name="Text Box 11">
          <a:extLst>
            <a:ext uri="{FF2B5EF4-FFF2-40B4-BE49-F238E27FC236}">
              <a16:creationId xmlns:a16="http://schemas.microsoft.com/office/drawing/2014/main" id="{2E03A435-9377-4751-88AC-549B34849CC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2" name="Text Box 12">
          <a:extLst>
            <a:ext uri="{FF2B5EF4-FFF2-40B4-BE49-F238E27FC236}">
              <a16:creationId xmlns:a16="http://schemas.microsoft.com/office/drawing/2014/main" id="{CC57211A-0AC1-4CED-90F6-BDEC672E7D8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3" name="Text Box 13">
          <a:extLst>
            <a:ext uri="{FF2B5EF4-FFF2-40B4-BE49-F238E27FC236}">
              <a16:creationId xmlns:a16="http://schemas.microsoft.com/office/drawing/2014/main" id="{091BAA20-A8E3-47A9-94AE-F1BF649FF12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4" name="Text Box 14">
          <a:extLst>
            <a:ext uri="{FF2B5EF4-FFF2-40B4-BE49-F238E27FC236}">
              <a16:creationId xmlns:a16="http://schemas.microsoft.com/office/drawing/2014/main" id="{C539C58E-221C-4D6F-B5DC-510F8D70017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5" name="Text Box 15">
          <a:extLst>
            <a:ext uri="{FF2B5EF4-FFF2-40B4-BE49-F238E27FC236}">
              <a16:creationId xmlns:a16="http://schemas.microsoft.com/office/drawing/2014/main" id="{6FBE12F5-4705-4D42-A8AF-D86C7061754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6" name="Text Box 16">
          <a:extLst>
            <a:ext uri="{FF2B5EF4-FFF2-40B4-BE49-F238E27FC236}">
              <a16:creationId xmlns:a16="http://schemas.microsoft.com/office/drawing/2014/main" id="{1B29B02B-60D4-467B-BB9A-40222B37AC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377" name="Text Box 17">
          <a:extLst>
            <a:ext uri="{FF2B5EF4-FFF2-40B4-BE49-F238E27FC236}">
              <a16:creationId xmlns:a16="http://schemas.microsoft.com/office/drawing/2014/main" id="{ACDACD92-19AE-451C-81AF-C4B9B28FE30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78" name="Text Box 6">
          <a:extLst>
            <a:ext uri="{FF2B5EF4-FFF2-40B4-BE49-F238E27FC236}">
              <a16:creationId xmlns:a16="http://schemas.microsoft.com/office/drawing/2014/main" id="{A1315ECE-2DA2-4982-A2D2-5F9DCD18461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79" name="Text Box 7">
          <a:extLst>
            <a:ext uri="{FF2B5EF4-FFF2-40B4-BE49-F238E27FC236}">
              <a16:creationId xmlns:a16="http://schemas.microsoft.com/office/drawing/2014/main" id="{1B2E6A17-2F2D-4AB2-BD44-8DE968A7C8F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0" name="Text Box 8">
          <a:extLst>
            <a:ext uri="{FF2B5EF4-FFF2-40B4-BE49-F238E27FC236}">
              <a16:creationId xmlns:a16="http://schemas.microsoft.com/office/drawing/2014/main" id="{361E0679-3B68-4F03-9A59-B0A9B8EFCE4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1" name="Text Box 9">
          <a:extLst>
            <a:ext uri="{FF2B5EF4-FFF2-40B4-BE49-F238E27FC236}">
              <a16:creationId xmlns:a16="http://schemas.microsoft.com/office/drawing/2014/main" id="{F0A504EE-B8CC-47BB-BDF0-8D97ADE84A9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2" name="Text Box 10">
          <a:extLst>
            <a:ext uri="{FF2B5EF4-FFF2-40B4-BE49-F238E27FC236}">
              <a16:creationId xmlns:a16="http://schemas.microsoft.com/office/drawing/2014/main" id="{2BADFAAE-A8C4-48E1-9A7D-F11F09DEB15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3" name="Text Box 11">
          <a:extLst>
            <a:ext uri="{FF2B5EF4-FFF2-40B4-BE49-F238E27FC236}">
              <a16:creationId xmlns:a16="http://schemas.microsoft.com/office/drawing/2014/main" id="{6DC7CD81-F1A3-4F94-807D-B4130F020E8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4" name="Text Box 12">
          <a:extLst>
            <a:ext uri="{FF2B5EF4-FFF2-40B4-BE49-F238E27FC236}">
              <a16:creationId xmlns:a16="http://schemas.microsoft.com/office/drawing/2014/main" id="{A3A9AA80-BDE2-4E83-A846-3143AD40C98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5" name="Text Box 13">
          <a:extLst>
            <a:ext uri="{FF2B5EF4-FFF2-40B4-BE49-F238E27FC236}">
              <a16:creationId xmlns:a16="http://schemas.microsoft.com/office/drawing/2014/main" id="{68BA76CC-7F40-489F-9A64-A585FA09B50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6" name="Text Box 14">
          <a:extLst>
            <a:ext uri="{FF2B5EF4-FFF2-40B4-BE49-F238E27FC236}">
              <a16:creationId xmlns:a16="http://schemas.microsoft.com/office/drawing/2014/main" id="{90D9C260-CDD4-4B15-B86C-8B0182F3533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7" name="Text Box 15">
          <a:extLst>
            <a:ext uri="{FF2B5EF4-FFF2-40B4-BE49-F238E27FC236}">
              <a16:creationId xmlns:a16="http://schemas.microsoft.com/office/drawing/2014/main" id="{6E308DBD-4C1B-4A43-82CF-81A9AC3EDD0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8" name="Text Box 16">
          <a:extLst>
            <a:ext uri="{FF2B5EF4-FFF2-40B4-BE49-F238E27FC236}">
              <a16:creationId xmlns:a16="http://schemas.microsoft.com/office/drawing/2014/main" id="{72D4D5DF-F0B9-4059-B2EE-03C2CBB375B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89" name="Text Box 17">
          <a:extLst>
            <a:ext uri="{FF2B5EF4-FFF2-40B4-BE49-F238E27FC236}">
              <a16:creationId xmlns:a16="http://schemas.microsoft.com/office/drawing/2014/main" id="{49D78210-F712-472A-A9CD-D01E9ED986D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0" name="Text Box 6">
          <a:extLst>
            <a:ext uri="{FF2B5EF4-FFF2-40B4-BE49-F238E27FC236}">
              <a16:creationId xmlns:a16="http://schemas.microsoft.com/office/drawing/2014/main" id="{FEAA3F14-6DF0-497A-8D3C-87AF8898921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1" name="Text Box 7">
          <a:extLst>
            <a:ext uri="{FF2B5EF4-FFF2-40B4-BE49-F238E27FC236}">
              <a16:creationId xmlns:a16="http://schemas.microsoft.com/office/drawing/2014/main" id="{6C578F70-E8FA-47CE-A986-8C6BA8CCE7B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2" name="Text Box 8">
          <a:extLst>
            <a:ext uri="{FF2B5EF4-FFF2-40B4-BE49-F238E27FC236}">
              <a16:creationId xmlns:a16="http://schemas.microsoft.com/office/drawing/2014/main" id="{DB37DB07-76C9-4782-B789-70FCF6D412D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3" name="Text Box 9">
          <a:extLst>
            <a:ext uri="{FF2B5EF4-FFF2-40B4-BE49-F238E27FC236}">
              <a16:creationId xmlns:a16="http://schemas.microsoft.com/office/drawing/2014/main" id="{66866AED-CBA0-4FF0-AE6A-7728D3BA146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4" name="Text Box 10">
          <a:extLst>
            <a:ext uri="{FF2B5EF4-FFF2-40B4-BE49-F238E27FC236}">
              <a16:creationId xmlns:a16="http://schemas.microsoft.com/office/drawing/2014/main" id="{19B63AED-46CC-4AC4-B270-315162FC9BD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5" name="Text Box 11">
          <a:extLst>
            <a:ext uri="{FF2B5EF4-FFF2-40B4-BE49-F238E27FC236}">
              <a16:creationId xmlns:a16="http://schemas.microsoft.com/office/drawing/2014/main" id="{CD46E5A7-151D-48C1-B134-108980985A1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6" name="Text Box 12">
          <a:extLst>
            <a:ext uri="{FF2B5EF4-FFF2-40B4-BE49-F238E27FC236}">
              <a16:creationId xmlns:a16="http://schemas.microsoft.com/office/drawing/2014/main" id="{5955A1B2-280B-45B3-A7C2-DAFBA8395AF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7" name="Text Box 13">
          <a:extLst>
            <a:ext uri="{FF2B5EF4-FFF2-40B4-BE49-F238E27FC236}">
              <a16:creationId xmlns:a16="http://schemas.microsoft.com/office/drawing/2014/main" id="{A4828A62-8378-43EC-B531-DB09B15F68A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8" name="Text Box 14">
          <a:extLst>
            <a:ext uri="{FF2B5EF4-FFF2-40B4-BE49-F238E27FC236}">
              <a16:creationId xmlns:a16="http://schemas.microsoft.com/office/drawing/2014/main" id="{FAC634D7-6AA8-475D-843E-C6667CD4FA3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399" name="Text Box 15">
          <a:extLst>
            <a:ext uri="{FF2B5EF4-FFF2-40B4-BE49-F238E27FC236}">
              <a16:creationId xmlns:a16="http://schemas.microsoft.com/office/drawing/2014/main" id="{8D8B44F2-1D8A-4667-A92F-763171D29C6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0" name="Text Box 16">
          <a:extLst>
            <a:ext uri="{FF2B5EF4-FFF2-40B4-BE49-F238E27FC236}">
              <a16:creationId xmlns:a16="http://schemas.microsoft.com/office/drawing/2014/main" id="{C8B5286E-9FA1-47F2-B1D9-7BB23128830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1" name="Text Box 17">
          <a:extLst>
            <a:ext uri="{FF2B5EF4-FFF2-40B4-BE49-F238E27FC236}">
              <a16:creationId xmlns:a16="http://schemas.microsoft.com/office/drawing/2014/main" id="{552D7291-5AD8-4BE2-A96C-B592236CE45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2" name="Text Box 7">
          <a:extLst>
            <a:ext uri="{FF2B5EF4-FFF2-40B4-BE49-F238E27FC236}">
              <a16:creationId xmlns:a16="http://schemas.microsoft.com/office/drawing/2014/main" id="{6B6654A5-A477-4239-A929-913D192E10F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3" name="Text Box 8">
          <a:extLst>
            <a:ext uri="{FF2B5EF4-FFF2-40B4-BE49-F238E27FC236}">
              <a16:creationId xmlns:a16="http://schemas.microsoft.com/office/drawing/2014/main" id="{44E45E95-C876-49CE-AB04-199DB64E6A8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4" name="Text Box 9">
          <a:extLst>
            <a:ext uri="{FF2B5EF4-FFF2-40B4-BE49-F238E27FC236}">
              <a16:creationId xmlns:a16="http://schemas.microsoft.com/office/drawing/2014/main" id="{B01A69B8-128B-49C0-830C-C02E0F2B8DD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5" name="Text Box 10">
          <a:extLst>
            <a:ext uri="{FF2B5EF4-FFF2-40B4-BE49-F238E27FC236}">
              <a16:creationId xmlns:a16="http://schemas.microsoft.com/office/drawing/2014/main" id="{905A3333-42A6-41B7-863E-216F8724D8E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6" name="Text Box 11">
          <a:extLst>
            <a:ext uri="{FF2B5EF4-FFF2-40B4-BE49-F238E27FC236}">
              <a16:creationId xmlns:a16="http://schemas.microsoft.com/office/drawing/2014/main" id="{AC6DB66A-B4ED-4C5A-885B-94266B7560A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7" name="Text Box 12">
          <a:extLst>
            <a:ext uri="{FF2B5EF4-FFF2-40B4-BE49-F238E27FC236}">
              <a16:creationId xmlns:a16="http://schemas.microsoft.com/office/drawing/2014/main" id="{5392BED0-CC96-4D9F-A5D1-8D7B3A2588F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8" name="Text Box 13">
          <a:extLst>
            <a:ext uri="{FF2B5EF4-FFF2-40B4-BE49-F238E27FC236}">
              <a16:creationId xmlns:a16="http://schemas.microsoft.com/office/drawing/2014/main" id="{E4B75E99-748B-44D6-B07A-EED4579AEE3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09" name="Text Box 14">
          <a:extLst>
            <a:ext uri="{FF2B5EF4-FFF2-40B4-BE49-F238E27FC236}">
              <a16:creationId xmlns:a16="http://schemas.microsoft.com/office/drawing/2014/main" id="{46AB4845-058B-4F1B-BBBD-B424D419BCF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0" name="Text Box 15">
          <a:extLst>
            <a:ext uri="{FF2B5EF4-FFF2-40B4-BE49-F238E27FC236}">
              <a16:creationId xmlns:a16="http://schemas.microsoft.com/office/drawing/2014/main" id="{B108F934-BB08-4445-9E81-27829919AC2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1" name="Text Box 16">
          <a:extLst>
            <a:ext uri="{FF2B5EF4-FFF2-40B4-BE49-F238E27FC236}">
              <a16:creationId xmlns:a16="http://schemas.microsoft.com/office/drawing/2014/main" id="{AB48BFE6-48F3-4381-BB10-FDFD8EE0DBC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2" name="Text Box 17">
          <a:extLst>
            <a:ext uri="{FF2B5EF4-FFF2-40B4-BE49-F238E27FC236}">
              <a16:creationId xmlns:a16="http://schemas.microsoft.com/office/drawing/2014/main" id="{4AEA3F0C-08F1-4225-BD3D-20068C272D4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3" name="Text Box 6">
          <a:extLst>
            <a:ext uri="{FF2B5EF4-FFF2-40B4-BE49-F238E27FC236}">
              <a16:creationId xmlns:a16="http://schemas.microsoft.com/office/drawing/2014/main" id="{DF4C3040-0585-4BE0-97C6-C8E9574DF3C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4" name="Text Box 7">
          <a:extLst>
            <a:ext uri="{FF2B5EF4-FFF2-40B4-BE49-F238E27FC236}">
              <a16:creationId xmlns:a16="http://schemas.microsoft.com/office/drawing/2014/main" id="{2BAEC2B4-0BE2-443C-8C62-7282894A63E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5" name="Text Box 8">
          <a:extLst>
            <a:ext uri="{FF2B5EF4-FFF2-40B4-BE49-F238E27FC236}">
              <a16:creationId xmlns:a16="http://schemas.microsoft.com/office/drawing/2014/main" id="{09D78CBD-5090-46FE-975C-A7AD7CBBD99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6" name="Text Box 9">
          <a:extLst>
            <a:ext uri="{FF2B5EF4-FFF2-40B4-BE49-F238E27FC236}">
              <a16:creationId xmlns:a16="http://schemas.microsoft.com/office/drawing/2014/main" id="{0164BE8C-C021-4961-AE9A-B032F0B69BC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7" name="Text Box 10">
          <a:extLst>
            <a:ext uri="{FF2B5EF4-FFF2-40B4-BE49-F238E27FC236}">
              <a16:creationId xmlns:a16="http://schemas.microsoft.com/office/drawing/2014/main" id="{2785FAD3-82AE-4754-9F60-B00BA79C5CC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8" name="Text Box 11">
          <a:extLst>
            <a:ext uri="{FF2B5EF4-FFF2-40B4-BE49-F238E27FC236}">
              <a16:creationId xmlns:a16="http://schemas.microsoft.com/office/drawing/2014/main" id="{9DDCCEA3-4305-4714-8AFE-04597C80146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19" name="Text Box 12">
          <a:extLst>
            <a:ext uri="{FF2B5EF4-FFF2-40B4-BE49-F238E27FC236}">
              <a16:creationId xmlns:a16="http://schemas.microsoft.com/office/drawing/2014/main" id="{0FCF5A27-0DC5-40CA-9A39-948DCBB65AE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0" name="Text Box 13">
          <a:extLst>
            <a:ext uri="{FF2B5EF4-FFF2-40B4-BE49-F238E27FC236}">
              <a16:creationId xmlns:a16="http://schemas.microsoft.com/office/drawing/2014/main" id="{9790C2C5-7096-495E-8CAC-D2368D3F0BD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1" name="Text Box 14">
          <a:extLst>
            <a:ext uri="{FF2B5EF4-FFF2-40B4-BE49-F238E27FC236}">
              <a16:creationId xmlns:a16="http://schemas.microsoft.com/office/drawing/2014/main" id="{2DC2C77F-59D4-4E41-BC6E-923F418CF1D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2" name="Text Box 15">
          <a:extLst>
            <a:ext uri="{FF2B5EF4-FFF2-40B4-BE49-F238E27FC236}">
              <a16:creationId xmlns:a16="http://schemas.microsoft.com/office/drawing/2014/main" id="{02B64133-E6AF-4EFA-8A82-8289F15EFBD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3" name="Text Box 16">
          <a:extLst>
            <a:ext uri="{FF2B5EF4-FFF2-40B4-BE49-F238E27FC236}">
              <a16:creationId xmlns:a16="http://schemas.microsoft.com/office/drawing/2014/main" id="{B4C1E778-5F13-46F2-88C3-9E90222F433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4" name="Text Box 17">
          <a:extLst>
            <a:ext uri="{FF2B5EF4-FFF2-40B4-BE49-F238E27FC236}">
              <a16:creationId xmlns:a16="http://schemas.microsoft.com/office/drawing/2014/main" id="{FEDC3C18-50BA-498A-A869-78CDB23C595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5" name="Text Box 6">
          <a:extLst>
            <a:ext uri="{FF2B5EF4-FFF2-40B4-BE49-F238E27FC236}">
              <a16:creationId xmlns:a16="http://schemas.microsoft.com/office/drawing/2014/main" id="{F62D39B6-DE0B-4D9E-9D18-9EB47C8C89F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6" name="Text Box 7">
          <a:extLst>
            <a:ext uri="{FF2B5EF4-FFF2-40B4-BE49-F238E27FC236}">
              <a16:creationId xmlns:a16="http://schemas.microsoft.com/office/drawing/2014/main" id="{00BCDA97-F563-4449-8ADA-D438C6BD44B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7" name="Text Box 8">
          <a:extLst>
            <a:ext uri="{FF2B5EF4-FFF2-40B4-BE49-F238E27FC236}">
              <a16:creationId xmlns:a16="http://schemas.microsoft.com/office/drawing/2014/main" id="{0585E29C-BB6F-4BA7-BAB1-580BA73884A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8" name="Text Box 9">
          <a:extLst>
            <a:ext uri="{FF2B5EF4-FFF2-40B4-BE49-F238E27FC236}">
              <a16:creationId xmlns:a16="http://schemas.microsoft.com/office/drawing/2014/main" id="{EF76BA15-E589-4361-9CFB-D3CB73DA63F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29" name="Text Box 10">
          <a:extLst>
            <a:ext uri="{FF2B5EF4-FFF2-40B4-BE49-F238E27FC236}">
              <a16:creationId xmlns:a16="http://schemas.microsoft.com/office/drawing/2014/main" id="{10748F2B-5D39-4087-B4E6-F1E8F126DEA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0" name="Text Box 11">
          <a:extLst>
            <a:ext uri="{FF2B5EF4-FFF2-40B4-BE49-F238E27FC236}">
              <a16:creationId xmlns:a16="http://schemas.microsoft.com/office/drawing/2014/main" id="{4EE8EC53-9593-49DA-A67A-FC43DB1AC20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1" name="Text Box 12">
          <a:extLst>
            <a:ext uri="{FF2B5EF4-FFF2-40B4-BE49-F238E27FC236}">
              <a16:creationId xmlns:a16="http://schemas.microsoft.com/office/drawing/2014/main" id="{B6DF051E-A749-4D85-BD3F-8AE8F7B3E4B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2" name="Text Box 13">
          <a:extLst>
            <a:ext uri="{FF2B5EF4-FFF2-40B4-BE49-F238E27FC236}">
              <a16:creationId xmlns:a16="http://schemas.microsoft.com/office/drawing/2014/main" id="{2BC27B82-29E1-4D3E-977C-5B1877E6AE1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3" name="Text Box 14">
          <a:extLst>
            <a:ext uri="{FF2B5EF4-FFF2-40B4-BE49-F238E27FC236}">
              <a16:creationId xmlns:a16="http://schemas.microsoft.com/office/drawing/2014/main" id="{62228994-0E82-4A55-ACCD-6037AAD3688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4" name="Text Box 15">
          <a:extLst>
            <a:ext uri="{FF2B5EF4-FFF2-40B4-BE49-F238E27FC236}">
              <a16:creationId xmlns:a16="http://schemas.microsoft.com/office/drawing/2014/main" id="{2DBD3CA5-A0CF-4CA1-B8E7-579FA625196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5" name="Text Box 16">
          <a:extLst>
            <a:ext uri="{FF2B5EF4-FFF2-40B4-BE49-F238E27FC236}">
              <a16:creationId xmlns:a16="http://schemas.microsoft.com/office/drawing/2014/main" id="{ED37BB71-E40B-4B17-861A-2E67EC96C3D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6" name="Text Box 17">
          <a:extLst>
            <a:ext uri="{FF2B5EF4-FFF2-40B4-BE49-F238E27FC236}">
              <a16:creationId xmlns:a16="http://schemas.microsoft.com/office/drawing/2014/main" id="{CAF82490-B979-4FE8-831E-E276CF958D8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7" name="Text Box 6">
          <a:extLst>
            <a:ext uri="{FF2B5EF4-FFF2-40B4-BE49-F238E27FC236}">
              <a16:creationId xmlns:a16="http://schemas.microsoft.com/office/drawing/2014/main" id="{52674B7D-68DC-4F08-8DF8-041DB8C279D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8" name="Text Box 7">
          <a:extLst>
            <a:ext uri="{FF2B5EF4-FFF2-40B4-BE49-F238E27FC236}">
              <a16:creationId xmlns:a16="http://schemas.microsoft.com/office/drawing/2014/main" id="{128C3ACA-0A4D-4FD2-97C2-A616E7A50D0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39" name="Text Box 8">
          <a:extLst>
            <a:ext uri="{FF2B5EF4-FFF2-40B4-BE49-F238E27FC236}">
              <a16:creationId xmlns:a16="http://schemas.microsoft.com/office/drawing/2014/main" id="{B8302E01-FBA1-4EA6-83EE-0F4BF7D4CEA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0" name="Text Box 9">
          <a:extLst>
            <a:ext uri="{FF2B5EF4-FFF2-40B4-BE49-F238E27FC236}">
              <a16:creationId xmlns:a16="http://schemas.microsoft.com/office/drawing/2014/main" id="{3B3531AF-C1C9-43E2-93E9-14C31064F76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1" name="Text Box 10">
          <a:extLst>
            <a:ext uri="{FF2B5EF4-FFF2-40B4-BE49-F238E27FC236}">
              <a16:creationId xmlns:a16="http://schemas.microsoft.com/office/drawing/2014/main" id="{5F65EAC7-DBA4-456E-84A8-BAF4DB0F44E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2" name="Text Box 11">
          <a:extLst>
            <a:ext uri="{FF2B5EF4-FFF2-40B4-BE49-F238E27FC236}">
              <a16:creationId xmlns:a16="http://schemas.microsoft.com/office/drawing/2014/main" id="{0002BED2-CADA-4719-A09F-82413432988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3" name="Text Box 12">
          <a:extLst>
            <a:ext uri="{FF2B5EF4-FFF2-40B4-BE49-F238E27FC236}">
              <a16:creationId xmlns:a16="http://schemas.microsoft.com/office/drawing/2014/main" id="{3E462911-F7EF-4332-8EA8-9605EDE3697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4" name="Text Box 13">
          <a:extLst>
            <a:ext uri="{FF2B5EF4-FFF2-40B4-BE49-F238E27FC236}">
              <a16:creationId xmlns:a16="http://schemas.microsoft.com/office/drawing/2014/main" id="{F1AFC15F-8B55-4FC8-8059-64383E68967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5" name="Text Box 14">
          <a:extLst>
            <a:ext uri="{FF2B5EF4-FFF2-40B4-BE49-F238E27FC236}">
              <a16:creationId xmlns:a16="http://schemas.microsoft.com/office/drawing/2014/main" id="{27E08251-1859-4F86-B5A0-BDE71CF739D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6" name="Text Box 15">
          <a:extLst>
            <a:ext uri="{FF2B5EF4-FFF2-40B4-BE49-F238E27FC236}">
              <a16:creationId xmlns:a16="http://schemas.microsoft.com/office/drawing/2014/main" id="{E807F44C-060D-4FCB-8CD4-71F43FB6B40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7" name="Text Box 16">
          <a:extLst>
            <a:ext uri="{FF2B5EF4-FFF2-40B4-BE49-F238E27FC236}">
              <a16:creationId xmlns:a16="http://schemas.microsoft.com/office/drawing/2014/main" id="{60A54E50-41A0-42B5-A612-BC2B71F0A53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8" name="Text Box 17">
          <a:extLst>
            <a:ext uri="{FF2B5EF4-FFF2-40B4-BE49-F238E27FC236}">
              <a16:creationId xmlns:a16="http://schemas.microsoft.com/office/drawing/2014/main" id="{CFE845D7-48B8-459E-B0A1-98700771F03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49" name="Text Box 7">
          <a:extLst>
            <a:ext uri="{FF2B5EF4-FFF2-40B4-BE49-F238E27FC236}">
              <a16:creationId xmlns:a16="http://schemas.microsoft.com/office/drawing/2014/main" id="{08477F3B-6D08-49C2-A27B-D76BDBEFF07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0" name="Text Box 8">
          <a:extLst>
            <a:ext uri="{FF2B5EF4-FFF2-40B4-BE49-F238E27FC236}">
              <a16:creationId xmlns:a16="http://schemas.microsoft.com/office/drawing/2014/main" id="{000AB479-01CA-4150-BF85-73F9A14B9C9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1" name="Text Box 9">
          <a:extLst>
            <a:ext uri="{FF2B5EF4-FFF2-40B4-BE49-F238E27FC236}">
              <a16:creationId xmlns:a16="http://schemas.microsoft.com/office/drawing/2014/main" id="{504B0F87-CA7A-4764-8048-9AB08D67487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2" name="Text Box 10">
          <a:extLst>
            <a:ext uri="{FF2B5EF4-FFF2-40B4-BE49-F238E27FC236}">
              <a16:creationId xmlns:a16="http://schemas.microsoft.com/office/drawing/2014/main" id="{13ADB8B6-1194-4FEB-970A-7B1AB10B765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3" name="Text Box 11">
          <a:extLst>
            <a:ext uri="{FF2B5EF4-FFF2-40B4-BE49-F238E27FC236}">
              <a16:creationId xmlns:a16="http://schemas.microsoft.com/office/drawing/2014/main" id="{CADD5334-8F41-4704-8DB7-054A9B12916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4" name="Text Box 12">
          <a:extLst>
            <a:ext uri="{FF2B5EF4-FFF2-40B4-BE49-F238E27FC236}">
              <a16:creationId xmlns:a16="http://schemas.microsoft.com/office/drawing/2014/main" id="{D387F3F8-886A-4C25-BA21-6E2CCFD3D71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5" name="Text Box 13">
          <a:extLst>
            <a:ext uri="{FF2B5EF4-FFF2-40B4-BE49-F238E27FC236}">
              <a16:creationId xmlns:a16="http://schemas.microsoft.com/office/drawing/2014/main" id="{C9548095-10ED-41A0-A2DF-D931F2E17D0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6" name="Text Box 14">
          <a:extLst>
            <a:ext uri="{FF2B5EF4-FFF2-40B4-BE49-F238E27FC236}">
              <a16:creationId xmlns:a16="http://schemas.microsoft.com/office/drawing/2014/main" id="{B970BAFF-EFA5-4A8D-96C4-DF178D56E21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7" name="Text Box 15">
          <a:extLst>
            <a:ext uri="{FF2B5EF4-FFF2-40B4-BE49-F238E27FC236}">
              <a16:creationId xmlns:a16="http://schemas.microsoft.com/office/drawing/2014/main" id="{3E736E33-59AB-4153-936E-52C61624D4E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8" name="Text Box 16">
          <a:extLst>
            <a:ext uri="{FF2B5EF4-FFF2-40B4-BE49-F238E27FC236}">
              <a16:creationId xmlns:a16="http://schemas.microsoft.com/office/drawing/2014/main" id="{7F15446C-EFD1-447B-9703-646465E2C89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59" name="Text Box 17">
          <a:extLst>
            <a:ext uri="{FF2B5EF4-FFF2-40B4-BE49-F238E27FC236}">
              <a16:creationId xmlns:a16="http://schemas.microsoft.com/office/drawing/2014/main" id="{C465FA0D-DCD4-4B2A-AFFB-B6B2FB69393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0" name="Text Box 6">
          <a:extLst>
            <a:ext uri="{FF2B5EF4-FFF2-40B4-BE49-F238E27FC236}">
              <a16:creationId xmlns:a16="http://schemas.microsoft.com/office/drawing/2014/main" id="{1F538FD3-E08A-44A1-89FA-644C3A07725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1" name="Text Box 7">
          <a:extLst>
            <a:ext uri="{FF2B5EF4-FFF2-40B4-BE49-F238E27FC236}">
              <a16:creationId xmlns:a16="http://schemas.microsoft.com/office/drawing/2014/main" id="{F44FE888-0C71-4EBF-A80D-A934AC79C69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2" name="Text Box 8">
          <a:extLst>
            <a:ext uri="{FF2B5EF4-FFF2-40B4-BE49-F238E27FC236}">
              <a16:creationId xmlns:a16="http://schemas.microsoft.com/office/drawing/2014/main" id="{AC696041-9720-4C2B-87C5-6AF6901B616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3" name="Text Box 9">
          <a:extLst>
            <a:ext uri="{FF2B5EF4-FFF2-40B4-BE49-F238E27FC236}">
              <a16:creationId xmlns:a16="http://schemas.microsoft.com/office/drawing/2014/main" id="{7D86F2AB-EFDC-4298-8E17-926A757CFAF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4" name="Text Box 10">
          <a:extLst>
            <a:ext uri="{FF2B5EF4-FFF2-40B4-BE49-F238E27FC236}">
              <a16:creationId xmlns:a16="http://schemas.microsoft.com/office/drawing/2014/main" id="{4A8E338D-04B1-4401-B29F-620CF1875CB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5" name="Text Box 11">
          <a:extLst>
            <a:ext uri="{FF2B5EF4-FFF2-40B4-BE49-F238E27FC236}">
              <a16:creationId xmlns:a16="http://schemas.microsoft.com/office/drawing/2014/main" id="{E87D298C-CB48-47FF-B7C4-353BA6331B7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6" name="Text Box 12">
          <a:extLst>
            <a:ext uri="{FF2B5EF4-FFF2-40B4-BE49-F238E27FC236}">
              <a16:creationId xmlns:a16="http://schemas.microsoft.com/office/drawing/2014/main" id="{18C00DE4-D35E-4236-ADCF-CD520386709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7" name="Text Box 13">
          <a:extLst>
            <a:ext uri="{FF2B5EF4-FFF2-40B4-BE49-F238E27FC236}">
              <a16:creationId xmlns:a16="http://schemas.microsoft.com/office/drawing/2014/main" id="{F00124A4-68A4-43F0-AFE8-E6C4982FEFA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8" name="Text Box 14">
          <a:extLst>
            <a:ext uri="{FF2B5EF4-FFF2-40B4-BE49-F238E27FC236}">
              <a16:creationId xmlns:a16="http://schemas.microsoft.com/office/drawing/2014/main" id="{BF4D592B-095F-4ACD-98E9-E4DD053D3E9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69" name="Text Box 15">
          <a:extLst>
            <a:ext uri="{FF2B5EF4-FFF2-40B4-BE49-F238E27FC236}">
              <a16:creationId xmlns:a16="http://schemas.microsoft.com/office/drawing/2014/main" id="{5EBE928C-370D-4B00-9978-1706C88F61B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0" name="Text Box 16">
          <a:extLst>
            <a:ext uri="{FF2B5EF4-FFF2-40B4-BE49-F238E27FC236}">
              <a16:creationId xmlns:a16="http://schemas.microsoft.com/office/drawing/2014/main" id="{B4DA920C-9931-47BE-9FBB-1A29DDCBD50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1" name="Text Box 17">
          <a:extLst>
            <a:ext uri="{FF2B5EF4-FFF2-40B4-BE49-F238E27FC236}">
              <a16:creationId xmlns:a16="http://schemas.microsoft.com/office/drawing/2014/main" id="{A316D5D8-7665-497B-B879-04DA4299846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2" name="Text Box 6">
          <a:extLst>
            <a:ext uri="{FF2B5EF4-FFF2-40B4-BE49-F238E27FC236}">
              <a16:creationId xmlns:a16="http://schemas.microsoft.com/office/drawing/2014/main" id="{0D1BAB78-95CC-47FC-9AFE-4A1DD7C099B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3" name="Text Box 7">
          <a:extLst>
            <a:ext uri="{FF2B5EF4-FFF2-40B4-BE49-F238E27FC236}">
              <a16:creationId xmlns:a16="http://schemas.microsoft.com/office/drawing/2014/main" id="{D4BD1C47-4A2D-47E3-A2B0-3EB4D332B3C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4" name="Text Box 8">
          <a:extLst>
            <a:ext uri="{FF2B5EF4-FFF2-40B4-BE49-F238E27FC236}">
              <a16:creationId xmlns:a16="http://schemas.microsoft.com/office/drawing/2014/main" id="{C0369FE5-DD65-4A03-B4BA-7328C745C04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5" name="Text Box 9">
          <a:extLst>
            <a:ext uri="{FF2B5EF4-FFF2-40B4-BE49-F238E27FC236}">
              <a16:creationId xmlns:a16="http://schemas.microsoft.com/office/drawing/2014/main" id="{3A5C5B76-54C7-46A6-A240-E4342C9DF89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6" name="Text Box 10">
          <a:extLst>
            <a:ext uri="{FF2B5EF4-FFF2-40B4-BE49-F238E27FC236}">
              <a16:creationId xmlns:a16="http://schemas.microsoft.com/office/drawing/2014/main" id="{1BEA41FC-B56A-4883-8735-ED02F1F8E80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7" name="Text Box 11">
          <a:extLst>
            <a:ext uri="{FF2B5EF4-FFF2-40B4-BE49-F238E27FC236}">
              <a16:creationId xmlns:a16="http://schemas.microsoft.com/office/drawing/2014/main" id="{33AF58A9-F8B7-4C7A-854E-88C103D7929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8" name="Text Box 12">
          <a:extLst>
            <a:ext uri="{FF2B5EF4-FFF2-40B4-BE49-F238E27FC236}">
              <a16:creationId xmlns:a16="http://schemas.microsoft.com/office/drawing/2014/main" id="{93293D1F-2CCF-4B04-98F8-6B2D13F679B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79" name="Text Box 13">
          <a:extLst>
            <a:ext uri="{FF2B5EF4-FFF2-40B4-BE49-F238E27FC236}">
              <a16:creationId xmlns:a16="http://schemas.microsoft.com/office/drawing/2014/main" id="{17DE6D91-3523-42A9-9847-BAD0EE8F611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0" name="Text Box 14">
          <a:extLst>
            <a:ext uri="{FF2B5EF4-FFF2-40B4-BE49-F238E27FC236}">
              <a16:creationId xmlns:a16="http://schemas.microsoft.com/office/drawing/2014/main" id="{FC09037D-4284-462E-BF40-BD8BFE15E0F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1" name="Text Box 15">
          <a:extLst>
            <a:ext uri="{FF2B5EF4-FFF2-40B4-BE49-F238E27FC236}">
              <a16:creationId xmlns:a16="http://schemas.microsoft.com/office/drawing/2014/main" id="{E965102D-C3C3-4A33-A9BC-ADA099889E9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2" name="Text Box 16">
          <a:extLst>
            <a:ext uri="{FF2B5EF4-FFF2-40B4-BE49-F238E27FC236}">
              <a16:creationId xmlns:a16="http://schemas.microsoft.com/office/drawing/2014/main" id="{4E4BA375-C030-4A4E-85AB-7620D0DF8D8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3" name="Text Box 17">
          <a:extLst>
            <a:ext uri="{FF2B5EF4-FFF2-40B4-BE49-F238E27FC236}">
              <a16:creationId xmlns:a16="http://schemas.microsoft.com/office/drawing/2014/main" id="{5EE5F091-9E5D-4641-AF65-ACF20561B71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4" name="Text Box 6">
          <a:extLst>
            <a:ext uri="{FF2B5EF4-FFF2-40B4-BE49-F238E27FC236}">
              <a16:creationId xmlns:a16="http://schemas.microsoft.com/office/drawing/2014/main" id="{6D961231-FD64-494B-9AA5-816E34C44A0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5" name="Text Box 7">
          <a:extLst>
            <a:ext uri="{FF2B5EF4-FFF2-40B4-BE49-F238E27FC236}">
              <a16:creationId xmlns:a16="http://schemas.microsoft.com/office/drawing/2014/main" id="{7D6814F5-D853-461D-9D68-B1FC4EB5E82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6" name="Text Box 8">
          <a:extLst>
            <a:ext uri="{FF2B5EF4-FFF2-40B4-BE49-F238E27FC236}">
              <a16:creationId xmlns:a16="http://schemas.microsoft.com/office/drawing/2014/main" id="{B81865E2-F25E-4B19-8994-3DE2CD63E9C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7" name="Text Box 9">
          <a:extLst>
            <a:ext uri="{FF2B5EF4-FFF2-40B4-BE49-F238E27FC236}">
              <a16:creationId xmlns:a16="http://schemas.microsoft.com/office/drawing/2014/main" id="{C3BB9D6D-9E07-4187-BB55-7AD068ED038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8" name="Text Box 10">
          <a:extLst>
            <a:ext uri="{FF2B5EF4-FFF2-40B4-BE49-F238E27FC236}">
              <a16:creationId xmlns:a16="http://schemas.microsoft.com/office/drawing/2014/main" id="{AFBE2296-275A-458B-90E7-53E393B296B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89" name="Text Box 11">
          <a:extLst>
            <a:ext uri="{FF2B5EF4-FFF2-40B4-BE49-F238E27FC236}">
              <a16:creationId xmlns:a16="http://schemas.microsoft.com/office/drawing/2014/main" id="{2A35AACE-F287-433D-83F0-D874565FAB9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0" name="Text Box 12">
          <a:extLst>
            <a:ext uri="{FF2B5EF4-FFF2-40B4-BE49-F238E27FC236}">
              <a16:creationId xmlns:a16="http://schemas.microsoft.com/office/drawing/2014/main" id="{27B82A02-9C26-4A39-9B27-3988CADDCEB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1" name="Text Box 13">
          <a:extLst>
            <a:ext uri="{FF2B5EF4-FFF2-40B4-BE49-F238E27FC236}">
              <a16:creationId xmlns:a16="http://schemas.microsoft.com/office/drawing/2014/main" id="{E48F3E29-4276-445B-9A2E-EE16A2CE1B3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2" name="Text Box 14">
          <a:extLst>
            <a:ext uri="{FF2B5EF4-FFF2-40B4-BE49-F238E27FC236}">
              <a16:creationId xmlns:a16="http://schemas.microsoft.com/office/drawing/2014/main" id="{1FE23E3B-FF2A-4FEF-B38A-AC663345360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3" name="Text Box 15">
          <a:extLst>
            <a:ext uri="{FF2B5EF4-FFF2-40B4-BE49-F238E27FC236}">
              <a16:creationId xmlns:a16="http://schemas.microsoft.com/office/drawing/2014/main" id="{5424247B-095D-4AAE-A989-8F6AC50D7D4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4" name="Text Box 16">
          <a:extLst>
            <a:ext uri="{FF2B5EF4-FFF2-40B4-BE49-F238E27FC236}">
              <a16:creationId xmlns:a16="http://schemas.microsoft.com/office/drawing/2014/main" id="{0C53C690-6184-46E1-9F50-FADA9D2873A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5" name="Text Box 17">
          <a:extLst>
            <a:ext uri="{FF2B5EF4-FFF2-40B4-BE49-F238E27FC236}">
              <a16:creationId xmlns:a16="http://schemas.microsoft.com/office/drawing/2014/main" id="{99D8D8FF-21D1-48F9-A9D3-07C0CD1DC46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6" name="Text Box 7">
          <a:extLst>
            <a:ext uri="{FF2B5EF4-FFF2-40B4-BE49-F238E27FC236}">
              <a16:creationId xmlns:a16="http://schemas.microsoft.com/office/drawing/2014/main" id="{6627B452-F7C7-484C-A4F6-C541B5D1738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7" name="Text Box 8">
          <a:extLst>
            <a:ext uri="{FF2B5EF4-FFF2-40B4-BE49-F238E27FC236}">
              <a16:creationId xmlns:a16="http://schemas.microsoft.com/office/drawing/2014/main" id="{56AA8756-08A7-49ED-B369-A72AF81526E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8" name="Text Box 9">
          <a:extLst>
            <a:ext uri="{FF2B5EF4-FFF2-40B4-BE49-F238E27FC236}">
              <a16:creationId xmlns:a16="http://schemas.microsoft.com/office/drawing/2014/main" id="{72753EA5-261D-4946-8E27-29E0F134C10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499" name="Text Box 10">
          <a:extLst>
            <a:ext uri="{FF2B5EF4-FFF2-40B4-BE49-F238E27FC236}">
              <a16:creationId xmlns:a16="http://schemas.microsoft.com/office/drawing/2014/main" id="{57981BC6-4160-46E1-9718-C2D5BC335A8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0" name="Text Box 11">
          <a:extLst>
            <a:ext uri="{FF2B5EF4-FFF2-40B4-BE49-F238E27FC236}">
              <a16:creationId xmlns:a16="http://schemas.microsoft.com/office/drawing/2014/main" id="{AFBFA030-F2D2-42C6-9E2A-AC5EB4FF806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1" name="Text Box 12">
          <a:extLst>
            <a:ext uri="{FF2B5EF4-FFF2-40B4-BE49-F238E27FC236}">
              <a16:creationId xmlns:a16="http://schemas.microsoft.com/office/drawing/2014/main" id="{5E26C5F2-4E46-4F78-9F47-3DCB229217E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2" name="Text Box 13">
          <a:extLst>
            <a:ext uri="{FF2B5EF4-FFF2-40B4-BE49-F238E27FC236}">
              <a16:creationId xmlns:a16="http://schemas.microsoft.com/office/drawing/2014/main" id="{D514DD57-8E25-4EF7-8BCC-0904A2DE54C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3" name="Text Box 14">
          <a:extLst>
            <a:ext uri="{FF2B5EF4-FFF2-40B4-BE49-F238E27FC236}">
              <a16:creationId xmlns:a16="http://schemas.microsoft.com/office/drawing/2014/main" id="{F07DAF6D-E50A-4FAD-9258-57DB8581114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4" name="Text Box 15">
          <a:extLst>
            <a:ext uri="{FF2B5EF4-FFF2-40B4-BE49-F238E27FC236}">
              <a16:creationId xmlns:a16="http://schemas.microsoft.com/office/drawing/2014/main" id="{E7DC4A64-A556-4DA1-9613-78D54C3603A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5" name="Text Box 16">
          <a:extLst>
            <a:ext uri="{FF2B5EF4-FFF2-40B4-BE49-F238E27FC236}">
              <a16:creationId xmlns:a16="http://schemas.microsoft.com/office/drawing/2014/main" id="{E1560D52-F553-4C6A-8A88-2431900A602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6" name="Text Box 17">
          <a:extLst>
            <a:ext uri="{FF2B5EF4-FFF2-40B4-BE49-F238E27FC236}">
              <a16:creationId xmlns:a16="http://schemas.microsoft.com/office/drawing/2014/main" id="{E2D38868-7654-4E25-929C-7208350A035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7" name="Text Box 6">
          <a:extLst>
            <a:ext uri="{FF2B5EF4-FFF2-40B4-BE49-F238E27FC236}">
              <a16:creationId xmlns:a16="http://schemas.microsoft.com/office/drawing/2014/main" id="{E81CA844-EE3C-43ED-AF29-5FCBD6B49D9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8" name="Text Box 7">
          <a:extLst>
            <a:ext uri="{FF2B5EF4-FFF2-40B4-BE49-F238E27FC236}">
              <a16:creationId xmlns:a16="http://schemas.microsoft.com/office/drawing/2014/main" id="{EB4FB76B-5C59-4F37-9301-EBA6E3A7BC3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09" name="Text Box 8">
          <a:extLst>
            <a:ext uri="{FF2B5EF4-FFF2-40B4-BE49-F238E27FC236}">
              <a16:creationId xmlns:a16="http://schemas.microsoft.com/office/drawing/2014/main" id="{CE6509C8-E210-40D1-A781-DBDCC45222B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0" name="Text Box 9">
          <a:extLst>
            <a:ext uri="{FF2B5EF4-FFF2-40B4-BE49-F238E27FC236}">
              <a16:creationId xmlns:a16="http://schemas.microsoft.com/office/drawing/2014/main" id="{D8484348-4F84-4B88-A152-E313BA480B2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1" name="Text Box 10">
          <a:extLst>
            <a:ext uri="{FF2B5EF4-FFF2-40B4-BE49-F238E27FC236}">
              <a16:creationId xmlns:a16="http://schemas.microsoft.com/office/drawing/2014/main" id="{BC2A61A1-096F-4DA5-AC71-24392682D18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2" name="Text Box 11">
          <a:extLst>
            <a:ext uri="{FF2B5EF4-FFF2-40B4-BE49-F238E27FC236}">
              <a16:creationId xmlns:a16="http://schemas.microsoft.com/office/drawing/2014/main" id="{31ED53D1-B6B3-4C36-A848-754BA50A58B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3" name="Text Box 12">
          <a:extLst>
            <a:ext uri="{FF2B5EF4-FFF2-40B4-BE49-F238E27FC236}">
              <a16:creationId xmlns:a16="http://schemas.microsoft.com/office/drawing/2014/main" id="{F7635BAB-60CC-4BB7-889A-DAF663D1670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4" name="Text Box 13">
          <a:extLst>
            <a:ext uri="{FF2B5EF4-FFF2-40B4-BE49-F238E27FC236}">
              <a16:creationId xmlns:a16="http://schemas.microsoft.com/office/drawing/2014/main" id="{519E87AA-3AC5-461A-82B0-F5FEFAE6184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5" name="Text Box 14">
          <a:extLst>
            <a:ext uri="{FF2B5EF4-FFF2-40B4-BE49-F238E27FC236}">
              <a16:creationId xmlns:a16="http://schemas.microsoft.com/office/drawing/2014/main" id="{CA70E13E-500B-4555-90F7-06CAB76EF0D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6" name="Text Box 15">
          <a:extLst>
            <a:ext uri="{FF2B5EF4-FFF2-40B4-BE49-F238E27FC236}">
              <a16:creationId xmlns:a16="http://schemas.microsoft.com/office/drawing/2014/main" id="{28D73FBC-B4B4-44BF-882A-8A227CC6E56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7" name="Text Box 16">
          <a:extLst>
            <a:ext uri="{FF2B5EF4-FFF2-40B4-BE49-F238E27FC236}">
              <a16:creationId xmlns:a16="http://schemas.microsoft.com/office/drawing/2014/main" id="{84F6ED32-B92E-4470-B6DE-662EA446518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8" name="Text Box 17">
          <a:extLst>
            <a:ext uri="{FF2B5EF4-FFF2-40B4-BE49-F238E27FC236}">
              <a16:creationId xmlns:a16="http://schemas.microsoft.com/office/drawing/2014/main" id="{FDDEE4F9-E4D7-447B-B85E-2F600E00FE8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19" name="Text Box 6">
          <a:extLst>
            <a:ext uri="{FF2B5EF4-FFF2-40B4-BE49-F238E27FC236}">
              <a16:creationId xmlns:a16="http://schemas.microsoft.com/office/drawing/2014/main" id="{DA7EEC07-62BE-4964-AE28-02235CF8B3D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0" name="Text Box 7">
          <a:extLst>
            <a:ext uri="{FF2B5EF4-FFF2-40B4-BE49-F238E27FC236}">
              <a16:creationId xmlns:a16="http://schemas.microsoft.com/office/drawing/2014/main" id="{3FD67180-A300-40BB-AABA-98D4E856FD6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1" name="Text Box 8">
          <a:extLst>
            <a:ext uri="{FF2B5EF4-FFF2-40B4-BE49-F238E27FC236}">
              <a16:creationId xmlns:a16="http://schemas.microsoft.com/office/drawing/2014/main" id="{8B566A82-02A5-4943-96EC-ECE9DB478F9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2" name="Text Box 9">
          <a:extLst>
            <a:ext uri="{FF2B5EF4-FFF2-40B4-BE49-F238E27FC236}">
              <a16:creationId xmlns:a16="http://schemas.microsoft.com/office/drawing/2014/main" id="{FD4AC917-D059-472B-BDE4-860E77B3C68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3" name="Text Box 10">
          <a:extLst>
            <a:ext uri="{FF2B5EF4-FFF2-40B4-BE49-F238E27FC236}">
              <a16:creationId xmlns:a16="http://schemas.microsoft.com/office/drawing/2014/main" id="{F2723649-CD7D-4648-98FC-4F5EE8BEF47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4" name="Text Box 11">
          <a:extLst>
            <a:ext uri="{FF2B5EF4-FFF2-40B4-BE49-F238E27FC236}">
              <a16:creationId xmlns:a16="http://schemas.microsoft.com/office/drawing/2014/main" id="{694A2024-9E3E-43E7-9754-861D6E1C517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5" name="Text Box 12">
          <a:extLst>
            <a:ext uri="{FF2B5EF4-FFF2-40B4-BE49-F238E27FC236}">
              <a16:creationId xmlns:a16="http://schemas.microsoft.com/office/drawing/2014/main" id="{0F47153E-4E42-401B-B29B-C4D3CBBA280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6" name="Text Box 13">
          <a:extLst>
            <a:ext uri="{FF2B5EF4-FFF2-40B4-BE49-F238E27FC236}">
              <a16:creationId xmlns:a16="http://schemas.microsoft.com/office/drawing/2014/main" id="{158EE3DD-F1CB-4E70-A4C2-3DD6AAA9AB2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7" name="Text Box 14">
          <a:extLst>
            <a:ext uri="{FF2B5EF4-FFF2-40B4-BE49-F238E27FC236}">
              <a16:creationId xmlns:a16="http://schemas.microsoft.com/office/drawing/2014/main" id="{65A05DD3-17C1-42B3-A015-5D15DCB47F9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8" name="Text Box 15">
          <a:extLst>
            <a:ext uri="{FF2B5EF4-FFF2-40B4-BE49-F238E27FC236}">
              <a16:creationId xmlns:a16="http://schemas.microsoft.com/office/drawing/2014/main" id="{765D696D-EE82-4F0A-90A9-85956C4BC46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29" name="Text Box 16">
          <a:extLst>
            <a:ext uri="{FF2B5EF4-FFF2-40B4-BE49-F238E27FC236}">
              <a16:creationId xmlns:a16="http://schemas.microsoft.com/office/drawing/2014/main" id="{6BFDB1FB-7DA4-430A-9396-149BCAB756A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0" name="Text Box 17">
          <a:extLst>
            <a:ext uri="{FF2B5EF4-FFF2-40B4-BE49-F238E27FC236}">
              <a16:creationId xmlns:a16="http://schemas.microsoft.com/office/drawing/2014/main" id="{EDC720DA-DD19-4A73-B132-FB5B307B76B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1" name="Text Box 6">
          <a:extLst>
            <a:ext uri="{FF2B5EF4-FFF2-40B4-BE49-F238E27FC236}">
              <a16:creationId xmlns:a16="http://schemas.microsoft.com/office/drawing/2014/main" id="{D259A869-3D18-4C8A-87BC-326CC143C4F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2" name="Text Box 7">
          <a:extLst>
            <a:ext uri="{FF2B5EF4-FFF2-40B4-BE49-F238E27FC236}">
              <a16:creationId xmlns:a16="http://schemas.microsoft.com/office/drawing/2014/main" id="{62B644E3-670C-49F2-8277-57F18721AEE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3" name="Text Box 8">
          <a:extLst>
            <a:ext uri="{FF2B5EF4-FFF2-40B4-BE49-F238E27FC236}">
              <a16:creationId xmlns:a16="http://schemas.microsoft.com/office/drawing/2014/main" id="{01F5C28D-1DB3-492A-AC5D-DC62B3E1DB4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4" name="Text Box 9">
          <a:extLst>
            <a:ext uri="{FF2B5EF4-FFF2-40B4-BE49-F238E27FC236}">
              <a16:creationId xmlns:a16="http://schemas.microsoft.com/office/drawing/2014/main" id="{4C168F93-4470-45D3-A91A-D182AEFFDB2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5" name="Text Box 10">
          <a:extLst>
            <a:ext uri="{FF2B5EF4-FFF2-40B4-BE49-F238E27FC236}">
              <a16:creationId xmlns:a16="http://schemas.microsoft.com/office/drawing/2014/main" id="{AD894D3C-B91F-48D4-90B2-C1CD838983B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6" name="Text Box 11">
          <a:extLst>
            <a:ext uri="{FF2B5EF4-FFF2-40B4-BE49-F238E27FC236}">
              <a16:creationId xmlns:a16="http://schemas.microsoft.com/office/drawing/2014/main" id="{037073E1-7FC1-4125-810D-042E5858D6D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7" name="Text Box 12">
          <a:extLst>
            <a:ext uri="{FF2B5EF4-FFF2-40B4-BE49-F238E27FC236}">
              <a16:creationId xmlns:a16="http://schemas.microsoft.com/office/drawing/2014/main" id="{53329B52-5F56-4061-A0BD-C3527A80CC2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8" name="Text Box 13">
          <a:extLst>
            <a:ext uri="{FF2B5EF4-FFF2-40B4-BE49-F238E27FC236}">
              <a16:creationId xmlns:a16="http://schemas.microsoft.com/office/drawing/2014/main" id="{0C6AFE25-F80E-4514-9729-0A68AEDE9BF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39" name="Text Box 14">
          <a:extLst>
            <a:ext uri="{FF2B5EF4-FFF2-40B4-BE49-F238E27FC236}">
              <a16:creationId xmlns:a16="http://schemas.microsoft.com/office/drawing/2014/main" id="{4D997478-49C9-42E9-A86A-E05C4A78B61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0" name="Text Box 15">
          <a:extLst>
            <a:ext uri="{FF2B5EF4-FFF2-40B4-BE49-F238E27FC236}">
              <a16:creationId xmlns:a16="http://schemas.microsoft.com/office/drawing/2014/main" id="{5A06694F-6A0C-40A9-AB29-D26E9706617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1" name="Text Box 16">
          <a:extLst>
            <a:ext uri="{FF2B5EF4-FFF2-40B4-BE49-F238E27FC236}">
              <a16:creationId xmlns:a16="http://schemas.microsoft.com/office/drawing/2014/main" id="{6277D3D0-A432-441E-8A41-C751781C9B1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2" name="Text Box 17">
          <a:extLst>
            <a:ext uri="{FF2B5EF4-FFF2-40B4-BE49-F238E27FC236}">
              <a16:creationId xmlns:a16="http://schemas.microsoft.com/office/drawing/2014/main" id="{490C4E97-1898-49A8-B29A-B30E560E3F9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3" name="Text Box 7">
          <a:extLst>
            <a:ext uri="{FF2B5EF4-FFF2-40B4-BE49-F238E27FC236}">
              <a16:creationId xmlns:a16="http://schemas.microsoft.com/office/drawing/2014/main" id="{5E56E015-4DD5-475A-90D1-22873C736E9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4" name="Text Box 8">
          <a:extLst>
            <a:ext uri="{FF2B5EF4-FFF2-40B4-BE49-F238E27FC236}">
              <a16:creationId xmlns:a16="http://schemas.microsoft.com/office/drawing/2014/main" id="{7291A4CB-9CE5-45AC-872C-BFA7592ACDE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5" name="Text Box 9">
          <a:extLst>
            <a:ext uri="{FF2B5EF4-FFF2-40B4-BE49-F238E27FC236}">
              <a16:creationId xmlns:a16="http://schemas.microsoft.com/office/drawing/2014/main" id="{70B683F7-B9DC-40FF-A748-269598EB48A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6" name="Text Box 10">
          <a:extLst>
            <a:ext uri="{FF2B5EF4-FFF2-40B4-BE49-F238E27FC236}">
              <a16:creationId xmlns:a16="http://schemas.microsoft.com/office/drawing/2014/main" id="{E1BC6FDE-7FFA-4034-B5EC-F17427D4629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7" name="Text Box 11">
          <a:extLst>
            <a:ext uri="{FF2B5EF4-FFF2-40B4-BE49-F238E27FC236}">
              <a16:creationId xmlns:a16="http://schemas.microsoft.com/office/drawing/2014/main" id="{73500ED6-4C47-4C93-B398-43E16007E97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8" name="Text Box 12">
          <a:extLst>
            <a:ext uri="{FF2B5EF4-FFF2-40B4-BE49-F238E27FC236}">
              <a16:creationId xmlns:a16="http://schemas.microsoft.com/office/drawing/2014/main" id="{3CF51335-7F20-4CD1-9C33-1A0B1E3457F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49" name="Text Box 13">
          <a:extLst>
            <a:ext uri="{FF2B5EF4-FFF2-40B4-BE49-F238E27FC236}">
              <a16:creationId xmlns:a16="http://schemas.microsoft.com/office/drawing/2014/main" id="{722C1F3F-AB2D-4874-9FA6-C1147FE77EF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0" name="Text Box 14">
          <a:extLst>
            <a:ext uri="{FF2B5EF4-FFF2-40B4-BE49-F238E27FC236}">
              <a16:creationId xmlns:a16="http://schemas.microsoft.com/office/drawing/2014/main" id="{2475A27E-4023-489D-A664-66FC2269ED4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1" name="Text Box 15">
          <a:extLst>
            <a:ext uri="{FF2B5EF4-FFF2-40B4-BE49-F238E27FC236}">
              <a16:creationId xmlns:a16="http://schemas.microsoft.com/office/drawing/2014/main" id="{93F14835-86A2-4F96-839E-853DBF2B750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2" name="Text Box 16">
          <a:extLst>
            <a:ext uri="{FF2B5EF4-FFF2-40B4-BE49-F238E27FC236}">
              <a16:creationId xmlns:a16="http://schemas.microsoft.com/office/drawing/2014/main" id="{1928DEE7-1967-49CA-81D5-A4967B6FCF7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3" name="Text Box 17">
          <a:extLst>
            <a:ext uri="{FF2B5EF4-FFF2-40B4-BE49-F238E27FC236}">
              <a16:creationId xmlns:a16="http://schemas.microsoft.com/office/drawing/2014/main" id="{FC956065-F575-42AD-8A51-69B294C2977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4" name="Text Box 6">
          <a:extLst>
            <a:ext uri="{FF2B5EF4-FFF2-40B4-BE49-F238E27FC236}">
              <a16:creationId xmlns:a16="http://schemas.microsoft.com/office/drawing/2014/main" id="{1955F136-816F-4888-8184-24C96EDB1DE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5" name="Text Box 7">
          <a:extLst>
            <a:ext uri="{FF2B5EF4-FFF2-40B4-BE49-F238E27FC236}">
              <a16:creationId xmlns:a16="http://schemas.microsoft.com/office/drawing/2014/main" id="{65686B3E-7344-4345-855C-EB7CC798FFA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6" name="Text Box 8">
          <a:extLst>
            <a:ext uri="{FF2B5EF4-FFF2-40B4-BE49-F238E27FC236}">
              <a16:creationId xmlns:a16="http://schemas.microsoft.com/office/drawing/2014/main" id="{EF793DBD-A4E5-424F-B940-8347B4C9C6C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7" name="Text Box 9">
          <a:extLst>
            <a:ext uri="{FF2B5EF4-FFF2-40B4-BE49-F238E27FC236}">
              <a16:creationId xmlns:a16="http://schemas.microsoft.com/office/drawing/2014/main" id="{307AED38-FCF8-469B-B1A5-CD675506269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8" name="Text Box 10">
          <a:extLst>
            <a:ext uri="{FF2B5EF4-FFF2-40B4-BE49-F238E27FC236}">
              <a16:creationId xmlns:a16="http://schemas.microsoft.com/office/drawing/2014/main" id="{534A20A6-9E6C-4C1E-A171-E9E6BF8EBA9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59" name="Text Box 11">
          <a:extLst>
            <a:ext uri="{FF2B5EF4-FFF2-40B4-BE49-F238E27FC236}">
              <a16:creationId xmlns:a16="http://schemas.microsoft.com/office/drawing/2014/main" id="{96D42A3C-4B8E-4EF6-9A5A-A402EBDEC40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0" name="Text Box 12">
          <a:extLst>
            <a:ext uri="{FF2B5EF4-FFF2-40B4-BE49-F238E27FC236}">
              <a16:creationId xmlns:a16="http://schemas.microsoft.com/office/drawing/2014/main" id="{CC1A7EE2-E1B4-44F5-A9DA-AC213B09D5C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1" name="Text Box 13">
          <a:extLst>
            <a:ext uri="{FF2B5EF4-FFF2-40B4-BE49-F238E27FC236}">
              <a16:creationId xmlns:a16="http://schemas.microsoft.com/office/drawing/2014/main" id="{2856D26C-9C72-4E97-9502-6146BD3EEC8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2" name="Text Box 14">
          <a:extLst>
            <a:ext uri="{FF2B5EF4-FFF2-40B4-BE49-F238E27FC236}">
              <a16:creationId xmlns:a16="http://schemas.microsoft.com/office/drawing/2014/main" id="{65E744A9-0CBB-434A-A004-29F02F408A3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3" name="Text Box 15">
          <a:extLst>
            <a:ext uri="{FF2B5EF4-FFF2-40B4-BE49-F238E27FC236}">
              <a16:creationId xmlns:a16="http://schemas.microsoft.com/office/drawing/2014/main" id="{641F7F91-0ABF-45A3-9C57-D6D34A2F7DB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4" name="Text Box 16">
          <a:extLst>
            <a:ext uri="{FF2B5EF4-FFF2-40B4-BE49-F238E27FC236}">
              <a16:creationId xmlns:a16="http://schemas.microsoft.com/office/drawing/2014/main" id="{4100EC48-BFF8-4E01-881E-A1F2822CEF6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5" name="Text Box 17">
          <a:extLst>
            <a:ext uri="{FF2B5EF4-FFF2-40B4-BE49-F238E27FC236}">
              <a16:creationId xmlns:a16="http://schemas.microsoft.com/office/drawing/2014/main" id="{66B608F5-F912-46B1-A606-D9D5D5B7677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6" name="Text Box 6">
          <a:extLst>
            <a:ext uri="{FF2B5EF4-FFF2-40B4-BE49-F238E27FC236}">
              <a16:creationId xmlns:a16="http://schemas.microsoft.com/office/drawing/2014/main" id="{4B0B40C2-AC9D-4F72-B4CC-4573D662212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7" name="Text Box 7">
          <a:extLst>
            <a:ext uri="{FF2B5EF4-FFF2-40B4-BE49-F238E27FC236}">
              <a16:creationId xmlns:a16="http://schemas.microsoft.com/office/drawing/2014/main" id="{F069DA3A-C9CA-4AF7-8D6D-A6C86902DD0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8" name="Text Box 8">
          <a:extLst>
            <a:ext uri="{FF2B5EF4-FFF2-40B4-BE49-F238E27FC236}">
              <a16:creationId xmlns:a16="http://schemas.microsoft.com/office/drawing/2014/main" id="{B168E4DE-B96B-4C40-9B71-9B078003C99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69" name="Text Box 9">
          <a:extLst>
            <a:ext uri="{FF2B5EF4-FFF2-40B4-BE49-F238E27FC236}">
              <a16:creationId xmlns:a16="http://schemas.microsoft.com/office/drawing/2014/main" id="{FF44CFA5-2EE0-4472-A179-21D0BAE88DE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0" name="Text Box 10">
          <a:extLst>
            <a:ext uri="{FF2B5EF4-FFF2-40B4-BE49-F238E27FC236}">
              <a16:creationId xmlns:a16="http://schemas.microsoft.com/office/drawing/2014/main" id="{049E978A-BC93-417E-AC51-064D819F81D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1" name="Text Box 11">
          <a:extLst>
            <a:ext uri="{FF2B5EF4-FFF2-40B4-BE49-F238E27FC236}">
              <a16:creationId xmlns:a16="http://schemas.microsoft.com/office/drawing/2014/main" id="{B75E4A9D-1A2D-444F-B7D5-C6A60FA230C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2" name="Text Box 12">
          <a:extLst>
            <a:ext uri="{FF2B5EF4-FFF2-40B4-BE49-F238E27FC236}">
              <a16:creationId xmlns:a16="http://schemas.microsoft.com/office/drawing/2014/main" id="{9CCE8589-45C8-406E-9C8A-A55C1E92278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3" name="Text Box 13">
          <a:extLst>
            <a:ext uri="{FF2B5EF4-FFF2-40B4-BE49-F238E27FC236}">
              <a16:creationId xmlns:a16="http://schemas.microsoft.com/office/drawing/2014/main" id="{9D43D2E6-E3EB-4925-893D-425AF10CBC6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4" name="Text Box 14">
          <a:extLst>
            <a:ext uri="{FF2B5EF4-FFF2-40B4-BE49-F238E27FC236}">
              <a16:creationId xmlns:a16="http://schemas.microsoft.com/office/drawing/2014/main" id="{3BA50D79-3922-4643-B15E-BC00AC01F46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5" name="Text Box 15">
          <a:extLst>
            <a:ext uri="{FF2B5EF4-FFF2-40B4-BE49-F238E27FC236}">
              <a16:creationId xmlns:a16="http://schemas.microsoft.com/office/drawing/2014/main" id="{BC86CE15-0A0F-488B-A97C-DA07AE75AE6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6" name="Text Box 16">
          <a:extLst>
            <a:ext uri="{FF2B5EF4-FFF2-40B4-BE49-F238E27FC236}">
              <a16:creationId xmlns:a16="http://schemas.microsoft.com/office/drawing/2014/main" id="{C5C2D868-95DE-404F-8BC6-ADECB5D0D5C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7" name="Text Box 17">
          <a:extLst>
            <a:ext uri="{FF2B5EF4-FFF2-40B4-BE49-F238E27FC236}">
              <a16:creationId xmlns:a16="http://schemas.microsoft.com/office/drawing/2014/main" id="{309141E6-FE84-43EF-AC1F-72DAF1519F6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8" name="Text Box 6">
          <a:extLst>
            <a:ext uri="{FF2B5EF4-FFF2-40B4-BE49-F238E27FC236}">
              <a16:creationId xmlns:a16="http://schemas.microsoft.com/office/drawing/2014/main" id="{D085D8D4-CD99-41F1-95EC-C325F197F51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79" name="Text Box 7">
          <a:extLst>
            <a:ext uri="{FF2B5EF4-FFF2-40B4-BE49-F238E27FC236}">
              <a16:creationId xmlns:a16="http://schemas.microsoft.com/office/drawing/2014/main" id="{B8CFEE48-F675-425B-BD1D-61C932BE25A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0" name="Text Box 8">
          <a:extLst>
            <a:ext uri="{FF2B5EF4-FFF2-40B4-BE49-F238E27FC236}">
              <a16:creationId xmlns:a16="http://schemas.microsoft.com/office/drawing/2014/main" id="{8057C1F7-0587-4944-A1B7-EF1AE8FEAAF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1" name="Text Box 9">
          <a:extLst>
            <a:ext uri="{FF2B5EF4-FFF2-40B4-BE49-F238E27FC236}">
              <a16:creationId xmlns:a16="http://schemas.microsoft.com/office/drawing/2014/main" id="{2D264838-BEE2-460D-BAF0-BDDE88B6ED0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2" name="Text Box 10">
          <a:extLst>
            <a:ext uri="{FF2B5EF4-FFF2-40B4-BE49-F238E27FC236}">
              <a16:creationId xmlns:a16="http://schemas.microsoft.com/office/drawing/2014/main" id="{D041EA21-A1BA-4BCE-AC65-796B79678A8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3" name="Text Box 11">
          <a:extLst>
            <a:ext uri="{FF2B5EF4-FFF2-40B4-BE49-F238E27FC236}">
              <a16:creationId xmlns:a16="http://schemas.microsoft.com/office/drawing/2014/main" id="{653F0F5E-294E-49AC-AD2A-F9BC6AEE4C5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4" name="Text Box 12">
          <a:extLst>
            <a:ext uri="{FF2B5EF4-FFF2-40B4-BE49-F238E27FC236}">
              <a16:creationId xmlns:a16="http://schemas.microsoft.com/office/drawing/2014/main" id="{AB4E5367-BB8C-4ABE-A0AE-27B0D9164F0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5" name="Text Box 13">
          <a:extLst>
            <a:ext uri="{FF2B5EF4-FFF2-40B4-BE49-F238E27FC236}">
              <a16:creationId xmlns:a16="http://schemas.microsoft.com/office/drawing/2014/main" id="{89D4114C-C867-4BC0-A134-97547DECAF6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6" name="Text Box 14">
          <a:extLst>
            <a:ext uri="{FF2B5EF4-FFF2-40B4-BE49-F238E27FC236}">
              <a16:creationId xmlns:a16="http://schemas.microsoft.com/office/drawing/2014/main" id="{57C8B381-9745-4A49-84FD-BF47062EDCB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7" name="Text Box 15">
          <a:extLst>
            <a:ext uri="{FF2B5EF4-FFF2-40B4-BE49-F238E27FC236}">
              <a16:creationId xmlns:a16="http://schemas.microsoft.com/office/drawing/2014/main" id="{8959A5BA-EFDC-4706-B4D0-0333BA0C9AB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8" name="Text Box 16">
          <a:extLst>
            <a:ext uri="{FF2B5EF4-FFF2-40B4-BE49-F238E27FC236}">
              <a16:creationId xmlns:a16="http://schemas.microsoft.com/office/drawing/2014/main" id="{6D36831C-8855-4970-ADBC-176047B93BF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89" name="Text Box 17">
          <a:extLst>
            <a:ext uri="{FF2B5EF4-FFF2-40B4-BE49-F238E27FC236}">
              <a16:creationId xmlns:a16="http://schemas.microsoft.com/office/drawing/2014/main" id="{D8E7AD91-8211-4DFA-AEBD-990DCD0DD09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0" name="Text Box 7">
          <a:extLst>
            <a:ext uri="{FF2B5EF4-FFF2-40B4-BE49-F238E27FC236}">
              <a16:creationId xmlns:a16="http://schemas.microsoft.com/office/drawing/2014/main" id="{E700CD22-FC6F-4CE2-87B9-B1C4F570DF1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1" name="Text Box 8">
          <a:extLst>
            <a:ext uri="{FF2B5EF4-FFF2-40B4-BE49-F238E27FC236}">
              <a16:creationId xmlns:a16="http://schemas.microsoft.com/office/drawing/2014/main" id="{8DEC1D3A-2FF3-44F9-9CE2-58E2CA84325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2" name="Text Box 9">
          <a:extLst>
            <a:ext uri="{FF2B5EF4-FFF2-40B4-BE49-F238E27FC236}">
              <a16:creationId xmlns:a16="http://schemas.microsoft.com/office/drawing/2014/main" id="{27E32B19-8E26-4068-B8AB-A6E67E8C079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3" name="Text Box 10">
          <a:extLst>
            <a:ext uri="{FF2B5EF4-FFF2-40B4-BE49-F238E27FC236}">
              <a16:creationId xmlns:a16="http://schemas.microsoft.com/office/drawing/2014/main" id="{418E434E-5DFD-40B8-A953-C037D6026BB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4" name="Text Box 11">
          <a:extLst>
            <a:ext uri="{FF2B5EF4-FFF2-40B4-BE49-F238E27FC236}">
              <a16:creationId xmlns:a16="http://schemas.microsoft.com/office/drawing/2014/main" id="{F5E18F40-FB1E-4C28-99A4-AEE9868D013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5" name="Text Box 12">
          <a:extLst>
            <a:ext uri="{FF2B5EF4-FFF2-40B4-BE49-F238E27FC236}">
              <a16:creationId xmlns:a16="http://schemas.microsoft.com/office/drawing/2014/main" id="{1E462C66-BD41-45C7-968F-2D5645655AF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6" name="Text Box 13">
          <a:extLst>
            <a:ext uri="{FF2B5EF4-FFF2-40B4-BE49-F238E27FC236}">
              <a16:creationId xmlns:a16="http://schemas.microsoft.com/office/drawing/2014/main" id="{F243007F-F49F-4E64-8F09-16D60FF4DDF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7" name="Text Box 14">
          <a:extLst>
            <a:ext uri="{FF2B5EF4-FFF2-40B4-BE49-F238E27FC236}">
              <a16:creationId xmlns:a16="http://schemas.microsoft.com/office/drawing/2014/main" id="{82C16598-7D0A-451F-A8B9-E9AF9C1DBD4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8" name="Text Box 15">
          <a:extLst>
            <a:ext uri="{FF2B5EF4-FFF2-40B4-BE49-F238E27FC236}">
              <a16:creationId xmlns:a16="http://schemas.microsoft.com/office/drawing/2014/main" id="{4D78760E-A7B0-4291-BFCE-D3F43029A7F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599" name="Text Box 16">
          <a:extLst>
            <a:ext uri="{FF2B5EF4-FFF2-40B4-BE49-F238E27FC236}">
              <a16:creationId xmlns:a16="http://schemas.microsoft.com/office/drawing/2014/main" id="{D9E79495-7282-4503-AB80-DE6EAADAA47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0" name="Text Box 17">
          <a:extLst>
            <a:ext uri="{FF2B5EF4-FFF2-40B4-BE49-F238E27FC236}">
              <a16:creationId xmlns:a16="http://schemas.microsoft.com/office/drawing/2014/main" id="{616B1391-6265-4202-9C63-636C41CAE3A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1" name="Text Box 6">
          <a:extLst>
            <a:ext uri="{FF2B5EF4-FFF2-40B4-BE49-F238E27FC236}">
              <a16:creationId xmlns:a16="http://schemas.microsoft.com/office/drawing/2014/main" id="{8EF894FA-2108-48E0-9D50-94A916C0064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2" name="Text Box 7">
          <a:extLst>
            <a:ext uri="{FF2B5EF4-FFF2-40B4-BE49-F238E27FC236}">
              <a16:creationId xmlns:a16="http://schemas.microsoft.com/office/drawing/2014/main" id="{E466548A-5B09-4805-B266-2F722A49564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3" name="Text Box 8">
          <a:extLst>
            <a:ext uri="{FF2B5EF4-FFF2-40B4-BE49-F238E27FC236}">
              <a16:creationId xmlns:a16="http://schemas.microsoft.com/office/drawing/2014/main" id="{0F8DDE39-D102-40CC-9ADF-C1C460F52DA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4" name="Text Box 9">
          <a:extLst>
            <a:ext uri="{FF2B5EF4-FFF2-40B4-BE49-F238E27FC236}">
              <a16:creationId xmlns:a16="http://schemas.microsoft.com/office/drawing/2014/main" id="{EBD75658-5F44-4B0B-BA54-0A58E5ED441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5" name="Text Box 10">
          <a:extLst>
            <a:ext uri="{FF2B5EF4-FFF2-40B4-BE49-F238E27FC236}">
              <a16:creationId xmlns:a16="http://schemas.microsoft.com/office/drawing/2014/main" id="{6D95A8F5-7836-4379-A62A-A9074FF3524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6" name="Text Box 11">
          <a:extLst>
            <a:ext uri="{FF2B5EF4-FFF2-40B4-BE49-F238E27FC236}">
              <a16:creationId xmlns:a16="http://schemas.microsoft.com/office/drawing/2014/main" id="{C81F8CCE-B061-4D99-9624-85ADB26374E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7" name="Text Box 12">
          <a:extLst>
            <a:ext uri="{FF2B5EF4-FFF2-40B4-BE49-F238E27FC236}">
              <a16:creationId xmlns:a16="http://schemas.microsoft.com/office/drawing/2014/main" id="{ED07B350-C07A-402A-A423-16E7BC0BE1A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8" name="Text Box 13">
          <a:extLst>
            <a:ext uri="{FF2B5EF4-FFF2-40B4-BE49-F238E27FC236}">
              <a16:creationId xmlns:a16="http://schemas.microsoft.com/office/drawing/2014/main" id="{105C75A2-ED6E-42A4-85F1-635BBB06C6D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09" name="Text Box 14">
          <a:extLst>
            <a:ext uri="{FF2B5EF4-FFF2-40B4-BE49-F238E27FC236}">
              <a16:creationId xmlns:a16="http://schemas.microsoft.com/office/drawing/2014/main" id="{85D70AF8-97B0-4BEA-A7D2-70C47C560DB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0" name="Text Box 15">
          <a:extLst>
            <a:ext uri="{FF2B5EF4-FFF2-40B4-BE49-F238E27FC236}">
              <a16:creationId xmlns:a16="http://schemas.microsoft.com/office/drawing/2014/main" id="{20832EC5-9174-45DF-AC11-B2D11DE234B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1" name="Text Box 16">
          <a:extLst>
            <a:ext uri="{FF2B5EF4-FFF2-40B4-BE49-F238E27FC236}">
              <a16:creationId xmlns:a16="http://schemas.microsoft.com/office/drawing/2014/main" id="{95E3DBE0-2411-467B-9689-47624512CCE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2" name="Text Box 17">
          <a:extLst>
            <a:ext uri="{FF2B5EF4-FFF2-40B4-BE49-F238E27FC236}">
              <a16:creationId xmlns:a16="http://schemas.microsoft.com/office/drawing/2014/main" id="{8E89D0E4-318F-4784-BA15-D05E310535D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3" name="Text Box 6">
          <a:extLst>
            <a:ext uri="{FF2B5EF4-FFF2-40B4-BE49-F238E27FC236}">
              <a16:creationId xmlns:a16="http://schemas.microsoft.com/office/drawing/2014/main" id="{68D60975-3712-4276-B3B2-6D949C54A06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4" name="Text Box 7">
          <a:extLst>
            <a:ext uri="{FF2B5EF4-FFF2-40B4-BE49-F238E27FC236}">
              <a16:creationId xmlns:a16="http://schemas.microsoft.com/office/drawing/2014/main" id="{A5717835-6B67-4B19-94D8-5455240E987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5" name="Text Box 8">
          <a:extLst>
            <a:ext uri="{FF2B5EF4-FFF2-40B4-BE49-F238E27FC236}">
              <a16:creationId xmlns:a16="http://schemas.microsoft.com/office/drawing/2014/main" id="{B4C88371-98A6-4610-BC94-DA730B3EF68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6" name="Text Box 9">
          <a:extLst>
            <a:ext uri="{FF2B5EF4-FFF2-40B4-BE49-F238E27FC236}">
              <a16:creationId xmlns:a16="http://schemas.microsoft.com/office/drawing/2014/main" id="{3629E439-90F0-496D-9BEE-4A00401ADC4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7" name="Text Box 10">
          <a:extLst>
            <a:ext uri="{FF2B5EF4-FFF2-40B4-BE49-F238E27FC236}">
              <a16:creationId xmlns:a16="http://schemas.microsoft.com/office/drawing/2014/main" id="{AAEB8215-36D2-4262-92AD-80008E4F425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8" name="Text Box 11">
          <a:extLst>
            <a:ext uri="{FF2B5EF4-FFF2-40B4-BE49-F238E27FC236}">
              <a16:creationId xmlns:a16="http://schemas.microsoft.com/office/drawing/2014/main" id="{A71F3CB0-012E-4A86-8987-771574825CF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19" name="Text Box 12">
          <a:extLst>
            <a:ext uri="{FF2B5EF4-FFF2-40B4-BE49-F238E27FC236}">
              <a16:creationId xmlns:a16="http://schemas.microsoft.com/office/drawing/2014/main" id="{F39DC195-B37A-4E62-95B7-36A33C6D594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0" name="Text Box 13">
          <a:extLst>
            <a:ext uri="{FF2B5EF4-FFF2-40B4-BE49-F238E27FC236}">
              <a16:creationId xmlns:a16="http://schemas.microsoft.com/office/drawing/2014/main" id="{77A10FED-E6E1-49D7-94C4-DB8B8F78C4B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1" name="Text Box 14">
          <a:extLst>
            <a:ext uri="{FF2B5EF4-FFF2-40B4-BE49-F238E27FC236}">
              <a16:creationId xmlns:a16="http://schemas.microsoft.com/office/drawing/2014/main" id="{289097EC-0913-4016-90F1-34DA4DA6EA1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2" name="Text Box 15">
          <a:extLst>
            <a:ext uri="{FF2B5EF4-FFF2-40B4-BE49-F238E27FC236}">
              <a16:creationId xmlns:a16="http://schemas.microsoft.com/office/drawing/2014/main" id="{A8995140-6425-43A6-84BD-1928FE83010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3" name="Text Box 16">
          <a:extLst>
            <a:ext uri="{FF2B5EF4-FFF2-40B4-BE49-F238E27FC236}">
              <a16:creationId xmlns:a16="http://schemas.microsoft.com/office/drawing/2014/main" id="{76F4C2D8-38B6-4102-AAF8-94C2FCC6707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4" name="Text Box 17">
          <a:extLst>
            <a:ext uri="{FF2B5EF4-FFF2-40B4-BE49-F238E27FC236}">
              <a16:creationId xmlns:a16="http://schemas.microsoft.com/office/drawing/2014/main" id="{CAEE4C83-3B71-4FC0-AFCC-FA5D5D80EF2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5" name="Text Box 6">
          <a:extLst>
            <a:ext uri="{FF2B5EF4-FFF2-40B4-BE49-F238E27FC236}">
              <a16:creationId xmlns:a16="http://schemas.microsoft.com/office/drawing/2014/main" id="{1D9722B6-9023-4227-9197-3EAECE9A88C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6" name="Text Box 7">
          <a:extLst>
            <a:ext uri="{FF2B5EF4-FFF2-40B4-BE49-F238E27FC236}">
              <a16:creationId xmlns:a16="http://schemas.microsoft.com/office/drawing/2014/main" id="{DD38E9ED-4899-413B-9C58-BC5D36F8B18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7" name="Text Box 8">
          <a:extLst>
            <a:ext uri="{FF2B5EF4-FFF2-40B4-BE49-F238E27FC236}">
              <a16:creationId xmlns:a16="http://schemas.microsoft.com/office/drawing/2014/main" id="{5D226820-D9A8-4C32-821D-32A3246E690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8" name="Text Box 9">
          <a:extLst>
            <a:ext uri="{FF2B5EF4-FFF2-40B4-BE49-F238E27FC236}">
              <a16:creationId xmlns:a16="http://schemas.microsoft.com/office/drawing/2014/main" id="{D3E4B506-933B-4B16-9D87-16596608134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29" name="Text Box 10">
          <a:extLst>
            <a:ext uri="{FF2B5EF4-FFF2-40B4-BE49-F238E27FC236}">
              <a16:creationId xmlns:a16="http://schemas.microsoft.com/office/drawing/2014/main" id="{5C96298B-2E67-4BAA-AE0C-C9A69B5B372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0" name="Text Box 11">
          <a:extLst>
            <a:ext uri="{FF2B5EF4-FFF2-40B4-BE49-F238E27FC236}">
              <a16:creationId xmlns:a16="http://schemas.microsoft.com/office/drawing/2014/main" id="{E7E6ABDC-6283-4958-BA28-5E7CBF61567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1" name="Text Box 12">
          <a:extLst>
            <a:ext uri="{FF2B5EF4-FFF2-40B4-BE49-F238E27FC236}">
              <a16:creationId xmlns:a16="http://schemas.microsoft.com/office/drawing/2014/main" id="{70FE03EB-9F5F-4798-9EEE-FD381F3332D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2" name="Text Box 13">
          <a:extLst>
            <a:ext uri="{FF2B5EF4-FFF2-40B4-BE49-F238E27FC236}">
              <a16:creationId xmlns:a16="http://schemas.microsoft.com/office/drawing/2014/main" id="{03E1D3AF-E924-4F06-AC0C-CC6A433E0C0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3" name="Text Box 14">
          <a:extLst>
            <a:ext uri="{FF2B5EF4-FFF2-40B4-BE49-F238E27FC236}">
              <a16:creationId xmlns:a16="http://schemas.microsoft.com/office/drawing/2014/main" id="{CFA53CE0-99CF-410B-AA5A-13D00BE50E5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4" name="Text Box 15">
          <a:extLst>
            <a:ext uri="{FF2B5EF4-FFF2-40B4-BE49-F238E27FC236}">
              <a16:creationId xmlns:a16="http://schemas.microsoft.com/office/drawing/2014/main" id="{00AAA887-7A37-4DEE-9DA2-6E4C1D2E6ED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5" name="Text Box 16">
          <a:extLst>
            <a:ext uri="{FF2B5EF4-FFF2-40B4-BE49-F238E27FC236}">
              <a16:creationId xmlns:a16="http://schemas.microsoft.com/office/drawing/2014/main" id="{8E41FFEB-C33E-457B-BE3E-6F8BB707FE0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6" name="Text Box 17">
          <a:extLst>
            <a:ext uri="{FF2B5EF4-FFF2-40B4-BE49-F238E27FC236}">
              <a16:creationId xmlns:a16="http://schemas.microsoft.com/office/drawing/2014/main" id="{62700E01-5CED-47D4-A4A8-0A610DAC080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7" name="Text Box 7">
          <a:extLst>
            <a:ext uri="{FF2B5EF4-FFF2-40B4-BE49-F238E27FC236}">
              <a16:creationId xmlns:a16="http://schemas.microsoft.com/office/drawing/2014/main" id="{AADB7215-0F13-4C9D-A857-3E6EFB7348E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8" name="Text Box 8">
          <a:extLst>
            <a:ext uri="{FF2B5EF4-FFF2-40B4-BE49-F238E27FC236}">
              <a16:creationId xmlns:a16="http://schemas.microsoft.com/office/drawing/2014/main" id="{117D9C2C-8FF0-46E5-BA1E-2376043AA76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39" name="Text Box 9">
          <a:extLst>
            <a:ext uri="{FF2B5EF4-FFF2-40B4-BE49-F238E27FC236}">
              <a16:creationId xmlns:a16="http://schemas.microsoft.com/office/drawing/2014/main" id="{76F4F4CC-7122-4F18-8A0D-3529E30116A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0" name="Text Box 10">
          <a:extLst>
            <a:ext uri="{FF2B5EF4-FFF2-40B4-BE49-F238E27FC236}">
              <a16:creationId xmlns:a16="http://schemas.microsoft.com/office/drawing/2014/main" id="{F9E1D27F-B07C-4B34-94B0-42691B431C7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1" name="Text Box 11">
          <a:extLst>
            <a:ext uri="{FF2B5EF4-FFF2-40B4-BE49-F238E27FC236}">
              <a16:creationId xmlns:a16="http://schemas.microsoft.com/office/drawing/2014/main" id="{54DF9E71-EEAF-46DD-9566-6DBC0034214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2" name="Text Box 12">
          <a:extLst>
            <a:ext uri="{FF2B5EF4-FFF2-40B4-BE49-F238E27FC236}">
              <a16:creationId xmlns:a16="http://schemas.microsoft.com/office/drawing/2014/main" id="{18B9D237-974F-4DDC-B2AC-0E6F1EDB722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3" name="Text Box 13">
          <a:extLst>
            <a:ext uri="{FF2B5EF4-FFF2-40B4-BE49-F238E27FC236}">
              <a16:creationId xmlns:a16="http://schemas.microsoft.com/office/drawing/2014/main" id="{F69DBB94-67BF-4FEF-87C5-56B93EF0E09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4" name="Text Box 14">
          <a:extLst>
            <a:ext uri="{FF2B5EF4-FFF2-40B4-BE49-F238E27FC236}">
              <a16:creationId xmlns:a16="http://schemas.microsoft.com/office/drawing/2014/main" id="{C0F6428D-A03A-4062-AFF6-62EAFDE4874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5" name="Text Box 15">
          <a:extLst>
            <a:ext uri="{FF2B5EF4-FFF2-40B4-BE49-F238E27FC236}">
              <a16:creationId xmlns:a16="http://schemas.microsoft.com/office/drawing/2014/main" id="{83EAC44E-6524-405C-B9E9-FF0BD4F5C24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6" name="Text Box 16">
          <a:extLst>
            <a:ext uri="{FF2B5EF4-FFF2-40B4-BE49-F238E27FC236}">
              <a16:creationId xmlns:a16="http://schemas.microsoft.com/office/drawing/2014/main" id="{95D7CEEC-0DA6-4FAE-87F0-524C2E7AE2E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7" name="Text Box 17">
          <a:extLst>
            <a:ext uri="{FF2B5EF4-FFF2-40B4-BE49-F238E27FC236}">
              <a16:creationId xmlns:a16="http://schemas.microsoft.com/office/drawing/2014/main" id="{47B7E861-1829-496B-A079-08D8E6BACC1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8" name="Text Box 6">
          <a:extLst>
            <a:ext uri="{FF2B5EF4-FFF2-40B4-BE49-F238E27FC236}">
              <a16:creationId xmlns:a16="http://schemas.microsoft.com/office/drawing/2014/main" id="{0ED847F9-75A9-4DA9-B4F7-F09D8ECD608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49" name="Text Box 7">
          <a:extLst>
            <a:ext uri="{FF2B5EF4-FFF2-40B4-BE49-F238E27FC236}">
              <a16:creationId xmlns:a16="http://schemas.microsoft.com/office/drawing/2014/main" id="{99971BE6-3820-408D-B83E-A1235D280E9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0" name="Text Box 8">
          <a:extLst>
            <a:ext uri="{FF2B5EF4-FFF2-40B4-BE49-F238E27FC236}">
              <a16:creationId xmlns:a16="http://schemas.microsoft.com/office/drawing/2014/main" id="{C4A4CD88-E1FF-4950-9EAE-DCC96BC5BD3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1" name="Text Box 9">
          <a:extLst>
            <a:ext uri="{FF2B5EF4-FFF2-40B4-BE49-F238E27FC236}">
              <a16:creationId xmlns:a16="http://schemas.microsoft.com/office/drawing/2014/main" id="{2FAFEB03-D9C5-4CD1-8847-457C8223D37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2" name="Text Box 10">
          <a:extLst>
            <a:ext uri="{FF2B5EF4-FFF2-40B4-BE49-F238E27FC236}">
              <a16:creationId xmlns:a16="http://schemas.microsoft.com/office/drawing/2014/main" id="{2756BD1A-86C5-4F2E-96B6-1B3E4E267FC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3" name="Text Box 11">
          <a:extLst>
            <a:ext uri="{FF2B5EF4-FFF2-40B4-BE49-F238E27FC236}">
              <a16:creationId xmlns:a16="http://schemas.microsoft.com/office/drawing/2014/main" id="{866B2984-9609-4F15-8736-EE9D3E73D45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4" name="Text Box 12">
          <a:extLst>
            <a:ext uri="{FF2B5EF4-FFF2-40B4-BE49-F238E27FC236}">
              <a16:creationId xmlns:a16="http://schemas.microsoft.com/office/drawing/2014/main" id="{F25DE792-033A-42ED-8795-8A9C921FDE0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5" name="Text Box 13">
          <a:extLst>
            <a:ext uri="{FF2B5EF4-FFF2-40B4-BE49-F238E27FC236}">
              <a16:creationId xmlns:a16="http://schemas.microsoft.com/office/drawing/2014/main" id="{404F5DC6-2A7F-449E-BD15-37B17B6E825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6" name="Text Box 14">
          <a:extLst>
            <a:ext uri="{FF2B5EF4-FFF2-40B4-BE49-F238E27FC236}">
              <a16:creationId xmlns:a16="http://schemas.microsoft.com/office/drawing/2014/main" id="{981DEAD1-6311-4B4B-936B-24F5A2A6145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7" name="Text Box 15">
          <a:extLst>
            <a:ext uri="{FF2B5EF4-FFF2-40B4-BE49-F238E27FC236}">
              <a16:creationId xmlns:a16="http://schemas.microsoft.com/office/drawing/2014/main" id="{AE33BC3B-23CE-43DB-9954-E54334C3C9A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8" name="Text Box 16">
          <a:extLst>
            <a:ext uri="{FF2B5EF4-FFF2-40B4-BE49-F238E27FC236}">
              <a16:creationId xmlns:a16="http://schemas.microsoft.com/office/drawing/2014/main" id="{9B20FD74-1A9F-4509-B9EA-8743DAD1CA6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59" name="Text Box 17">
          <a:extLst>
            <a:ext uri="{FF2B5EF4-FFF2-40B4-BE49-F238E27FC236}">
              <a16:creationId xmlns:a16="http://schemas.microsoft.com/office/drawing/2014/main" id="{75E6306F-1226-41BF-9D95-2D87429B82A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0" name="Text Box 6">
          <a:extLst>
            <a:ext uri="{FF2B5EF4-FFF2-40B4-BE49-F238E27FC236}">
              <a16:creationId xmlns:a16="http://schemas.microsoft.com/office/drawing/2014/main" id="{280EABCB-A4A7-454E-9F72-902A98DD587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1" name="Text Box 7">
          <a:extLst>
            <a:ext uri="{FF2B5EF4-FFF2-40B4-BE49-F238E27FC236}">
              <a16:creationId xmlns:a16="http://schemas.microsoft.com/office/drawing/2014/main" id="{B14C2B76-E473-44B4-8A28-9A2C89321AB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2" name="Text Box 8">
          <a:extLst>
            <a:ext uri="{FF2B5EF4-FFF2-40B4-BE49-F238E27FC236}">
              <a16:creationId xmlns:a16="http://schemas.microsoft.com/office/drawing/2014/main" id="{FEFA5642-247A-4171-B799-04B6AB8D017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3" name="Text Box 9">
          <a:extLst>
            <a:ext uri="{FF2B5EF4-FFF2-40B4-BE49-F238E27FC236}">
              <a16:creationId xmlns:a16="http://schemas.microsoft.com/office/drawing/2014/main" id="{D8B8C712-B4C2-443F-8EF0-8B072F6DA3B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4" name="Text Box 10">
          <a:extLst>
            <a:ext uri="{FF2B5EF4-FFF2-40B4-BE49-F238E27FC236}">
              <a16:creationId xmlns:a16="http://schemas.microsoft.com/office/drawing/2014/main" id="{A5EAD9C5-0A11-426D-8E51-D4B9B6A14C5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5" name="Text Box 11">
          <a:extLst>
            <a:ext uri="{FF2B5EF4-FFF2-40B4-BE49-F238E27FC236}">
              <a16:creationId xmlns:a16="http://schemas.microsoft.com/office/drawing/2014/main" id="{63555392-3AFF-4471-856B-21D2F2EA670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6" name="Text Box 12">
          <a:extLst>
            <a:ext uri="{FF2B5EF4-FFF2-40B4-BE49-F238E27FC236}">
              <a16:creationId xmlns:a16="http://schemas.microsoft.com/office/drawing/2014/main" id="{43CAB634-80F4-4D02-B8D0-FEE7257A51A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7" name="Text Box 13">
          <a:extLst>
            <a:ext uri="{FF2B5EF4-FFF2-40B4-BE49-F238E27FC236}">
              <a16:creationId xmlns:a16="http://schemas.microsoft.com/office/drawing/2014/main" id="{4C882414-A917-4C2E-A7C5-4B5DAE4745F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8" name="Text Box 14">
          <a:extLst>
            <a:ext uri="{FF2B5EF4-FFF2-40B4-BE49-F238E27FC236}">
              <a16:creationId xmlns:a16="http://schemas.microsoft.com/office/drawing/2014/main" id="{07F7C872-592E-44C4-9B1D-FD7313317DE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69" name="Text Box 15">
          <a:extLst>
            <a:ext uri="{FF2B5EF4-FFF2-40B4-BE49-F238E27FC236}">
              <a16:creationId xmlns:a16="http://schemas.microsoft.com/office/drawing/2014/main" id="{647B3B52-EFF4-4F27-B71E-0E8B61A32C4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0" name="Text Box 16">
          <a:extLst>
            <a:ext uri="{FF2B5EF4-FFF2-40B4-BE49-F238E27FC236}">
              <a16:creationId xmlns:a16="http://schemas.microsoft.com/office/drawing/2014/main" id="{A552015B-2440-4374-81B5-B0A3BD8A291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1" name="Text Box 17">
          <a:extLst>
            <a:ext uri="{FF2B5EF4-FFF2-40B4-BE49-F238E27FC236}">
              <a16:creationId xmlns:a16="http://schemas.microsoft.com/office/drawing/2014/main" id="{C0E300DE-BDED-4B62-943F-9C0A48E0EE4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2" name="Text Box 6">
          <a:extLst>
            <a:ext uri="{FF2B5EF4-FFF2-40B4-BE49-F238E27FC236}">
              <a16:creationId xmlns:a16="http://schemas.microsoft.com/office/drawing/2014/main" id="{89D0D5B0-FF73-49A9-9AE7-E707A33E6A6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3" name="Text Box 7">
          <a:extLst>
            <a:ext uri="{FF2B5EF4-FFF2-40B4-BE49-F238E27FC236}">
              <a16:creationId xmlns:a16="http://schemas.microsoft.com/office/drawing/2014/main" id="{32B4F259-4628-4D1C-BFCB-E8A2D37AB3F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4" name="Text Box 8">
          <a:extLst>
            <a:ext uri="{FF2B5EF4-FFF2-40B4-BE49-F238E27FC236}">
              <a16:creationId xmlns:a16="http://schemas.microsoft.com/office/drawing/2014/main" id="{BDB96B57-DE01-4A25-AC23-4D54BD97EF5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5" name="Text Box 9">
          <a:extLst>
            <a:ext uri="{FF2B5EF4-FFF2-40B4-BE49-F238E27FC236}">
              <a16:creationId xmlns:a16="http://schemas.microsoft.com/office/drawing/2014/main" id="{A5DB3EE3-D022-4E52-A2C2-C32CC0F202E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6" name="Text Box 10">
          <a:extLst>
            <a:ext uri="{FF2B5EF4-FFF2-40B4-BE49-F238E27FC236}">
              <a16:creationId xmlns:a16="http://schemas.microsoft.com/office/drawing/2014/main" id="{454B7C7A-DF41-4076-AB11-2775F2B849E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7" name="Text Box 11">
          <a:extLst>
            <a:ext uri="{FF2B5EF4-FFF2-40B4-BE49-F238E27FC236}">
              <a16:creationId xmlns:a16="http://schemas.microsoft.com/office/drawing/2014/main" id="{66EC0D63-26B2-4D3B-8DA6-F5802C3E583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8" name="Text Box 12">
          <a:extLst>
            <a:ext uri="{FF2B5EF4-FFF2-40B4-BE49-F238E27FC236}">
              <a16:creationId xmlns:a16="http://schemas.microsoft.com/office/drawing/2014/main" id="{6ECA899D-D334-4E63-A79B-348835E287D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79" name="Text Box 13">
          <a:extLst>
            <a:ext uri="{FF2B5EF4-FFF2-40B4-BE49-F238E27FC236}">
              <a16:creationId xmlns:a16="http://schemas.microsoft.com/office/drawing/2014/main" id="{8435FE26-6781-479F-B7D0-32143DB6EBA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0" name="Text Box 14">
          <a:extLst>
            <a:ext uri="{FF2B5EF4-FFF2-40B4-BE49-F238E27FC236}">
              <a16:creationId xmlns:a16="http://schemas.microsoft.com/office/drawing/2014/main" id="{AB0022DA-A9AE-40F8-B4AE-37A10B6BFE7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1" name="Text Box 15">
          <a:extLst>
            <a:ext uri="{FF2B5EF4-FFF2-40B4-BE49-F238E27FC236}">
              <a16:creationId xmlns:a16="http://schemas.microsoft.com/office/drawing/2014/main" id="{4A231268-9B50-4982-8340-D351EC15E5F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2" name="Text Box 16">
          <a:extLst>
            <a:ext uri="{FF2B5EF4-FFF2-40B4-BE49-F238E27FC236}">
              <a16:creationId xmlns:a16="http://schemas.microsoft.com/office/drawing/2014/main" id="{90F2644E-7F0E-458C-A13F-9A3198E22EB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3" name="Text Box 17">
          <a:extLst>
            <a:ext uri="{FF2B5EF4-FFF2-40B4-BE49-F238E27FC236}">
              <a16:creationId xmlns:a16="http://schemas.microsoft.com/office/drawing/2014/main" id="{914F39CC-CA59-4499-A0FE-2840E141F2B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4" name="Text Box 7">
          <a:extLst>
            <a:ext uri="{FF2B5EF4-FFF2-40B4-BE49-F238E27FC236}">
              <a16:creationId xmlns:a16="http://schemas.microsoft.com/office/drawing/2014/main" id="{AF3D3B32-53CE-4E41-B335-8A5DD108AA5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5" name="Text Box 8">
          <a:extLst>
            <a:ext uri="{FF2B5EF4-FFF2-40B4-BE49-F238E27FC236}">
              <a16:creationId xmlns:a16="http://schemas.microsoft.com/office/drawing/2014/main" id="{A64267EA-2DF7-4385-88A0-CF6B6049287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6" name="Text Box 9">
          <a:extLst>
            <a:ext uri="{FF2B5EF4-FFF2-40B4-BE49-F238E27FC236}">
              <a16:creationId xmlns:a16="http://schemas.microsoft.com/office/drawing/2014/main" id="{C10FAE06-0274-45F7-A7FB-7BD0E56AA19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7" name="Text Box 10">
          <a:extLst>
            <a:ext uri="{FF2B5EF4-FFF2-40B4-BE49-F238E27FC236}">
              <a16:creationId xmlns:a16="http://schemas.microsoft.com/office/drawing/2014/main" id="{E0F8C133-C168-49AA-A8DB-D7787B3AEF8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8" name="Text Box 11">
          <a:extLst>
            <a:ext uri="{FF2B5EF4-FFF2-40B4-BE49-F238E27FC236}">
              <a16:creationId xmlns:a16="http://schemas.microsoft.com/office/drawing/2014/main" id="{0733583D-D743-4395-A2D4-78C96C86E34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89" name="Text Box 12">
          <a:extLst>
            <a:ext uri="{FF2B5EF4-FFF2-40B4-BE49-F238E27FC236}">
              <a16:creationId xmlns:a16="http://schemas.microsoft.com/office/drawing/2014/main" id="{34F44994-2921-43C3-BB45-9E1B3B86417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0" name="Text Box 13">
          <a:extLst>
            <a:ext uri="{FF2B5EF4-FFF2-40B4-BE49-F238E27FC236}">
              <a16:creationId xmlns:a16="http://schemas.microsoft.com/office/drawing/2014/main" id="{648F881B-7F9D-4303-8445-59BBCEB6E97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1" name="Text Box 14">
          <a:extLst>
            <a:ext uri="{FF2B5EF4-FFF2-40B4-BE49-F238E27FC236}">
              <a16:creationId xmlns:a16="http://schemas.microsoft.com/office/drawing/2014/main" id="{6520C183-8A4E-4EBD-A51A-2262C182415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2" name="Text Box 15">
          <a:extLst>
            <a:ext uri="{FF2B5EF4-FFF2-40B4-BE49-F238E27FC236}">
              <a16:creationId xmlns:a16="http://schemas.microsoft.com/office/drawing/2014/main" id="{79F0AC11-8BDC-48E4-8EBE-09B6ECAD754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3" name="Text Box 16">
          <a:extLst>
            <a:ext uri="{FF2B5EF4-FFF2-40B4-BE49-F238E27FC236}">
              <a16:creationId xmlns:a16="http://schemas.microsoft.com/office/drawing/2014/main" id="{02A5E35D-2A14-46B0-ABBD-C98624C2732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4" name="Text Box 17">
          <a:extLst>
            <a:ext uri="{FF2B5EF4-FFF2-40B4-BE49-F238E27FC236}">
              <a16:creationId xmlns:a16="http://schemas.microsoft.com/office/drawing/2014/main" id="{F6A9EBBA-FE80-452E-B3AA-B6D4FE23DE3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5" name="Text Box 6">
          <a:extLst>
            <a:ext uri="{FF2B5EF4-FFF2-40B4-BE49-F238E27FC236}">
              <a16:creationId xmlns:a16="http://schemas.microsoft.com/office/drawing/2014/main" id="{EBC0C0F0-0D46-4715-9906-CC4E118077E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6" name="Text Box 7">
          <a:extLst>
            <a:ext uri="{FF2B5EF4-FFF2-40B4-BE49-F238E27FC236}">
              <a16:creationId xmlns:a16="http://schemas.microsoft.com/office/drawing/2014/main" id="{3963419B-D4A1-42F0-AEA1-886310F78BD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7" name="Text Box 8">
          <a:extLst>
            <a:ext uri="{FF2B5EF4-FFF2-40B4-BE49-F238E27FC236}">
              <a16:creationId xmlns:a16="http://schemas.microsoft.com/office/drawing/2014/main" id="{BE92D16E-E8C5-416A-B84F-9D03262166B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8" name="Text Box 9">
          <a:extLst>
            <a:ext uri="{FF2B5EF4-FFF2-40B4-BE49-F238E27FC236}">
              <a16:creationId xmlns:a16="http://schemas.microsoft.com/office/drawing/2014/main" id="{89E8B407-63ED-4346-B9D9-FDF487ED3FE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699" name="Text Box 10">
          <a:extLst>
            <a:ext uri="{FF2B5EF4-FFF2-40B4-BE49-F238E27FC236}">
              <a16:creationId xmlns:a16="http://schemas.microsoft.com/office/drawing/2014/main" id="{E68C6815-E2EC-44E7-83E9-4688D0401E50}"/>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0" name="Text Box 11">
          <a:extLst>
            <a:ext uri="{FF2B5EF4-FFF2-40B4-BE49-F238E27FC236}">
              <a16:creationId xmlns:a16="http://schemas.microsoft.com/office/drawing/2014/main" id="{02C76F02-3C96-4E93-998F-88EDEEF05ED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1" name="Text Box 12">
          <a:extLst>
            <a:ext uri="{FF2B5EF4-FFF2-40B4-BE49-F238E27FC236}">
              <a16:creationId xmlns:a16="http://schemas.microsoft.com/office/drawing/2014/main" id="{C49BC1F2-7D25-40FF-AAAD-13E2AABBA65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2" name="Text Box 13">
          <a:extLst>
            <a:ext uri="{FF2B5EF4-FFF2-40B4-BE49-F238E27FC236}">
              <a16:creationId xmlns:a16="http://schemas.microsoft.com/office/drawing/2014/main" id="{FB11B967-0709-4D47-87F0-DD0ADD7DA85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3" name="Text Box 14">
          <a:extLst>
            <a:ext uri="{FF2B5EF4-FFF2-40B4-BE49-F238E27FC236}">
              <a16:creationId xmlns:a16="http://schemas.microsoft.com/office/drawing/2014/main" id="{D5CB5CC4-FA17-438F-880B-472FCC50FB2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4" name="Text Box 15">
          <a:extLst>
            <a:ext uri="{FF2B5EF4-FFF2-40B4-BE49-F238E27FC236}">
              <a16:creationId xmlns:a16="http://schemas.microsoft.com/office/drawing/2014/main" id="{652DACEA-0AFC-4ABC-8902-366FAE39CFA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5" name="Text Box 16">
          <a:extLst>
            <a:ext uri="{FF2B5EF4-FFF2-40B4-BE49-F238E27FC236}">
              <a16:creationId xmlns:a16="http://schemas.microsoft.com/office/drawing/2014/main" id="{BE5299A3-998A-4A43-A9DA-49E0BE32F1F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6" name="Text Box 17">
          <a:extLst>
            <a:ext uri="{FF2B5EF4-FFF2-40B4-BE49-F238E27FC236}">
              <a16:creationId xmlns:a16="http://schemas.microsoft.com/office/drawing/2014/main" id="{7B9CD458-6FD6-4FC3-8D6B-6B2DEE36BB5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7" name="Text Box 6">
          <a:extLst>
            <a:ext uri="{FF2B5EF4-FFF2-40B4-BE49-F238E27FC236}">
              <a16:creationId xmlns:a16="http://schemas.microsoft.com/office/drawing/2014/main" id="{40971153-8286-4EDD-8826-1DBE1A06BA8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8" name="Text Box 7">
          <a:extLst>
            <a:ext uri="{FF2B5EF4-FFF2-40B4-BE49-F238E27FC236}">
              <a16:creationId xmlns:a16="http://schemas.microsoft.com/office/drawing/2014/main" id="{E925529E-F49B-46A5-B615-436BDE7CEB6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09" name="Text Box 8">
          <a:extLst>
            <a:ext uri="{FF2B5EF4-FFF2-40B4-BE49-F238E27FC236}">
              <a16:creationId xmlns:a16="http://schemas.microsoft.com/office/drawing/2014/main" id="{3557C847-A893-4667-B511-91364C11D29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0" name="Text Box 9">
          <a:extLst>
            <a:ext uri="{FF2B5EF4-FFF2-40B4-BE49-F238E27FC236}">
              <a16:creationId xmlns:a16="http://schemas.microsoft.com/office/drawing/2014/main" id="{88003D49-603F-463B-8988-3F4BAE10045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1" name="Text Box 10">
          <a:extLst>
            <a:ext uri="{FF2B5EF4-FFF2-40B4-BE49-F238E27FC236}">
              <a16:creationId xmlns:a16="http://schemas.microsoft.com/office/drawing/2014/main" id="{9AD1EF91-37FE-4E9A-83D5-7213D19EE0F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2" name="Text Box 11">
          <a:extLst>
            <a:ext uri="{FF2B5EF4-FFF2-40B4-BE49-F238E27FC236}">
              <a16:creationId xmlns:a16="http://schemas.microsoft.com/office/drawing/2014/main" id="{4BFC2ADA-90AD-40D8-875D-9A04DC3F8C0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3" name="Text Box 12">
          <a:extLst>
            <a:ext uri="{FF2B5EF4-FFF2-40B4-BE49-F238E27FC236}">
              <a16:creationId xmlns:a16="http://schemas.microsoft.com/office/drawing/2014/main" id="{4612FBE6-59DB-4A21-9C56-2B3F00B59D5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4" name="Text Box 13">
          <a:extLst>
            <a:ext uri="{FF2B5EF4-FFF2-40B4-BE49-F238E27FC236}">
              <a16:creationId xmlns:a16="http://schemas.microsoft.com/office/drawing/2014/main" id="{AC89F7ED-043E-47A1-A3E5-1A0892A807E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5" name="Text Box 14">
          <a:extLst>
            <a:ext uri="{FF2B5EF4-FFF2-40B4-BE49-F238E27FC236}">
              <a16:creationId xmlns:a16="http://schemas.microsoft.com/office/drawing/2014/main" id="{1D9F21A9-2EC7-40FC-85A1-58C22F8F403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6" name="Text Box 15">
          <a:extLst>
            <a:ext uri="{FF2B5EF4-FFF2-40B4-BE49-F238E27FC236}">
              <a16:creationId xmlns:a16="http://schemas.microsoft.com/office/drawing/2014/main" id="{C6D62069-DBEF-4694-8B51-4E58AD3A352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7" name="Text Box 16">
          <a:extLst>
            <a:ext uri="{FF2B5EF4-FFF2-40B4-BE49-F238E27FC236}">
              <a16:creationId xmlns:a16="http://schemas.microsoft.com/office/drawing/2014/main" id="{708899A3-EA5E-48B7-BFC7-C81D52AB07D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8" name="Text Box 17">
          <a:extLst>
            <a:ext uri="{FF2B5EF4-FFF2-40B4-BE49-F238E27FC236}">
              <a16:creationId xmlns:a16="http://schemas.microsoft.com/office/drawing/2014/main" id="{7C88B458-386B-4E8B-9214-511EDFAA624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19" name="Text Box 6">
          <a:extLst>
            <a:ext uri="{FF2B5EF4-FFF2-40B4-BE49-F238E27FC236}">
              <a16:creationId xmlns:a16="http://schemas.microsoft.com/office/drawing/2014/main" id="{C84D7E96-D012-4D53-A05C-B0DF9FF652B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0" name="Text Box 7">
          <a:extLst>
            <a:ext uri="{FF2B5EF4-FFF2-40B4-BE49-F238E27FC236}">
              <a16:creationId xmlns:a16="http://schemas.microsoft.com/office/drawing/2014/main" id="{68D9A9CE-A5AB-4B4D-AD82-96B014B28FDB}"/>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1" name="Text Box 8">
          <a:extLst>
            <a:ext uri="{FF2B5EF4-FFF2-40B4-BE49-F238E27FC236}">
              <a16:creationId xmlns:a16="http://schemas.microsoft.com/office/drawing/2014/main" id="{74A96240-E7FC-4B7B-9D9C-3731B7CDE4B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2" name="Text Box 9">
          <a:extLst>
            <a:ext uri="{FF2B5EF4-FFF2-40B4-BE49-F238E27FC236}">
              <a16:creationId xmlns:a16="http://schemas.microsoft.com/office/drawing/2014/main" id="{ECCFF7E5-EE3D-4B7A-B8AA-25D6F2A98095}"/>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3" name="Text Box 10">
          <a:extLst>
            <a:ext uri="{FF2B5EF4-FFF2-40B4-BE49-F238E27FC236}">
              <a16:creationId xmlns:a16="http://schemas.microsoft.com/office/drawing/2014/main" id="{106788BE-DF7E-4E85-85FB-09BE4C0932B3}"/>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4" name="Text Box 11">
          <a:extLst>
            <a:ext uri="{FF2B5EF4-FFF2-40B4-BE49-F238E27FC236}">
              <a16:creationId xmlns:a16="http://schemas.microsoft.com/office/drawing/2014/main" id="{AC8BA5E7-78D7-4E88-B647-2C5F7A10793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5" name="Text Box 12">
          <a:extLst>
            <a:ext uri="{FF2B5EF4-FFF2-40B4-BE49-F238E27FC236}">
              <a16:creationId xmlns:a16="http://schemas.microsoft.com/office/drawing/2014/main" id="{19820479-23D4-4D5E-81AD-26CE389F96B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6" name="Text Box 13">
          <a:extLst>
            <a:ext uri="{FF2B5EF4-FFF2-40B4-BE49-F238E27FC236}">
              <a16:creationId xmlns:a16="http://schemas.microsoft.com/office/drawing/2014/main" id="{CC479780-F7EF-4104-8ABB-5B48C80730E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7" name="Text Box 14">
          <a:extLst>
            <a:ext uri="{FF2B5EF4-FFF2-40B4-BE49-F238E27FC236}">
              <a16:creationId xmlns:a16="http://schemas.microsoft.com/office/drawing/2014/main" id="{24EA9969-D491-4505-BFB3-923EF4B96A0D}"/>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8" name="Text Box 15">
          <a:extLst>
            <a:ext uri="{FF2B5EF4-FFF2-40B4-BE49-F238E27FC236}">
              <a16:creationId xmlns:a16="http://schemas.microsoft.com/office/drawing/2014/main" id="{877A74BF-050C-4163-992D-14A1FAD61D6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29" name="Text Box 16">
          <a:extLst>
            <a:ext uri="{FF2B5EF4-FFF2-40B4-BE49-F238E27FC236}">
              <a16:creationId xmlns:a16="http://schemas.microsoft.com/office/drawing/2014/main" id="{DBF7C2AD-9BD6-4BEA-A8D5-9080B9C9A3D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0" name="Text Box 17">
          <a:extLst>
            <a:ext uri="{FF2B5EF4-FFF2-40B4-BE49-F238E27FC236}">
              <a16:creationId xmlns:a16="http://schemas.microsoft.com/office/drawing/2014/main" id="{0A94057A-6232-4056-9DCA-388495F8202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1" name="Text Box 7">
          <a:extLst>
            <a:ext uri="{FF2B5EF4-FFF2-40B4-BE49-F238E27FC236}">
              <a16:creationId xmlns:a16="http://schemas.microsoft.com/office/drawing/2014/main" id="{1F2AF583-9D99-4E0F-9F7F-0CE2009F153C}"/>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2" name="Text Box 8">
          <a:extLst>
            <a:ext uri="{FF2B5EF4-FFF2-40B4-BE49-F238E27FC236}">
              <a16:creationId xmlns:a16="http://schemas.microsoft.com/office/drawing/2014/main" id="{FEBE997E-AFA4-4FF8-B9C1-E609E10928F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3" name="Text Box 9">
          <a:extLst>
            <a:ext uri="{FF2B5EF4-FFF2-40B4-BE49-F238E27FC236}">
              <a16:creationId xmlns:a16="http://schemas.microsoft.com/office/drawing/2014/main" id="{961A935E-BBF9-4F75-A06F-947970CCAE6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4" name="Text Box 10">
          <a:extLst>
            <a:ext uri="{FF2B5EF4-FFF2-40B4-BE49-F238E27FC236}">
              <a16:creationId xmlns:a16="http://schemas.microsoft.com/office/drawing/2014/main" id="{A83326A7-9A0B-44EB-8EC7-5216E3ED942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5" name="Text Box 11">
          <a:extLst>
            <a:ext uri="{FF2B5EF4-FFF2-40B4-BE49-F238E27FC236}">
              <a16:creationId xmlns:a16="http://schemas.microsoft.com/office/drawing/2014/main" id="{3E74DC42-CCA5-4F42-857E-E52C12835594}"/>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6" name="Text Box 12">
          <a:extLst>
            <a:ext uri="{FF2B5EF4-FFF2-40B4-BE49-F238E27FC236}">
              <a16:creationId xmlns:a16="http://schemas.microsoft.com/office/drawing/2014/main" id="{A92CB2A1-028D-4263-BB53-13E1F835B94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7" name="Text Box 13">
          <a:extLst>
            <a:ext uri="{FF2B5EF4-FFF2-40B4-BE49-F238E27FC236}">
              <a16:creationId xmlns:a16="http://schemas.microsoft.com/office/drawing/2014/main" id="{3FC6137B-3B31-467E-A060-0E8C1107085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8" name="Text Box 14">
          <a:extLst>
            <a:ext uri="{FF2B5EF4-FFF2-40B4-BE49-F238E27FC236}">
              <a16:creationId xmlns:a16="http://schemas.microsoft.com/office/drawing/2014/main" id="{56532099-FE02-4BDF-9B3F-F32CA8D6016A}"/>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39" name="Text Box 15">
          <a:extLst>
            <a:ext uri="{FF2B5EF4-FFF2-40B4-BE49-F238E27FC236}">
              <a16:creationId xmlns:a16="http://schemas.microsoft.com/office/drawing/2014/main" id="{55B63770-A939-49A4-9C5A-C8DE11033007}"/>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0" name="Text Box 16">
          <a:extLst>
            <a:ext uri="{FF2B5EF4-FFF2-40B4-BE49-F238E27FC236}">
              <a16:creationId xmlns:a16="http://schemas.microsoft.com/office/drawing/2014/main" id="{30141D6B-1582-4EC5-8BA3-2CB60549CA19}"/>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1" name="Text Box 17">
          <a:extLst>
            <a:ext uri="{FF2B5EF4-FFF2-40B4-BE49-F238E27FC236}">
              <a16:creationId xmlns:a16="http://schemas.microsoft.com/office/drawing/2014/main" id="{EB93C10F-0081-4979-B0C5-A13859BFFED2}"/>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2" name="Text Box 6">
          <a:extLst>
            <a:ext uri="{FF2B5EF4-FFF2-40B4-BE49-F238E27FC236}">
              <a16:creationId xmlns:a16="http://schemas.microsoft.com/office/drawing/2014/main" id="{8A8D7329-F322-4DA1-AB13-8523D803204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3" name="Text Box 7">
          <a:extLst>
            <a:ext uri="{FF2B5EF4-FFF2-40B4-BE49-F238E27FC236}">
              <a16:creationId xmlns:a16="http://schemas.microsoft.com/office/drawing/2014/main" id="{E5328B24-AFD3-4053-A356-1A6E2AC24A1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4" name="Text Box 8">
          <a:extLst>
            <a:ext uri="{FF2B5EF4-FFF2-40B4-BE49-F238E27FC236}">
              <a16:creationId xmlns:a16="http://schemas.microsoft.com/office/drawing/2014/main" id="{F262CC11-EEA0-4C12-B223-C2364E273EB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5" name="Text Box 9">
          <a:extLst>
            <a:ext uri="{FF2B5EF4-FFF2-40B4-BE49-F238E27FC236}">
              <a16:creationId xmlns:a16="http://schemas.microsoft.com/office/drawing/2014/main" id="{FF7C308E-E0DC-4E7C-91CF-FC0EDD6825A1}"/>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6" name="Text Box 10">
          <a:extLst>
            <a:ext uri="{FF2B5EF4-FFF2-40B4-BE49-F238E27FC236}">
              <a16:creationId xmlns:a16="http://schemas.microsoft.com/office/drawing/2014/main" id="{B28405F3-69AE-4701-96DF-F677C91E23A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7" name="Text Box 11">
          <a:extLst>
            <a:ext uri="{FF2B5EF4-FFF2-40B4-BE49-F238E27FC236}">
              <a16:creationId xmlns:a16="http://schemas.microsoft.com/office/drawing/2014/main" id="{EE259166-0A9B-4C01-B281-5A2DB931518F}"/>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8" name="Text Box 12">
          <a:extLst>
            <a:ext uri="{FF2B5EF4-FFF2-40B4-BE49-F238E27FC236}">
              <a16:creationId xmlns:a16="http://schemas.microsoft.com/office/drawing/2014/main" id="{0DC08E7A-D8FA-4C7A-8C45-A6BDA34FD068}"/>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49" name="Text Box 13">
          <a:extLst>
            <a:ext uri="{FF2B5EF4-FFF2-40B4-BE49-F238E27FC236}">
              <a16:creationId xmlns:a16="http://schemas.microsoft.com/office/drawing/2014/main" id="{AB6DDC83-04A5-45F2-9058-290D403F6406}"/>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27</xdr:row>
      <xdr:rowOff>474561</xdr:rowOff>
    </xdr:to>
    <xdr:sp macro="" textlink="">
      <xdr:nvSpPr>
        <xdr:cNvPr id="750" name="Text Box 14">
          <a:extLst>
            <a:ext uri="{FF2B5EF4-FFF2-40B4-BE49-F238E27FC236}">
              <a16:creationId xmlns:a16="http://schemas.microsoft.com/office/drawing/2014/main" id="{A79B359E-7C51-4C5F-879D-6BC7018C345E}"/>
            </a:ext>
          </a:extLst>
        </xdr:cNvPr>
        <xdr:cNvSpPr txBox="1">
          <a:spLocks noChangeArrowheads="1"/>
        </xdr:cNvSpPr>
      </xdr:nvSpPr>
      <xdr:spPr bwMode="auto">
        <a:xfrm>
          <a:off x="3898669" y="4322618"/>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1" name="Text Box 6">
          <a:extLst>
            <a:ext uri="{FF2B5EF4-FFF2-40B4-BE49-F238E27FC236}">
              <a16:creationId xmlns:a16="http://schemas.microsoft.com/office/drawing/2014/main" id="{1D94F6B1-6018-4563-9092-236FE57EFD5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2" name="Text Box 7">
          <a:extLst>
            <a:ext uri="{FF2B5EF4-FFF2-40B4-BE49-F238E27FC236}">
              <a16:creationId xmlns:a16="http://schemas.microsoft.com/office/drawing/2014/main" id="{423D88F2-328E-4162-B1D9-E7BEC2BC2EC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3" name="Text Box 8">
          <a:extLst>
            <a:ext uri="{FF2B5EF4-FFF2-40B4-BE49-F238E27FC236}">
              <a16:creationId xmlns:a16="http://schemas.microsoft.com/office/drawing/2014/main" id="{764B9CEC-9955-4AAF-808C-919CA7D085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4" name="Text Box 9">
          <a:extLst>
            <a:ext uri="{FF2B5EF4-FFF2-40B4-BE49-F238E27FC236}">
              <a16:creationId xmlns:a16="http://schemas.microsoft.com/office/drawing/2014/main" id="{8E1AD025-729F-413E-84FB-8C455344A4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5" name="Text Box 10">
          <a:extLst>
            <a:ext uri="{FF2B5EF4-FFF2-40B4-BE49-F238E27FC236}">
              <a16:creationId xmlns:a16="http://schemas.microsoft.com/office/drawing/2014/main" id="{7DA2238E-0E99-4622-91CC-25624B74AA1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6" name="Text Box 11">
          <a:extLst>
            <a:ext uri="{FF2B5EF4-FFF2-40B4-BE49-F238E27FC236}">
              <a16:creationId xmlns:a16="http://schemas.microsoft.com/office/drawing/2014/main" id="{A29F4207-684F-45E8-9FA5-002E45D4423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7" name="Text Box 12">
          <a:extLst>
            <a:ext uri="{FF2B5EF4-FFF2-40B4-BE49-F238E27FC236}">
              <a16:creationId xmlns:a16="http://schemas.microsoft.com/office/drawing/2014/main" id="{FE244C5E-1A90-491A-9E2A-894247208D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8" name="Text Box 13">
          <a:extLst>
            <a:ext uri="{FF2B5EF4-FFF2-40B4-BE49-F238E27FC236}">
              <a16:creationId xmlns:a16="http://schemas.microsoft.com/office/drawing/2014/main" id="{02A72D9C-AE51-4352-9C98-D15E9189068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59" name="Text Box 14">
          <a:extLst>
            <a:ext uri="{FF2B5EF4-FFF2-40B4-BE49-F238E27FC236}">
              <a16:creationId xmlns:a16="http://schemas.microsoft.com/office/drawing/2014/main" id="{FE73A803-8C40-4AE2-9293-756C87ECF2B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0" name="Text Box 15">
          <a:extLst>
            <a:ext uri="{FF2B5EF4-FFF2-40B4-BE49-F238E27FC236}">
              <a16:creationId xmlns:a16="http://schemas.microsoft.com/office/drawing/2014/main" id="{171A48CE-B013-4186-9422-93F33C67CC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1" name="Text Box 16">
          <a:extLst>
            <a:ext uri="{FF2B5EF4-FFF2-40B4-BE49-F238E27FC236}">
              <a16:creationId xmlns:a16="http://schemas.microsoft.com/office/drawing/2014/main" id="{2D1C8B72-B349-4A32-9408-00BED0F013B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2" name="Text Box 17">
          <a:extLst>
            <a:ext uri="{FF2B5EF4-FFF2-40B4-BE49-F238E27FC236}">
              <a16:creationId xmlns:a16="http://schemas.microsoft.com/office/drawing/2014/main" id="{8B83AFDE-F54E-452F-A6E2-C575B077098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3" name="Text Box 6">
          <a:extLst>
            <a:ext uri="{FF2B5EF4-FFF2-40B4-BE49-F238E27FC236}">
              <a16:creationId xmlns:a16="http://schemas.microsoft.com/office/drawing/2014/main" id="{3FD60104-7212-420E-B47D-649ED141048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4" name="Text Box 7">
          <a:extLst>
            <a:ext uri="{FF2B5EF4-FFF2-40B4-BE49-F238E27FC236}">
              <a16:creationId xmlns:a16="http://schemas.microsoft.com/office/drawing/2014/main" id="{372BCA02-3673-4996-A91A-AA6C741CA00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5" name="Text Box 8">
          <a:extLst>
            <a:ext uri="{FF2B5EF4-FFF2-40B4-BE49-F238E27FC236}">
              <a16:creationId xmlns:a16="http://schemas.microsoft.com/office/drawing/2014/main" id="{F6F717FF-F460-4C56-908A-3E01984986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6" name="Text Box 9">
          <a:extLst>
            <a:ext uri="{FF2B5EF4-FFF2-40B4-BE49-F238E27FC236}">
              <a16:creationId xmlns:a16="http://schemas.microsoft.com/office/drawing/2014/main" id="{9FE19A2D-06AD-43D1-BFAA-36D5B4A8A67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7" name="Text Box 10">
          <a:extLst>
            <a:ext uri="{FF2B5EF4-FFF2-40B4-BE49-F238E27FC236}">
              <a16:creationId xmlns:a16="http://schemas.microsoft.com/office/drawing/2014/main" id="{201FFB5F-A03D-46E0-BF11-9F5C4EBEC5D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8" name="Text Box 11">
          <a:extLst>
            <a:ext uri="{FF2B5EF4-FFF2-40B4-BE49-F238E27FC236}">
              <a16:creationId xmlns:a16="http://schemas.microsoft.com/office/drawing/2014/main" id="{6244A353-AE79-45C0-B343-97E15075743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69" name="Text Box 12">
          <a:extLst>
            <a:ext uri="{FF2B5EF4-FFF2-40B4-BE49-F238E27FC236}">
              <a16:creationId xmlns:a16="http://schemas.microsoft.com/office/drawing/2014/main" id="{6660AB6A-BD15-40F9-A51C-194AEAB71F3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0" name="Text Box 13">
          <a:extLst>
            <a:ext uri="{FF2B5EF4-FFF2-40B4-BE49-F238E27FC236}">
              <a16:creationId xmlns:a16="http://schemas.microsoft.com/office/drawing/2014/main" id="{7BC5B582-F517-4FD2-B93D-D9ADD56A4C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1" name="Text Box 14">
          <a:extLst>
            <a:ext uri="{FF2B5EF4-FFF2-40B4-BE49-F238E27FC236}">
              <a16:creationId xmlns:a16="http://schemas.microsoft.com/office/drawing/2014/main" id="{85869940-3CCC-4118-AB3B-C7112C36CB1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2" name="Text Box 15">
          <a:extLst>
            <a:ext uri="{FF2B5EF4-FFF2-40B4-BE49-F238E27FC236}">
              <a16:creationId xmlns:a16="http://schemas.microsoft.com/office/drawing/2014/main" id="{3C8B0A16-18A3-44E2-841A-330831C36A7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3" name="Text Box 16">
          <a:extLst>
            <a:ext uri="{FF2B5EF4-FFF2-40B4-BE49-F238E27FC236}">
              <a16:creationId xmlns:a16="http://schemas.microsoft.com/office/drawing/2014/main" id="{7C5DAE54-94D1-42A0-924E-36044A4B7B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4" name="Text Box 17">
          <a:extLst>
            <a:ext uri="{FF2B5EF4-FFF2-40B4-BE49-F238E27FC236}">
              <a16:creationId xmlns:a16="http://schemas.microsoft.com/office/drawing/2014/main" id="{97BB75D4-439B-4EFD-9432-C49F7CE7A3F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5" name="Text Box 7">
          <a:extLst>
            <a:ext uri="{FF2B5EF4-FFF2-40B4-BE49-F238E27FC236}">
              <a16:creationId xmlns:a16="http://schemas.microsoft.com/office/drawing/2014/main" id="{73F72D7A-3942-44C3-9BE6-937AD923A69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6" name="Text Box 8">
          <a:extLst>
            <a:ext uri="{FF2B5EF4-FFF2-40B4-BE49-F238E27FC236}">
              <a16:creationId xmlns:a16="http://schemas.microsoft.com/office/drawing/2014/main" id="{FB8136E4-B464-422B-8F8D-F953034D626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7" name="Text Box 9">
          <a:extLst>
            <a:ext uri="{FF2B5EF4-FFF2-40B4-BE49-F238E27FC236}">
              <a16:creationId xmlns:a16="http://schemas.microsoft.com/office/drawing/2014/main" id="{E83F7E01-380F-4067-938D-8CEACEBDE04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8" name="Text Box 10">
          <a:extLst>
            <a:ext uri="{FF2B5EF4-FFF2-40B4-BE49-F238E27FC236}">
              <a16:creationId xmlns:a16="http://schemas.microsoft.com/office/drawing/2014/main" id="{7EA22D5F-1D6A-43EC-A7EE-5EC35BEC199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79" name="Text Box 11">
          <a:extLst>
            <a:ext uri="{FF2B5EF4-FFF2-40B4-BE49-F238E27FC236}">
              <a16:creationId xmlns:a16="http://schemas.microsoft.com/office/drawing/2014/main" id="{E59E6DB3-2C3B-4434-B05C-E1DE75F8F31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0" name="Text Box 12">
          <a:extLst>
            <a:ext uri="{FF2B5EF4-FFF2-40B4-BE49-F238E27FC236}">
              <a16:creationId xmlns:a16="http://schemas.microsoft.com/office/drawing/2014/main" id="{D74EF9EF-1874-4D7C-A7E2-45947A59239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1" name="Text Box 13">
          <a:extLst>
            <a:ext uri="{FF2B5EF4-FFF2-40B4-BE49-F238E27FC236}">
              <a16:creationId xmlns:a16="http://schemas.microsoft.com/office/drawing/2014/main" id="{E373F135-A378-4C1A-BB26-88BD278841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2" name="Text Box 14">
          <a:extLst>
            <a:ext uri="{FF2B5EF4-FFF2-40B4-BE49-F238E27FC236}">
              <a16:creationId xmlns:a16="http://schemas.microsoft.com/office/drawing/2014/main" id="{5949E533-6AC3-4C45-A0A3-E67112FB97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3" name="Text Box 15">
          <a:extLst>
            <a:ext uri="{FF2B5EF4-FFF2-40B4-BE49-F238E27FC236}">
              <a16:creationId xmlns:a16="http://schemas.microsoft.com/office/drawing/2014/main" id="{CDF44EAD-83C1-4B5A-9C08-7F00828A56F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4" name="Text Box 16">
          <a:extLst>
            <a:ext uri="{FF2B5EF4-FFF2-40B4-BE49-F238E27FC236}">
              <a16:creationId xmlns:a16="http://schemas.microsoft.com/office/drawing/2014/main" id="{362648C4-6D14-465D-8C95-93866A674FF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5" name="Text Box 17">
          <a:extLst>
            <a:ext uri="{FF2B5EF4-FFF2-40B4-BE49-F238E27FC236}">
              <a16:creationId xmlns:a16="http://schemas.microsoft.com/office/drawing/2014/main" id="{51671CD0-1AC9-4FD1-8200-789FA91D9B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6" name="Text Box 6">
          <a:extLst>
            <a:ext uri="{FF2B5EF4-FFF2-40B4-BE49-F238E27FC236}">
              <a16:creationId xmlns:a16="http://schemas.microsoft.com/office/drawing/2014/main" id="{467842A0-2060-4457-86C2-86659BC59B6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7" name="Text Box 7">
          <a:extLst>
            <a:ext uri="{FF2B5EF4-FFF2-40B4-BE49-F238E27FC236}">
              <a16:creationId xmlns:a16="http://schemas.microsoft.com/office/drawing/2014/main" id="{CE256CD8-F925-4159-ACA7-650EA505E92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8" name="Text Box 8">
          <a:extLst>
            <a:ext uri="{FF2B5EF4-FFF2-40B4-BE49-F238E27FC236}">
              <a16:creationId xmlns:a16="http://schemas.microsoft.com/office/drawing/2014/main" id="{EBC4A645-08EC-478A-B650-02C7941913E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89" name="Text Box 9">
          <a:extLst>
            <a:ext uri="{FF2B5EF4-FFF2-40B4-BE49-F238E27FC236}">
              <a16:creationId xmlns:a16="http://schemas.microsoft.com/office/drawing/2014/main" id="{B2B0DD53-16D8-4E7C-9BF0-8D1F828B28E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0" name="Text Box 10">
          <a:extLst>
            <a:ext uri="{FF2B5EF4-FFF2-40B4-BE49-F238E27FC236}">
              <a16:creationId xmlns:a16="http://schemas.microsoft.com/office/drawing/2014/main" id="{292A4A95-E4FD-4426-9685-DC1DC51EEC5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1" name="Text Box 11">
          <a:extLst>
            <a:ext uri="{FF2B5EF4-FFF2-40B4-BE49-F238E27FC236}">
              <a16:creationId xmlns:a16="http://schemas.microsoft.com/office/drawing/2014/main" id="{6B71601F-5A57-41C2-B52B-A0AB5E70684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2" name="Text Box 12">
          <a:extLst>
            <a:ext uri="{FF2B5EF4-FFF2-40B4-BE49-F238E27FC236}">
              <a16:creationId xmlns:a16="http://schemas.microsoft.com/office/drawing/2014/main" id="{4D7F289C-8262-4CBD-A17B-DD27DCD5405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3" name="Text Box 13">
          <a:extLst>
            <a:ext uri="{FF2B5EF4-FFF2-40B4-BE49-F238E27FC236}">
              <a16:creationId xmlns:a16="http://schemas.microsoft.com/office/drawing/2014/main" id="{F386E929-3E7C-4525-AB84-589D5D1CE4F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4" name="Text Box 14">
          <a:extLst>
            <a:ext uri="{FF2B5EF4-FFF2-40B4-BE49-F238E27FC236}">
              <a16:creationId xmlns:a16="http://schemas.microsoft.com/office/drawing/2014/main" id="{83BAAC5D-33EE-4CBF-A20E-B1F1A6ACE2A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5" name="Text Box 15">
          <a:extLst>
            <a:ext uri="{FF2B5EF4-FFF2-40B4-BE49-F238E27FC236}">
              <a16:creationId xmlns:a16="http://schemas.microsoft.com/office/drawing/2014/main" id="{4C9C878E-4D61-4F4C-BC14-6D695824F6B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6" name="Text Box 16">
          <a:extLst>
            <a:ext uri="{FF2B5EF4-FFF2-40B4-BE49-F238E27FC236}">
              <a16:creationId xmlns:a16="http://schemas.microsoft.com/office/drawing/2014/main" id="{08ACD932-C195-4878-8E66-AB548B530C3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7" name="Text Box 17">
          <a:extLst>
            <a:ext uri="{FF2B5EF4-FFF2-40B4-BE49-F238E27FC236}">
              <a16:creationId xmlns:a16="http://schemas.microsoft.com/office/drawing/2014/main" id="{AF9E6644-D066-4840-B7B0-8960F1598A2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8" name="Text Box 6">
          <a:extLst>
            <a:ext uri="{FF2B5EF4-FFF2-40B4-BE49-F238E27FC236}">
              <a16:creationId xmlns:a16="http://schemas.microsoft.com/office/drawing/2014/main" id="{651C8F15-A8DD-4CE8-A740-43B972834E1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799" name="Text Box 7">
          <a:extLst>
            <a:ext uri="{FF2B5EF4-FFF2-40B4-BE49-F238E27FC236}">
              <a16:creationId xmlns:a16="http://schemas.microsoft.com/office/drawing/2014/main" id="{3F722190-3A75-48DF-88C4-B5DCA8B47F1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0" name="Text Box 8">
          <a:extLst>
            <a:ext uri="{FF2B5EF4-FFF2-40B4-BE49-F238E27FC236}">
              <a16:creationId xmlns:a16="http://schemas.microsoft.com/office/drawing/2014/main" id="{DFFB5420-74BB-4DD9-8835-C6BF9B362F9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1" name="Text Box 9">
          <a:extLst>
            <a:ext uri="{FF2B5EF4-FFF2-40B4-BE49-F238E27FC236}">
              <a16:creationId xmlns:a16="http://schemas.microsoft.com/office/drawing/2014/main" id="{C9B72993-0BE6-4A3B-AAF8-20492010F01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2" name="Text Box 10">
          <a:extLst>
            <a:ext uri="{FF2B5EF4-FFF2-40B4-BE49-F238E27FC236}">
              <a16:creationId xmlns:a16="http://schemas.microsoft.com/office/drawing/2014/main" id="{11726389-0A93-43C7-9FE5-F9E7A1FA330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3" name="Text Box 11">
          <a:extLst>
            <a:ext uri="{FF2B5EF4-FFF2-40B4-BE49-F238E27FC236}">
              <a16:creationId xmlns:a16="http://schemas.microsoft.com/office/drawing/2014/main" id="{6972BF0C-6339-48BC-A0AB-F872B73035C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4" name="Text Box 12">
          <a:extLst>
            <a:ext uri="{FF2B5EF4-FFF2-40B4-BE49-F238E27FC236}">
              <a16:creationId xmlns:a16="http://schemas.microsoft.com/office/drawing/2014/main" id="{6AC29943-8DF9-4464-B91D-AFED0AABE8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5" name="Text Box 13">
          <a:extLst>
            <a:ext uri="{FF2B5EF4-FFF2-40B4-BE49-F238E27FC236}">
              <a16:creationId xmlns:a16="http://schemas.microsoft.com/office/drawing/2014/main" id="{939A05B3-F9A7-4825-A4C6-6AABFCD6B97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6" name="Text Box 14">
          <a:extLst>
            <a:ext uri="{FF2B5EF4-FFF2-40B4-BE49-F238E27FC236}">
              <a16:creationId xmlns:a16="http://schemas.microsoft.com/office/drawing/2014/main" id="{6CC45BC0-2062-4A34-980A-A09DDA7791A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7" name="Text Box 15">
          <a:extLst>
            <a:ext uri="{FF2B5EF4-FFF2-40B4-BE49-F238E27FC236}">
              <a16:creationId xmlns:a16="http://schemas.microsoft.com/office/drawing/2014/main" id="{D9DA2646-06F1-486B-A9FE-D67C0444AFB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8" name="Text Box 16">
          <a:extLst>
            <a:ext uri="{FF2B5EF4-FFF2-40B4-BE49-F238E27FC236}">
              <a16:creationId xmlns:a16="http://schemas.microsoft.com/office/drawing/2014/main" id="{587524CD-DC63-4030-92E4-4A6DB75EBDB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09" name="Text Box 17">
          <a:extLst>
            <a:ext uri="{FF2B5EF4-FFF2-40B4-BE49-F238E27FC236}">
              <a16:creationId xmlns:a16="http://schemas.microsoft.com/office/drawing/2014/main" id="{190770E7-1DAB-46AA-ADF2-BBD054A0871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0" name="Text Box 6">
          <a:extLst>
            <a:ext uri="{FF2B5EF4-FFF2-40B4-BE49-F238E27FC236}">
              <a16:creationId xmlns:a16="http://schemas.microsoft.com/office/drawing/2014/main" id="{379A0130-6B32-4BFA-9D00-FA27FAA7DAF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1" name="Text Box 7">
          <a:extLst>
            <a:ext uri="{FF2B5EF4-FFF2-40B4-BE49-F238E27FC236}">
              <a16:creationId xmlns:a16="http://schemas.microsoft.com/office/drawing/2014/main" id="{643DE9FD-7DA6-4392-AA08-611DC7D0D3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2" name="Text Box 8">
          <a:extLst>
            <a:ext uri="{FF2B5EF4-FFF2-40B4-BE49-F238E27FC236}">
              <a16:creationId xmlns:a16="http://schemas.microsoft.com/office/drawing/2014/main" id="{EBDA7DF9-71F2-4C40-AC15-3614FA50BB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3" name="Text Box 9">
          <a:extLst>
            <a:ext uri="{FF2B5EF4-FFF2-40B4-BE49-F238E27FC236}">
              <a16:creationId xmlns:a16="http://schemas.microsoft.com/office/drawing/2014/main" id="{5C4EC457-34E4-4FB7-8367-C20AD68522C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4" name="Text Box 10">
          <a:extLst>
            <a:ext uri="{FF2B5EF4-FFF2-40B4-BE49-F238E27FC236}">
              <a16:creationId xmlns:a16="http://schemas.microsoft.com/office/drawing/2014/main" id="{6295BAFC-E756-4310-9B7A-E07DC0AD66D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5" name="Text Box 11">
          <a:extLst>
            <a:ext uri="{FF2B5EF4-FFF2-40B4-BE49-F238E27FC236}">
              <a16:creationId xmlns:a16="http://schemas.microsoft.com/office/drawing/2014/main" id="{0A161B18-0E84-4585-ABC9-48839C9FB72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6" name="Text Box 12">
          <a:extLst>
            <a:ext uri="{FF2B5EF4-FFF2-40B4-BE49-F238E27FC236}">
              <a16:creationId xmlns:a16="http://schemas.microsoft.com/office/drawing/2014/main" id="{82CB049E-3F4C-4A97-9265-448C9661A63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7" name="Text Box 13">
          <a:extLst>
            <a:ext uri="{FF2B5EF4-FFF2-40B4-BE49-F238E27FC236}">
              <a16:creationId xmlns:a16="http://schemas.microsoft.com/office/drawing/2014/main" id="{6B5B9836-0843-4604-B19D-7E5D36FADE2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8" name="Text Box 14">
          <a:extLst>
            <a:ext uri="{FF2B5EF4-FFF2-40B4-BE49-F238E27FC236}">
              <a16:creationId xmlns:a16="http://schemas.microsoft.com/office/drawing/2014/main" id="{05072E0E-773B-40AC-98DB-2FB6C5C84EA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19" name="Text Box 15">
          <a:extLst>
            <a:ext uri="{FF2B5EF4-FFF2-40B4-BE49-F238E27FC236}">
              <a16:creationId xmlns:a16="http://schemas.microsoft.com/office/drawing/2014/main" id="{BE4297E2-5506-4DB1-8971-EC27811D1CE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0" name="Text Box 16">
          <a:extLst>
            <a:ext uri="{FF2B5EF4-FFF2-40B4-BE49-F238E27FC236}">
              <a16:creationId xmlns:a16="http://schemas.microsoft.com/office/drawing/2014/main" id="{A7BCBF2B-4F02-4C2D-9B0F-630AD8D4E05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1" name="Text Box 17">
          <a:extLst>
            <a:ext uri="{FF2B5EF4-FFF2-40B4-BE49-F238E27FC236}">
              <a16:creationId xmlns:a16="http://schemas.microsoft.com/office/drawing/2014/main" id="{3E657790-EBE6-4658-9F91-4F6EA31AE4C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2" name="Text Box 7">
          <a:extLst>
            <a:ext uri="{FF2B5EF4-FFF2-40B4-BE49-F238E27FC236}">
              <a16:creationId xmlns:a16="http://schemas.microsoft.com/office/drawing/2014/main" id="{2F1F300A-3B2A-4A9A-A6C2-B14E4568872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3" name="Text Box 8">
          <a:extLst>
            <a:ext uri="{FF2B5EF4-FFF2-40B4-BE49-F238E27FC236}">
              <a16:creationId xmlns:a16="http://schemas.microsoft.com/office/drawing/2014/main" id="{B959F8C4-C13F-432F-B180-BFF404EA62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4" name="Text Box 9">
          <a:extLst>
            <a:ext uri="{FF2B5EF4-FFF2-40B4-BE49-F238E27FC236}">
              <a16:creationId xmlns:a16="http://schemas.microsoft.com/office/drawing/2014/main" id="{FDED170B-5F76-4204-92DB-5EB0DDC4A8A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5" name="Text Box 10">
          <a:extLst>
            <a:ext uri="{FF2B5EF4-FFF2-40B4-BE49-F238E27FC236}">
              <a16:creationId xmlns:a16="http://schemas.microsoft.com/office/drawing/2014/main" id="{FE9736B3-DC50-4F7F-988C-C7A039D734C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6" name="Text Box 11">
          <a:extLst>
            <a:ext uri="{FF2B5EF4-FFF2-40B4-BE49-F238E27FC236}">
              <a16:creationId xmlns:a16="http://schemas.microsoft.com/office/drawing/2014/main" id="{3BBE2E3D-E8DE-46AE-821F-5419C3BD524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7" name="Text Box 12">
          <a:extLst>
            <a:ext uri="{FF2B5EF4-FFF2-40B4-BE49-F238E27FC236}">
              <a16:creationId xmlns:a16="http://schemas.microsoft.com/office/drawing/2014/main" id="{9CAAB6B5-BBA9-467D-8666-9E93795B5D0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8" name="Text Box 13">
          <a:extLst>
            <a:ext uri="{FF2B5EF4-FFF2-40B4-BE49-F238E27FC236}">
              <a16:creationId xmlns:a16="http://schemas.microsoft.com/office/drawing/2014/main" id="{A0954382-408A-4A9A-ABB0-5CAAC085A2C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29" name="Text Box 14">
          <a:extLst>
            <a:ext uri="{FF2B5EF4-FFF2-40B4-BE49-F238E27FC236}">
              <a16:creationId xmlns:a16="http://schemas.microsoft.com/office/drawing/2014/main" id="{84E49DC3-FEF0-4FDF-B8DB-7F179DC1132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0" name="Text Box 15">
          <a:extLst>
            <a:ext uri="{FF2B5EF4-FFF2-40B4-BE49-F238E27FC236}">
              <a16:creationId xmlns:a16="http://schemas.microsoft.com/office/drawing/2014/main" id="{EF4E0897-9DB2-41B4-82E4-A85CD24D3C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1" name="Text Box 16">
          <a:extLst>
            <a:ext uri="{FF2B5EF4-FFF2-40B4-BE49-F238E27FC236}">
              <a16:creationId xmlns:a16="http://schemas.microsoft.com/office/drawing/2014/main" id="{6DD945A0-6833-4CD8-9651-96105E1F49C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2" name="Text Box 17">
          <a:extLst>
            <a:ext uri="{FF2B5EF4-FFF2-40B4-BE49-F238E27FC236}">
              <a16:creationId xmlns:a16="http://schemas.microsoft.com/office/drawing/2014/main" id="{BB14B9C5-7FA6-4117-B324-5A49F4A12E0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3" name="Text Box 6">
          <a:extLst>
            <a:ext uri="{FF2B5EF4-FFF2-40B4-BE49-F238E27FC236}">
              <a16:creationId xmlns:a16="http://schemas.microsoft.com/office/drawing/2014/main" id="{9032B948-63A5-41C0-9607-1201565D91E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4" name="Text Box 7">
          <a:extLst>
            <a:ext uri="{FF2B5EF4-FFF2-40B4-BE49-F238E27FC236}">
              <a16:creationId xmlns:a16="http://schemas.microsoft.com/office/drawing/2014/main" id="{8157B753-20B7-4548-95B6-A6BDDB1C992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5" name="Text Box 8">
          <a:extLst>
            <a:ext uri="{FF2B5EF4-FFF2-40B4-BE49-F238E27FC236}">
              <a16:creationId xmlns:a16="http://schemas.microsoft.com/office/drawing/2014/main" id="{6CCCD5C9-B634-4669-8A81-E112950E0B2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6" name="Text Box 9">
          <a:extLst>
            <a:ext uri="{FF2B5EF4-FFF2-40B4-BE49-F238E27FC236}">
              <a16:creationId xmlns:a16="http://schemas.microsoft.com/office/drawing/2014/main" id="{B86C71D9-C0FD-4C41-AA8F-E0A8B4AFFB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7" name="Text Box 10">
          <a:extLst>
            <a:ext uri="{FF2B5EF4-FFF2-40B4-BE49-F238E27FC236}">
              <a16:creationId xmlns:a16="http://schemas.microsoft.com/office/drawing/2014/main" id="{99DA1FAC-C2F7-4F65-A878-95164F084C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8" name="Text Box 11">
          <a:extLst>
            <a:ext uri="{FF2B5EF4-FFF2-40B4-BE49-F238E27FC236}">
              <a16:creationId xmlns:a16="http://schemas.microsoft.com/office/drawing/2014/main" id="{ADD1538B-D240-4AD9-9679-19F5EE51612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39" name="Text Box 12">
          <a:extLst>
            <a:ext uri="{FF2B5EF4-FFF2-40B4-BE49-F238E27FC236}">
              <a16:creationId xmlns:a16="http://schemas.microsoft.com/office/drawing/2014/main" id="{97440A85-63A7-42D2-9AE2-FA0D31D6DDE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0" name="Text Box 13">
          <a:extLst>
            <a:ext uri="{FF2B5EF4-FFF2-40B4-BE49-F238E27FC236}">
              <a16:creationId xmlns:a16="http://schemas.microsoft.com/office/drawing/2014/main" id="{CB856FF4-60CC-44A6-8327-33815764A8B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1" name="Text Box 14">
          <a:extLst>
            <a:ext uri="{FF2B5EF4-FFF2-40B4-BE49-F238E27FC236}">
              <a16:creationId xmlns:a16="http://schemas.microsoft.com/office/drawing/2014/main" id="{E581AD37-A8B5-40FB-AD8E-87C20782D56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2" name="Text Box 15">
          <a:extLst>
            <a:ext uri="{FF2B5EF4-FFF2-40B4-BE49-F238E27FC236}">
              <a16:creationId xmlns:a16="http://schemas.microsoft.com/office/drawing/2014/main" id="{09D69F0E-830B-4532-8AAD-833F59CD622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3" name="Text Box 16">
          <a:extLst>
            <a:ext uri="{FF2B5EF4-FFF2-40B4-BE49-F238E27FC236}">
              <a16:creationId xmlns:a16="http://schemas.microsoft.com/office/drawing/2014/main" id="{B35A17D9-53E7-4D4E-9F32-3077A81CBDA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4" name="Text Box 17">
          <a:extLst>
            <a:ext uri="{FF2B5EF4-FFF2-40B4-BE49-F238E27FC236}">
              <a16:creationId xmlns:a16="http://schemas.microsoft.com/office/drawing/2014/main" id="{7BD7DCDC-8D56-4947-916F-5BBE178DF81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5" name="Text Box 6">
          <a:extLst>
            <a:ext uri="{FF2B5EF4-FFF2-40B4-BE49-F238E27FC236}">
              <a16:creationId xmlns:a16="http://schemas.microsoft.com/office/drawing/2014/main" id="{535A4687-91CC-4129-BF97-835C71CD6A9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6" name="Text Box 7">
          <a:extLst>
            <a:ext uri="{FF2B5EF4-FFF2-40B4-BE49-F238E27FC236}">
              <a16:creationId xmlns:a16="http://schemas.microsoft.com/office/drawing/2014/main" id="{F5D3C417-C286-41E2-A49A-65DA3BC92F5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7" name="Text Box 8">
          <a:extLst>
            <a:ext uri="{FF2B5EF4-FFF2-40B4-BE49-F238E27FC236}">
              <a16:creationId xmlns:a16="http://schemas.microsoft.com/office/drawing/2014/main" id="{8C1174D7-0145-4118-B200-62D4D467863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8" name="Text Box 9">
          <a:extLst>
            <a:ext uri="{FF2B5EF4-FFF2-40B4-BE49-F238E27FC236}">
              <a16:creationId xmlns:a16="http://schemas.microsoft.com/office/drawing/2014/main" id="{3AEE94DA-D4C7-448D-8CFC-CE8C09FBD74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49" name="Text Box 10">
          <a:extLst>
            <a:ext uri="{FF2B5EF4-FFF2-40B4-BE49-F238E27FC236}">
              <a16:creationId xmlns:a16="http://schemas.microsoft.com/office/drawing/2014/main" id="{7A87A870-C1A0-4849-8CFC-53AFED66D37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0" name="Text Box 11">
          <a:extLst>
            <a:ext uri="{FF2B5EF4-FFF2-40B4-BE49-F238E27FC236}">
              <a16:creationId xmlns:a16="http://schemas.microsoft.com/office/drawing/2014/main" id="{20617582-908E-4012-A8CD-55CCEF4C20C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1" name="Text Box 12">
          <a:extLst>
            <a:ext uri="{FF2B5EF4-FFF2-40B4-BE49-F238E27FC236}">
              <a16:creationId xmlns:a16="http://schemas.microsoft.com/office/drawing/2014/main" id="{218DA1BB-1EB7-484C-8C7B-DBA7D2969E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2" name="Text Box 13">
          <a:extLst>
            <a:ext uri="{FF2B5EF4-FFF2-40B4-BE49-F238E27FC236}">
              <a16:creationId xmlns:a16="http://schemas.microsoft.com/office/drawing/2014/main" id="{867EC70C-3B75-4448-AF54-9C64874AEB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3" name="Text Box 14">
          <a:extLst>
            <a:ext uri="{FF2B5EF4-FFF2-40B4-BE49-F238E27FC236}">
              <a16:creationId xmlns:a16="http://schemas.microsoft.com/office/drawing/2014/main" id="{B9FBE6AA-4F25-4775-9C5B-C6A4477DED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4" name="Text Box 15">
          <a:extLst>
            <a:ext uri="{FF2B5EF4-FFF2-40B4-BE49-F238E27FC236}">
              <a16:creationId xmlns:a16="http://schemas.microsoft.com/office/drawing/2014/main" id="{7AD0D9C4-CC7A-4AB0-A447-AB71186358C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5" name="Text Box 16">
          <a:extLst>
            <a:ext uri="{FF2B5EF4-FFF2-40B4-BE49-F238E27FC236}">
              <a16:creationId xmlns:a16="http://schemas.microsoft.com/office/drawing/2014/main" id="{13B12368-5D4A-456B-A8A6-035D715B9A5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6" name="Text Box 17">
          <a:extLst>
            <a:ext uri="{FF2B5EF4-FFF2-40B4-BE49-F238E27FC236}">
              <a16:creationId xmlns:a16="http://schemas.microsoft.com/office/drawing/2014/main" id="{0D1B71C5-8CE5-4D37-B46E-CA36339C396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7" name="Text Box 6">
          <a:extLst>
            <a:ext uri="{FF2B5EF4-FFF2-40B4-BE49-F238E27FC236}">
              <a16:creationId xmlns:a16="http://schemas.microsoft.com/office/drawing/2014/main" id="{416CC02A-2608-42C6-9E98-426DC740510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8" name="Text Box 7">
          <a:extLst>
            <a:ext uri="{FF2B5EF4-FFF2-40B4-BE49-F238E27FC236}">
              <a16:creationId xmlns:a16="http://schemas.microsoft.com/office/drawing/2014/main" id="{19BB6AD3-68E0-43AF-BD08-84E807DC647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59" name="Text Box 8">
          <a:extLst>
            <a:ext uri="{FF2B5EF4-FFF2-40B4-BE49-F238E27FC236}">
              <a16:creationId xmlns:a16="http://schemas.microsoft.com/office/drawing/2014/main" id="{C6F3DE41-49C9-4C58-9D96-F31BB018F1A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0" name="Text Box 9">
          <a:extLst>
            <a:ext uri="{FF2B5EF4-FFF2-40B4-BE49-F238E27FC236}">
              <a16:creationId xmlns:a16="http://schemas.microsoft.com/office/drawing/2014/main" id="{209D7913-A42B-4EBE-9E36-D163B5EB51A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1" name="Text Box 10">
          <a:extLst>
            <a:ext uri="{FF2B5EF4-FFF2-40B4-BE49-F238E27FC236}">
              <a16:creationId xmlns:a16="http://schemas.microsoft.com/office/drawing/2014/main" id="{CDD63683-A0E1-4148-85E9-13C6D8C68B6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2" name="Text Box 11">
          <a:extLst>
            <a:ext uri="{FF2B5EF4-FFF2-40B4-BE49-F238E27FC236}">
              <a16:creationId xmlns:a16="http://schemas.microsoft.com/office/drawing/2014/main" id="{8BDF9D2F-6BE6-47D5-9ED9-2FCEA842CC7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3" name="Text Box 12">
          <a:extLst>
            <a:ext uri="{FF2B5EF4-FFF2-40B4-BE49-F238E27FC236}">
              <a16:creationId xmlns:a16="http://schemas.microsoft.com/office/drawing/2014/main" id="{C63B9DFC-DD8B-48CC-AADE-DF130762CEE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4" name="Text Box 13">
          <a:extLst>
            <a:ext uri="{FF2B5EF4-FFF2-40B4-BE49-F238E27FC236}">
              <a16:creationId xmlns:a16="http://schemas.microsoft.com/office/drawing/2014/main" id="{8CBA301B-41B0-4862-9B93-3995F170FBB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5" name="Text Box 14">
          <a:extLst>
            <a:ext uri="{FF2B5EF4-FFF2-40B4-BE49-F238E27FC236}">
              <a16:creationId xmlns:a16="http://schemas.microsoft.com/office/drawing/2014/main" id="{A8AA4FAE-3834-467C-8FAF-54A9018399E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6" name="Text Box 15">
          <a:extLst>
            <a:ext uri="{FF2B5EF4-FFF2-40B4-BE49-F238E27FC236}">
              <a16:creationId xmlns:a16="http://schemas.microsoft.com/office/drawing/2014/main" id="{A756BD80-6DA5-447F-A966-AE196111DD1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7" name="Text Box 16">
          <a:extLst>
            <a:ext uri="{FF2B5EF4-FFF2-40B4-BE49-F238E27FC236}">
              <a16:creationId xmlns:a16="http://schemas.microsoft.com/office/drawing/2014/main" id="{F3F788CC-DACB-49F9-A6E3-6425A94BC5A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8" name="Text Box 17">
          <a:extLst>
            <a:ext uri="{FF2B5EF4-FFF2-40B4-BE49-F238E27FC236}">
              <a16:creationId xmlns:a16="http://schemas.microsoft.com/office/drawing/2014/main" id="{93CA1478-356E-440C-B49D-D76FA8010ED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69" name="Text Box 7">
          <a:extLst>
            <a:ext uri="{FF2B5EF4-FFF2-40B4-BE49-F238E27FC236}">
              <a16:creationId xmlns:a16="http://schemas.microsoft.com/office/drawing/2014/main" id="{ADBB2673-F398-463A-BE64-55CBFB6BD0E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0" name="Text Box 8">
          <a:extLst>
            <a:ext uri="{FF2B5EF4-FFF2-40B4-BE49-F238E27FC236}">
              <a16:creationId xmlns:a16="http://schemas.microsoft.com/office/drawing/2014/main" id="{10F8BB7F-2DA2-4BB1-9632-B78E46320BF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1" name="Text Box 9">
          <a:extLst>
            <a:ext uri="{FF2B5EF4-FFF2-40B4-BE49-F238E27FC236}">
              <a16:creationId xmlns:a16="http://schemas.microsoft.com/office/drawing/2014/main" id="{24B1A344-322B-4634-A50D-E93A1F11532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2" name="Text Box 10">
          <a:extLst>
            <a:ext uri="{FF2B5EF4-FFF2-40B4-BE49-F238E27FC236}">
              <a16:creationId xmlns:a16="http://schemas.microsoft.com/office/drawing/2014/main" id="{A60D5D60-E89E-4F7D-93D2-3A05C1150F0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3" name="Text Box 11">
          <a:extLst>
            <a:ext uri="{FF2B5EF4-FFF2-40B4-BE49-F238E27FC236}">
              <a16:creationId xmlns:a16="http://schemas.microsoft.com/office/drawing/2014/main" id="{A2E8C220-656A-4700-A95C-667A7FC641A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4" name="Text Box 12">
          <a:extLst>
            <a:ext uri="{FF2B5EF4-FFF2-40B4-BE49-F238E27FC236}">
              <a16:creationId xmlns:a16="http://schemas.microsoft.com/office/drawing/2014/main" id="{E18FEC0D-8DA2-429E-9603-8AE8E2DA331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5" name="Text Box 13">
          <a:extLst>
            <a:ext uri="{FF2B5EF4-FFF2-40B4-BE49-F238E27FC236}">
              <a16:creationId xmlns:a16="http://schemas.microsoft.com/office/drawing/2014/main" id="{1821D142-A6CC-4244-99B2-05193B028A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6" name="Text Box 14">
          <a:extLst>
            <a:ext uri="{FF2B5EF4-FFF2-40B4-BE49-F238E27FC236}">
              <a16:creationId xmlns:a16="http://schemas.microsoft.com/office/drawing/2014/main" id="{341C571A-C6D4-42B1-BC3D-ADDD4AA8D89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7" name="Text Box 15">
          <a:extLst>
            <a:ext uri="{FF2B5EF4-FFF2-40B4-BE49-F238E27FC236}">
              <a16:creationId xmlns:a16="http://schemas.microsoft.com/office/drawing/2014/main" id="{0251E854-8991-44EB-BA8A-3A7B9C3B319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8" name="Text Box 16">
          <a:extLst>
            <a:ext uri="{FF2B5EF4-FFF2-40B4-BE49-F238E27FC236}">
              <a16:creationId xmlns:a16="http://schemas.microsoft.com/office/drawing/2014/main" id="{0AF802FA-7D62-4FF6-A765-F260F4A8A6A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79" name="Text Box 17">
          <a:extLst>
            <a:ext uri="{FF2B5EF4-FFF2-40B4-BE49-F238E27FC236}">
              <a16:creationId xmlns:a16="http://schemas.microsoft.com/office/drawing/2014/main" id="{BDE845ED-0159-4140-92AA-2C125281BC0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0" name="Text Box 6">
          <a:extLst>
            <a:ext uri="{FF2B5EF4-FFF2-40B4-BE49-F238E27FC236}">
              <a16:creationId xmlns:a16="http://schemas.microsoft.com/office/drawing/2014/main" id="{94BB3526-2FE5-4DBF-8B9C-62D1D2F6F23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1" name="Text Box 7">
          <a:extLst>
            <a:ext uri="{FF2B5EF4-FFF2-40B4-BE49-F238E27FC236}">
              <a16:creationId xmlns:a16="http://schemas.microsoft.com/office/drawing/2014/main" id="{197A6CE4-0E40-4F54-BD04-A04EC1C2F68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2" name="Text Box 8">
          <a:extLst>
            <a:ext uri="{FF2B5EF4-FFF2-40B4-BE49-F238E27FC236}">
              <a16:creationId xmlns:a16="http://schemas.microsoft.com/office/drawing/2014/main" id="{2CC03D2E-5EF5-4D7C-9FCB-B811E11885D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3" name="Text Box 9">
          <a:extLst>
            <a:ext uri="{FF2B5EF4-FFF2-40B4-BE49-F238E27FC236}">
              <a16:creationId xmlns:a16="http://schemas.microsoft.com/office/drawing/2014/main" id="{164D6B4E-C549-41B9-8D61-0061EB1764A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4" name="Text Box 10">
          <a:extLst>
            <a:ext uri="{FF2B5EF4-FFF2-40B4-BE49-F238E27FC236}">
              <a16:creationId xmlns:a16="http://schemas.microsoft.com/office/drawing/2014/main" id="{168702F8-E03C-4CC6-92FD-1E7CE7A278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5" name="Text Box 11">
          <a:extLst>
            <a:ext uri="{FF2B5EF4-FFF2-40B4-BE49-F238E27FC236}">
              <a16:creationId xmlns:a16="http://schemas.microsoft.com/office/drawing/2014/main" id="{63C0D60D-AD04-47B5-AB03-1D7C167FF95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6" name="Text Box 12">
          <a:extLst>
            <a:ext uri="{FF2B5EF4-FFF2-40B4-BE49-F238E27FC236}">
              <a16:creationId xmlns:a16="http://schemas.microsoft.com/office/drawing/2014/main" id="{AD4D07B9-93E8-41B5-95B2-D4C8A612A40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7" name="Text Box 13">
          <a:extLst>
            <a:ext uri="{FF2B5EF4-FFF2-40B4-BE49-F238E27FC236}">
              <a16:creationId xmlns:a16="http://schemas.microsoft.com/office/drawing/2014/main" id="{0A1679A9-E7F4-4036-9747-18128C6B388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8" name="Text Box 14">
          <a:extLst>
            <a:ext uri="{FF2B5EF4-FFF2-40B4-BE49-F238E27FC236}">
              <a16:creationId xmlns:a16="http://schemas.microsoft.com/office/drawing/2014/main" id="{34023AF3-080C-40BE-A5E0-E1C319ABDA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89" name="Text Box 15">
          <a:extLst>
            <a:ext uri="{FF2B5EF4-FFF2-40B4-BE49-F238E27FC236}">
              <a16:creationId xmlns:a16="http://schemas.microsoft.com/office/drawing/2014/main" id="{62397367-3E2D-4856-9BB8-1A9FA66557C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0" name="Text Box 16">
          <a:extLst>
            <a:ext uri="{FF2B5EF4-FFF2-40B4-BE49-F238E27FC236}">
              <a16:creationId xmlns:a16="http://schemas.microsoft.com/office/drawing/2014/main" id="{F2790C0B-70A4-414E-9C90-9D03D7AFD14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1" name="Text Box 17">
          <a:extLst>
            <a:ext uri="{FF2B5EF4-FFF2-40B4-BE49-F238E27FC236}">
              <a16:creationId xmlns:a16="http://schemas.microsoft.com/office/drawing/2014/main" id="{C85E1861-8C7D-4689-9F57-D4A9B208EA1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2" name="Text Box 6">
          <a:extLst>
            <a:ext uri="{FF2B5EF4-FFF2-40B4-BE49-F238E27FC236}">
              <a16:creationId xmlns:a16="http://schemas.microsoft.com/office/drawing/2014/main" id="{E907DDC6-471B-4E3D-9FAA-05C9D752E75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3" name="Text Box 7">
          <a:extLst>
            <a:ext uri="{FF2B5EF4-FFF2-40B4-BE49-F238E27FC236}">
              <a16:creationId xmlns:a16="http://schemas.microsoft.com/office/drawing/2014/main" id="{883ABEA9-71EE-43EA-9041-2940A21BEC0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4" name="Text Box 8">
          <a:extLst>
            <a:ext uri="{FF2B5EF4-FFF2-40B4-BE49-F238E27FC236}">
              <a16:creationId xmlns:a16="http://schemas.microsoft.com/office/drawing/2014/main" id="{E9966281-E27B-44C4-9151-58F342DDCA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5" name="Text Box 9">
          <a:extLst>
            <a:ext uri="{FF2B5EF4-FFF2-40B4-BE49-F238E27FC236}">
              <a16:creationId xmlns:a16="http://schemas.microsoft.com/office/drawing/2014/main" id="{ADC4B519-3BEE-4AC8-B502-8E3508E3B2D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6" name="Text Box 10">
          <a:extLst>
            <a:ext uri="{FF2B5EF4-FFF2-40B4-BE49-F238E27FC236}">
              <a16:creationId xmlns:a16="http://schemas.microsoft.com/office/drawing/2014/main" id="{6B690EE4-CD23-4032-B8EC-F6CDEA71188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7" name="Text Box 11">
          <a:extLst>
            <a:ext uri="{FF2B5EF4-FFF2-40B4-BE49-F238E27FC236}">
              <a16:creationId xmlns:a16="http://schemas.microsoft.com/office/drawing/2014/main" id="{B5F12DC3-5E62-43D3-BAB1-05C665018D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8" name="Text Box 12">
          <a:extLst>
            <a:ext uri="{FF2B5EF4-FFF2-40B4-BE49-F238E27FC236}">
              <a16:creationId xmlns:a16="http://schemas.microsoft.com/office/drawing/2014/main" id="{8605661B-3E69-4DE1-A62D-913720BF69D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899" name="Text Box 13">
          <a:extLst>
            <a:ext uri="{FF2B5EF4-FFF2-40B4-BE49-F238E27FC236}">
              <a16:creationId xmlns:a16="http://schemas.microsoft.com/office/drawing/2014/main" id="{3E938BA1-2013-43F6-A657-55B6BAF23DC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0" name="Text Box 14">
          <a:extLst>
            <a:ext uri="{FF2B5EF4-FFF2-40B4-BE49-F238E27FC236}">
              <a16:creationId xmlns:a16="http://schemas.microsoft.com/office/drawing/2014/main" id="{811FB41D-6F9F-4314-9309-40361FD3CA6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1" name="Text Box 15">
          <a:extLst>
            <a:ext uri="{FF2B5EF4-FFF2-40B4-BE49-F238E27FC236}">
              <a16:creationId xmlns:a16="http://schemas.microsoft.com/office/drawing/2014/main" id="{A966B60B-91FE-48D4-9B8A-6F619F851E5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2" name="Text Box 16">
          <a:extLst>
            <a:ext uri="{FF2B5EF4-FFF2-40B4-BE49-F238E27FC236}">
              <a16:creationId xmlns:a16="http://schemas.microsoft.com/office/drawing/2014/main" id="{922C1F18-2BE9-42BA-AE64-7CF314DC1C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3" name="Text Box 17">
          <a:extLst>
            <a:ext uri="{FF2B5EF4-FFF2-40B4-BE49-F238E27FC236}">
              <a16:creationId xmlns:a16="http://schemas.microsoft.com/office/drawing/2014/main" id="{B64B7E46-83EE-4498-9519-941EADF56C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4" name="Text Box 6">
          <a:extLst>
            <a:ext uri="{FF2B5EF4-FFF2-40B4-BE49-F238E27FC236}">
              <a16:creationId xmlns:a16="http://schemas.microsoft.com/office/drawing/2014/main" id="{8F568DA2-90E2-4E70-A199-1BF423AF9A7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5" name="Text Box 7">
          <a:extLst>
            <a:ext uri="{FF2B5EF4-FFF2-40B4-BE49-F238E27FC236}">
              <a16:creationId xmlns:a16="http://schemas.microsoft.com/office/drawing/2014/main" id="{74091D8C-25FB-4501-B838-F0398D8BBD8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6" name="Text Box 8">
          <a:extLst>
            <a:ext uri="{FF2B5EF4-FFF2-40B4-BE49-F238E27FC236}">
              <a16:creationId xmlns:a16="http://schemas.microsoft.com/office/drawing/2014/main" id="{5E7273F0-E533-4F57-9452-8030B8F868C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7" name="Text Box 9">
          <a:extLst>
            <a:ext uri="{FF2B5EF4-FFF2-40B4-BE49-F238E27FC236}">
              <a16:creationId xmlns:a16="http://schemas.microsoft.com/office/drawing/2014/main" id="{14332009-5001-4715-891F-D256482E0FC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8" name="Text Box 10">
          <a:extLst>
            <a:ext uri="{FF2B5EF4-FFF2-40B4-BE49-F238E27FC236}">
              <a16:creationId xmlns:a16="http://schemas.microsoft.com/office/drawing/2014/main" id="{568B3D28-FF13-4BEF-B91C-FCD63576762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09" name="Text Box 11">
          <a:extLst>
            <a:ext uri="{FF2B5EF4-FFF2-40B4-BE49-F238E27FC236}">
              <a16:creationId xmlns:a16="http://schemas.microsoft.com/office/drawing/2014/main" id="{1D9919CA-8E30-4ED3-BB4D-9231259A61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0" name="Text Box 12">
          <a:extLst>
            <a:ext uri="{FF2B5EF4-FFF2-40B4-BE49-F238E27FC236}">
              <a16:creationId xmlns:a16="http://schemas.microsoft.com/office/drawing/2014/main" id="{B9E7BFC9-50C3-44B9-8F24-D9CB4ACEEB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1" name="Text Box 13">
          <a:extLst>
            <a:ext uri="{FF2B5EF4-FFF2-40B4-BE49-F238E27FC236}">
              <a16:creationId xmlns:a16="http://schemas.microsoft.com/office/drawing/2014/main" id="{D402C29F-C0F0-4F26-B6BD-F79128FC9E6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2" name="Text Box 14">
          <a:extLst>
            <a:ext uri="{FF2B5EF4-FFF2-40B4-BE49-F238E27FC236}">
              <a16:creationId xmlns:a16="http://schemas.microsoft.com/office/drawing/2014/main" id="{8460EBDF-CA08-4944-81F7-93E5FAB5A16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3" name="Text Box 15">
          <a:extLst>
            <a:ext uri="{FF2B5EF4-FFF2-40B4-BE49-F238E27FC236}">
              <a16:creationId xmlns:a16="http://schemas.microsoft.com/office/drawing/2014/main" id="{62CA9052-2F5B-4D2D-9B36-7C5E56CBBB5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4" name="Text Box 16">
          <a:extLst>
            <a:ext uri="{FF2B5EF4-FFF2-40B4-BE49-F238E27FC236}">
              <a16:creationId xmlns:a16="http://schemas.microsoft.com/office/drawing/2014/main" id="{ED0552CD-6687-49FB-89AF-A6D18A390A1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5" name="Text Box 17">
          <a:extLst>
            <a:ext uri="{FF2B5EF4-FFF2-40B4-BE49-F238E27FC236}">
              <a16:creationId xmlns:a16="http://schemas.microsoft.com/office/drawing/2014/main" id="{D83B8FCD-707B-45D3-A145-C537F8EB012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6" name="Text Box 7">
          <a:extLst>
            <a:ext uri="{FF2B5EF4-FFF2-40B4-BE49-F238E27FC236}">
              <a16:creationId xmlns:a16="http://schemas.microsoft.com/office/drawing/2014/main" id="{58A8337B-607B-4EE7-920D-B4D58BF02DC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7" name="Text Box 8">
          <a:extLst>
            <a:ext uri="{FF2B5EF4-FFF2-40B4-BE49-F238E27FC236}">
              <a16:creationId xmlns:a16="http://schemas.microsoft.com/office/drawing/2014/main" id="{A6FE12BD-A789-4B15-BAC0-3ED5C9AC54B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8" name="Text Box 9">
          <a:extLst>
            <a:ext uri="{FF2B5EF4-FFF2-40B4-BE49-F238E27FC236}">
              <a16:creationId xmlns:a16="http://schemas.microsoft.com/office/drawing/2014/main" id="{6EA9D782-EB4A-4774-A149-586669AFA10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19" name="Text Box 10">
          <a:extLst>
            <a:ext uri="{FF2B5EF4-FFF2-40B4-BE49-F238E27FC236}">
              <a16:creationId xmlns:a16="http://schemas.microsoft.com/office/drawing/2014/main" id="{850B8632-5341-40D5-A8C8-FB2788B14B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0" name="Text Box 11">
          <a:extLst>
            <a:ext uri="{FF2B5EF4-FFF2-40B4-BE49-F238E27FC236}">
              <a16:creationId xmlns:a16="http://schemas.microsoft.com/office/drawing/2014/main" id="{CECA5DC1-1A99-4C2C-B7EA-C54885A17F3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1" name="Text Box 12">
          <a:extLst>
            <a:ext uri="{FF2B5EF4-FFF2-40B4-BE49-F238E27FC236}">
              <a16:creationId xmlns:a16="http://schemas.microsoft.com/office/drawing/2014/main" id="{8AE1134C-F8A8-4997-BAC6-FC3122D94FA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2" name="Text Box 13">
          <a:extLst>
            <a:ext uri="{FF2B5EF4-FFF2-40B4-BE49-F238E27FC236}">
              <a16:creationId xmlns:a16="http://schemas.microsoft.com/office/drawing/2014/main" id="{6776742A-F1D3-47AF-86D1-FE879D41B64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3" name="Text Box 14">
          <a:extLst>
            <a:ext uri="{FF2B5EF4-FFF2-40B4-BE49-F238E27FC236}">
              <a16:creationId xmlns:a16="http://schemas.microsoft.com/office/drawing/2014/main" id="{7619F4B2-35DE-49D0-9C2F-19F9ED7CDF1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4" name="Text Box 15">
          <a:extLst>
            <a:ext uri="{FF2B5EF4-FFF2-40B4-BE49-F238E27FC236}">
              <a16:creationId xmlns:a16="http://schemas.microsoft.com/office/drawing/2014/main" id="{83B6D4BF-6087-4432-A36C-F9D29C8034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5" name="Text Box 16">
          <a:extLst>
            <a:ext uri="{FF2B5EF4-FFF2-40B4-BE49-F238E27FC236}">
              <a16:creationId xmlns:a16="http://schemas.microsoft.com/office/drawing/2014/main" id="{D47E4954-FEF2-4D09-BCF6-EDCC8A2C2F9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6" name="Text Box 17">
          <a:extLst>
            <a:ext uri="{FF2B5EF4-FFF2-40B4-BE49-F238E27FC236}">
              <a16:creationId xmlns:a16="http://schemas.microsoft.com/office/drawing/2014/main" id="{B9B05278-EF30-4184-9C11-E655305B9E3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7" name="Text Box 6">
          <a:extLst>
            <a:ext uri="{FF2B5EF4-FFF2-40B4-BE49-F238E27FC236}">
              <a16:creationId xmlns:a16="http://schemas.microsoft.com/office/drawing/2014/main" id="{51DD9F7B-D86C-407E-8863-685FF5DA1E4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8" name="Text Box 7">
          <a:extLst>
            <a:ext uri="{FF2B5EF4-FFF2-40B4-BE49-F238E27FC236}">
              <a16:creationId xmlns:a16="http://schemas.microsoft.com/office/drawing/2014/main" id="{71F84F93-8793-4FE7-9B2C-C48480176FC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29" name="Text Box 8">
          <a:extLst>
            <a:ext uri="{FF2B5EF4-FFF2-40B4-BE49-F238E27FC236}">
              <a16:creationId xmlns:a16="http://schemas.microsoft.com/office/drawing/2014/main" id="{11E96EBF-4796-4011-B778-4AA4F2AACB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0" name="Text Box 9">
          <a:extLst>
            <a:ext uri="{FF2B5EF4-FFF2-40B4-BE49-F238E27FC236}">
              <a16:creationId xmlns:a16="http://schemas.microsoft.com/office/drawing/2014/main" id="{7AC41F45-0A85-4FA3-AF0F-BD93BCC94FB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1" name="Text Box 10">
          <a:extLst>
            <a:ext uri="{FF2B5EF4-FFF2-40B4-BE49-F238E27FC236}">
              <a16:creationId xmlns:a16="http://schemas.microsoft.com/office/drawing/2014/main" id="{14DF6F68-6001-4964-B79A-78D3683599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2" name="Text Box 11">
          <a:extLst>
            <a:ext uri="{FF2B5EF4-FFF2-40B4-BE49-F238E27FC236}">
              <a16:creationId xmlns:a16="http://schemas.microsoft.com/office/drawing/2014/main" id="{D00DC13E-89E8-4502-9934-9C3B37A06B0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3" name="Text Box 12">
          <a:extLst>
            <a:ext uri="{FF2B5EF4-FFF2-40B4-BE49-F238E27FC236}">
              <a16:creationId xmlns:a16="http://schemas.microsoft.com/office/drawing/2014/main" id="{0A49968B-F9F3-4FD2-A567-77B0C0D5EAF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4" name="Text Box 13">
          <a:extLst>
            <a:ext uri="{FF2B5EF4-FFF2-40B4-BE49-F238E27FC236}">
              <a16:creationId xmlns:a16="http://schemas.microsoft.com/office/drawing/2014/main" id="{9923EB7D-D8F5-42DD-AC3D-D2F8B284E81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5" name="Text Box 14">
          <a:extLst>
            <a:ext uri="{FF2B5EF4-FFF2-40B4-BE49-F238E27FC236}">
              <a16:creationId xmlns:a16="http://schemas.microsoft.com/office/drawing/2014/main" id="{FC808331-0607-475C-A6A8-4A712BD6121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6" name="Text Box 15">
          <a:extLst>
            <a:ext uri="{FF2B5EF4-FFF2-40B4-BE49-F238E27FC236}">
              <a16:creationId xmlns:a16="http://schemas.microsoft.com/office/drawing/2014/main" id="{DD16D163-B7AA-4061-AF73-20D358534F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7" name="Text Box 16">
          <a:extLst>
            <a:ext uri="{FF2B5EF4-FFF2-40B4-BE49-F238E27FC236}">
              <a16:creationId xmlns:a16="http://schemas.microsoft.com/office/drawing/2014/main" id="{8394158E-E6D6-4E6D-8F22-9086FA70A89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8" name="Text Box 17">
          <a:extLst>
            <a:ext uri="{FF2B5EF4-FFF2-40B4-BE49-F238E27FC236}">
              <a16:creationId xmlns:a16="http://schemas.microsoft.com/office/drawing/2014/main" id="{733E89AB-AF7E-4202-8F3F-83003D4A51E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39" name="Text Box 6">
          <a:extLst>
            <a:ext uri="{FF2B5EF4-FFF2-40B4-BE49-F238E27FC236}">
              <a16:creationId xmlns:a16="http://schemas.microsoft.com/office/drawing/2014/main" id="{D41F64F0-E85B-4A5E-A690-DF75C8EE6A2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0" name="Text Box 7">
          <a:extLst>
            <a:ext uri="{FF2B5EF4-FFF2-40B4-BE49-F238E27FC236}">
              <a16:creationId xmlns:a16="http://schemas.microsoft.com/office/drawing/2014/main" id="{B7E6E209-2454-4363-AB85-65034867227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1" name="Text Box 8">
          <a:extLst>
            <a:ext uri="{FF2B5EF4-FFF2-40B4-BE49-F238E27FC236}">
              <a16:creationId xmlns:a16="http://schemas.microsoft.com/office/drawing/2014/main" id="{4B7C7ACF-6C31-45C9-B815-E633FDD5E45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2" name="Text Box 9">
          <a:extLst>
            <a:ext uri="{FF2B5EF4-FFF2-40B4-BE49-F238E27FC236}">
              <a16:creationId xmlns:a16="http://schemas.microsoft.com/office/drawing/2014/main" id="{B4394426-8D9A-4CCD-830E-6ABB0D2CB00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3" name="Text Box 10">
          <a:extLst>
            <a:ext uri="{FF2B5EF4-FFF2-40B4-BE49-F238E27FC236}">
              <a16:creationId xmlns:a16="http://schemas.microsoft.com/office/drawing/2014/main" id="{8BCE8D01-DEBF-4756-8360-E8E6816E1AB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4" name="Text Box 11">
          <a:extLst>
            <a:ext uri="{FF2B5EF4-FFF2-40B4-BE49-F238E27FC236}">
              <a16:creationId xmlns:a16="http://schemas.microsoft.com/office/drawing/2014/main" id="{2383C46E-67B5-4E03-953E-3DEFD00AE0C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5" name="Text Box 12">
          <a:extLst>
            <a:ext uri="{FF2B5EF4-FFF2-40B4-BE49-F238E27FC236}">
              <a16:creationId xmlns:a16="http://schemas.microsoft.com/office/drawing/2014/main" id="{73D166BF-DE5B-4817-A354-50740C4101F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6" name="Text Box 13">
          <a:extLst>
            <a:ext uri="{FF2B5EF4-FFF2-40B4-BE49-F238E27FC236}">
              <a16:creationId xmlns:a16="http://schemas.microsoft.com/office/drawing/2014/main" id="{13557AF0-51DB-4312-99F2-C500128985C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7" name="Text Box 14">
          <a:extLst>
            <a:ext uri="{FF2B5EF4-FFF2-40B4-BE49-F238E27FC236}">
              <a16:creationId xmlns:a16="http://schemas.microsoft.com/office/drawing/2014/main" id="{797F8CC0-3F15-4E9E-9174-BDFD11590A9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8" name="Text Box 15">
          <a:extLst>
            <a:ext uri="{FF2B5EF4-FFF2-40B4-BE49-F238E27FC236}">
              <a16:creationId xmlns:a16="http://schemas.microsoft.com/office/drawing/2014/main" id="{8D35EA98-DE53-4915-B859-3EDB807BEBE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49" name="Text Box 16">
          <a:extLst>
            <a:ext uri="{FF2B5EF4-FFF2-40B4-BE49-F238E27FC236}">
              <a16:creationId xmlns:a16="http://schemas.microsoft.com/office/drawing/2014/main" id="{0406464D-F91D-40A7-A3FB-CF81147461F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0" name="Text Box 17">
          <a:extLst>
            <a:ext uri="{FF2B5EF4-FFF2-40B4-BE49-F238E27FC236}">
              <a16:creationId xmlns:a16="http://schemas.microsoft.com/office/drawing/2014/main" id="{D1CBF30E-B668-4B9F-890B-BC965D75E2C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1" name="Text Box 6">
          <a:extLst>
            <a:ext uri="{FF2B5EF4-FFF2-40B4-BE49-F238E27FC236}">
              <a16:creationId xmlns:a16="http://schemas.microsoft.com/office/drawing/2014/main" id="{908574E3-E338-4624-9A77-C2846CFEF6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2" name="Text Box 7">
          <a:extLst>
            <a:ext uri="{FF2B5EF4-FFF2-40B4-BE49-F238E27FC236}">
              <a16:creationId xmlns:a16="http://schemas.microsoft.com/office/drawing/2014/main" id="{F8799B20-A32E-449A-9C35-ADA2A87CDD6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3" name="Text Box 8">
          <a:extLst>
            <a:ext uri="{FF2B5EF4-FFF2-40B4-BE49-F238E27FC236}">
              <a16:creationId xmlns:a16="http://schemas.microsoft.com/office/drawing/2014/main" id="{DF40613D-A473-4B86-A7FF-F0ACCAD927C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4" name="Text Box 9">
          <a:extLst>
            <a:ext uri="{FF2B5EF4-FFF2-40B4-BE49-F238E27FC236}">
              <a16:creationId xmlns:a16="http://schemas.microsoft.com/office/drawing/2014/main" id="{D5CEB5FA-9AC2-4D12-802F-A40280F65C4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5" name="Text Box 10">
          <a:extLst>
            <a:ext uri="{FF2B5EF4-FFF2-40B4-BE49-F238E27FC236}">
              <a16:creationId xmlns:a16="http://schemas.microsoft.com/office/drawing/2014/main" id="{3F7363C1-9460-4177-9ACE-0F0F228EC71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6" name="Text Box 11">
          <a:extLst>
            <a:ext uri="{FF2B5EF4-FFF2-40B4-BE49-F238E27FC236}">
              <a16:creationId xmlns:a16="http://schemas.microsoft.com/office/drawing/2014/main" id="{53F294E3-0E25-49D0-AA03-4BA7F200991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7" name="Text Box 12">
          <a:extLst>
            <a:ext uri="{FF2B5EF4-FFF2-40B4-BE49-F238E27FC236}">
              <a16:creationId xmlns:a16="http://schemas.microsoft.com/office/drawing/2014/main" id="{291D010A-DB11-448E-B24A-3438F08007F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8" name="Text Box 13">
          <a:extLst>
            <a:ext uri="{FF2B5EF4-FFF2-40B4-BE49-F238E27FC236}">
              <a16:creationId xmlns:a16="http://schemas.microsoft.com/office/drawing/2014/main" id="{0DD4CBB7-C91D-444B-BE24-E15D2541C58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59" name="Text Box 14">
          <a:extLst>
            <a:ext uri="{FF2B5EF4-FFF2-40B4-BE49-F238E27FC236}">
              <a16:creationId xmlns:a16="http://schemas.microsoft.com/office/drawing/2014/main" id="{11F72924-66E0-4359-B6B8-32E285B449F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0" name="Text Box 15">
          <a:extLst>
            <a:ext uri="{FF2B5EF4-FFF2-40B4-BE49-F238E27FC236}">
              <a16:creationId xmlns:a16="http://schemas.microsoft.com/office/drawing/2014/main" id="{5C91841F-5940-43A7-BE94-E7D9BB603AB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1" name="Text Box 16">
          <a:extLst>
            <a:ext uri="{FF2B5EF4-FFF2-40B4-BE49-F238E27FC236}">
              <a16:creationId xmlns:a16="http://schemas.microsoft.com/office/drawing/2014/main" id="{FDCC29CF-90EB-4608-8C31-1C9F2C6482D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2" name="Text Box 17">
          <a:extLst>
            <a:ext uri="{FF2B5EF4-FFF2-40B4-BE49-F238E27FC236}">
              <a16:creationId xmlns:a16="http://schemas.microsoft.com/office/drawing/2014/main" id="{11C961A2-B54D-4A36-BE8E-AA433B8464A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3" name="Text Box 7">
          <a:extLst>
            <a:ext uri="{FF2B5EF4-FFF2-40B4-BE49-F238E27FC236}">
              <a16:creationId xmlns:a16="http://schemas.microsoft.com/office/drawing/2014/main" id="{84EBAAA1-CB37-49B9-867D-9D4EA18B1B6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4" name="Text Box 8">
          <a:extLst>
            <a:ext uri="{FF2B5EF4-FFF2-40B4-BE49-F238E27FC236}">
              <a16:creationId xmlns:a16="http://schemas.microsoft.com/office/drawing/2014/main" id="{0EF874B0-C376-4526-89E5-A70D38141CE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5" name="Text Box 9">
          <a:extLst>
            <a:ext uri="{FF2B5EF4-FFF2-40B4-BE49-F238E27FC236}">
              <a16:creationId xmlns:a16="http://schemas.microsoft.com/office/drawing/2014/main" id="{82859CF1-A675-47B8-8889-9E35FF0D9CB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6" name="Text Box 10">
          <a:extLst>
            <a:ext uri="{FF2B5EF4-FFF2-40B4-BE49-F238E27FC236}">
              <a16:creationId xmlns:a16="http://schemas.microsoft.com/office/drawing/2014/main" id="{746C6083-E2F6-4A91-B0CE-25B69FF4A30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7" name="Text Box 11">
          <a:extLst>
            <a:ext uri="{FF2B5EF4-FFF2-40B4-BE49-F238E27FC236}">
              <a16:creationId xmlns:a16="http://schemas.microsoft.com/office/drawing/2014/main" id="{D7555B07-5EE5-4CF9-B2D6-E93052D964D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8" name="Text Box 12">
          <a:extLst>
            <a:ext uri="{FF2B5EF4-FFF2-40B4-BE49-F238E27FC236}">
              <a16:creationId xmlns:a16="http://schemas.microsoft.com/office/drawing/2014/main" id="{190116AF-7EEF-4E7F-B515-CC6627167A4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69" name="Text Box 13">
          <a:extLst>
            <a:ext uri="{FF2B5EF4-FFF2-40B4-BE49-F238E27FC236}">
              <a16:creationId xmlns:a16="http://schemas.microsoft.com/office/drawing/2014/main" id="{C9B5C05E-EE78-4037-B886-9484639409D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0" name="Text Box 14">
          <a:extLst>
            <a:ext uri="{FF2B5EF4-FFF2-40B4-BE49-F238E27FC236}">
              <a16:creationId xmlns:a16="http://schemas.microsoft.com/office/drawing/2014/main" id="{1969DCEB-2EF6-427E-90EA-BB8686DC49B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1" name="Text Box 15">
          <a:extLst>
            <a:ext uri="{FF2B5EF4-FFF2-40B4-BE49-F238E27FC236}">
              <a16:creationId xmlns:a16="http://schemas.microsoft.com/office/drawing/2014/main" id="{1C998ED2-87CA-44DC-B76D-D522702B897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2" name="Text Box 16">
          <a:extLst>
            <a:ext uri="{FF2B5EF4-FFF2-40B4-BE49-F238E27FC236}">
              <a16:creationId xmlns:a16="http://schemas.microsoft.com/office/drawing/2014/main" id="{5C40F15A-5672-46C8-9D6B-D9A5AFE4099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3" name="Text Box 17">
          <a:extLst>
            <a:ext uri="{FF2B5EF4-FFF2-40B4-BE49-F238E27FC236}">
              <a16:creationId xmlns:a16="http://schemas.microsoft.com/office/drawing/2014/main" id="{19E5F4B9-1D7E-421D-B758-1BDE7F1C13E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4" name="Text Box 6">
          <a:extLst>
            <a:ext uri="{FF2B5EF4-FFF2-40B4-BE49-F238E27FC236}">
              <a16:creationId xmlns:a16="http://schemas.microsoft.com/office/drawing/2014/main" id="{4B737C89-AF2D-4F03-B21F-C2BC240551E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5" name="Text Box 7">
          <a:extLst>
            <a:ext uri="{FF2B5EF4-FFF2-40B4-BE49-F238E27FC236}">
              <a16:creationId xmlns:a16="http://schemas.microsoft.com/office/drawing/2014/main" id="{ABBE374F-B64D-4DC5-AE73-FBE511D6F7E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6" name="Text Box 8">
          <a:extLst>
            <a:ext uri="{FF2B5EF4-FFF2-40B4-BE49-F238E27FC236}">
              <a16:creationId xmlns:a16="http://schemas.microsoft.com/office/drawing/2014/main" id="{1A2FA8DB-857C-4AE4-B648-D4B778339BA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7" name="Text Box 9">
          <a:extLst>
            <a:ext uri="{FF2B5EF4-FFF2-40B4-BE49-F238E27FC236}">
              <a16:creationId xmlns:a16="http://schemas.microsoft.com/office/drawing/2014/main" id="{7267033A-7AA2-456C-98FE-AE01C5011B0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8" name="Text Box 10">
          <a:extLst>
            <a:ext uri="{FF2B5EF4-FFF2-40B4-BE49-F238E27FC236}">
              <a16:creationId xmlns:a16="http://schemas.microsoft.com/office/drawing/2014/main" id="{0897608E-B9EB-4F6F-898A-FA1DD1AD710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79" name="Text Box 11">
          <a:extLst>
            <a:ext uri="{FF2B5EF4-FFF2-40B4-BE49-F238E27FC236}">
              <a16:creationId xmlns:a16="http://schemas.microsoft.com/office/drawing/2014/main" id="{9FBDE22D-76A0-430A-882C-F4958645420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0" name="Text Box 12">
          <a:extLst>
            <a:ext uri="{FF2B5EF4-FFF2-40B4-BE49-F238E27FC236}">
              <a16:creationId xmlns:a16="http://schemas.microsoft.com/office/drawing/2014/main" id="{BE23DE25-0B07-470C-B13C-8A9C41E56E8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1" name="Text Box 13">
          <a:extLst>
            <a:ext uri="{FF2B5EF4-FFF2-40B4-BE49-F238E27FC236}">
              <a16:creationId xmlns:a16="http://schemas.microsoft.com/office/drawing/2014/main" id="{ED423686-662B-4F2C-87F2-F2750D7E72C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2" name="Text Box 14">
          <a:extLst>
            <a:ext uri="{FF2B5EF4-FFF2-40B4-BE49-F238E27FC236}">
              <a16:creationId xmlns:a16="http://schemas.microsoft.com/office/drawing/2014/main" id="{28E42812-7A74-48BA-B6CA-623E7E291EF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3" name="Text Box 15">
          <a:extLst>
            <a:ext uri="{FF2B5EF4-FFF2-40B4-BE49-F238E27FC236}">
              <a16:creationId xmlns:a16="http://schemas.microsoft.com/office/drawing/2014/main" id="{AC594557-D5AA-418D-92EC-045CB6739A6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4" name="Text Box 16">
          <a:extLst>
            <a:ext uri="{FF2B5EF4-FFF2-40B4-BE49-F238E27FC236}">
              <a16:creationId xmlns:a16="http://schemas.microsoft.com/office/drawing/2014/main" id="{A4E10A1A-0D85-4AAE-AE9D-D131321DF25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5" name="Text Box 17">
          <a:extLst>
            <a:ext uri="{FF2B5EF4-FFF2-40B4-BE49-F238E27FC236}">
              <a16:creationId xmlns:a16="http://schemas.microsoft.com/office/drawing/2014/main" id="{146A1180-55F0-43A9-8FC4-9453AEB7A45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6" name="Text Box 6">
          <a:extLst>
            <a:ext uri="{FF2B5EF4-FFF2-40B4-BE49-F238E27FC236}">
              <a16:creationId xmlns:a16="http://schemas.microsoft.com/office/drawing/2014/main" id="{2F165C22-69B1-4B5D-80C2-4121C89A03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7" name="Text Box 7">
          <a:extLst>
            <a:ext uri="{FF2B5EF4-FFF2-40B4-BE49-F238E27FC236}">
              <a16:creationId xmlns:a16="http://schemas.microsoft.com/office/drawing/2014/main" id="{5973E6AD-1702-4925-8A9E-F2615678732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8" name="Text Box 8">
          <a:extLst>
            <a:ext uri="{FF2B5EF4-FFF2-40B4-BE49-F238E27FC236}">
              <a16:creationId xmlns:a16="http://schemas.microsoft.com/office/drawing/2014/main" id="{3AA9A851-C62A-42E5-A0E3-1F04FC55188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89" name="Text Box 9">
          <a:extLst>
            <a:ext uri="{FF2B5EF4-FFF2-40B4-BE49-F238E27FC236}">
              <a16:creationId xmlns:a16="http://schemas.microsoft.com/office/drawing/2014/main" id="{4031BCF5-63E8-4E68-9464-A0666BB36E2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0" name="Text Box 10">
          <a:extLst>
            <a:ext uri="{FF2B5EF4-FFF2-40B4-BE49-F238E27FC236}">
              <a16:creationId xmlns:a16="http://schemas.microsoft.com/office/drawing/2014/main" id="{17E4140D-5408-4912-A1C4-E0CA1018886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1" name="Text Box 11">
          <a:extLst>
            <a:ext uri="{FF2B5EF4-FFF2-40B4-BE49-F238E27FC236}">
              <a16:creationId xmlns:a16="http://schemas.microsoft.com/office/drawing/2014/main" id="{D00F7570-1421-4B80-A463-35F8CA01820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2" name="Text Box 12">
          <a:extLst>
            <a:ext uri="{FF2B5EF4-FFF2-40B4-BE49-F238E27FC236}">
              <a16:creationId xmlns:a16="http://schemas.microsoft.com/office/drawing/2014/main" id="{654940D8-07D4-47A1-BE56-C3DD920DE73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3" name="Text Box 13">
          <a:extLst>
            <a:ext uri="{FF2B5EF4-FFF2-40B4-BE49-F238E27FC236}">
              <a16:creationId xmlns:a16="http://schemas.microsoft.com/office/drawing/2014/main" id="{2F87FFC2-3A38-4F68-8FC0-2105F4C7448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4" name="Text Box 14">
          <a:extLst>
            <a:ext uri="{FF2B5EF4-FFF2-40B4-BE49-F238E27FC236}">
              <a16:creationId xmlns:a16="http://schemas.microsoft.com/office/drawing/2014/main" id="{D9F2F502-2997-438B-822F-932D4BD56AB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5" name="Text Box 15">
          <a:extLst>
            <a:ext uri="{FF2B5EF4-FFF2-40B4-BE49-F238E27FC236}">
              <a16:creationId xmlns:a16="http://schemas.microsoft.com/office/drawing/2014/main" id="{9E7356A3-7EC0-485A-8E1C-8FB0FA39E5F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6" name="Text Box 16">
          <a:extLst>
            <a:ext uri="{FF2B5EF4-FFF2-40B4-BE49-F238E27FC236}">
              <a16:creationId xmlns:a16="http://schemas.microsoft.com/office/drawing/2014/main" id="{F8C6F970-65BC-4DA8-8D6E-2296072E001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7" name="Text Box 17">
          <a:extLst>
            <a:ext uri="{FF2B5EF4-FFF2-40B4-BE49-F238E27FC236}">
              <a16:creationId xmlns:a16="http://schemas.microsoft.com/office/drawing/2014/main" id="{FC3623C1-A2B8-4861-A454-55BA784D04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8" name="Text Box 6">
          <a:extLst>
            <a:ext uri="{FF2B5EF4-FFF2-40B4-BE49-F238E27FC236}">
              <a16:creationId xmlns:a16="http://schemas.microsoft.com/office/drawing/2014/main" id="{A81AD669-5D1D-4807-91FB-AA8BE5EB808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999" name="Text Box 7">
          <a:extLst>
            <a:ext uri="{FF2B5EF4-FFF2-40B4-BE49-F238E27FC236}">
              <a16:creationId xmlns:a16="http://schemas.microsoft.com/office/drawing/2014/main" id="{057DCAE2-A7E4-4E63-9D15-CCE8EE1BA8B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0" name="Text Box 8">
          <a:extLst>
            <a:ext uri="{FF2B5EF4-FFF2-40B4-BE49-F238E27FC236}">
              <a16:creationId xmlns:a16="http://schemas.microsoft.com/office/drawing/2014/main" id="{781D6602-F0A4-42B9-8AAD-B761AFC53DA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1" name="Text Box 9">
          <a:extLst>
            <a:ext uri="{FF2B5EF4-FFF2-40B4-BE49-F238E27FC236}">
              <a16:creationId xmlns:a16="http://schemas.microsoft.com/office/drawing/2014/main" id="{987EC9CE-AD3D-4460-9DD2-2E07C23E9BB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2" name="Text Box 10">
          <a:extLst>
            <a:ext uri="{FF2B5EF4-FFF2-40B4-BE49-F238E27FC236}">
              <a16:creationId xmlns:a16="http://schemas.microsoft.com/office/drawing/2014/main" id="{55442456-20A0-4E38-A076-B53977C441E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3" name="Text Box 11">
          <a:extLst>
            <a:ext uri="{FF2B5EF4-FFF2-40B4-BE49-F238E27FC236}">
              <a16:creationId xmlns:a16="http://schemas.microsoft.com/office/drawing/2014/main" id="{CE24D6CA-3DB3-4626-BDF6-C2D93A3B1B7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4" name="Text Box 12">
          <a:extLst>
            <a:ext uri="{FF2B5EF4-FFF2-40B4-BE49-F238E27FC236}">
              <a16:creationId xmlns:a16="http://schemas.microsoft.com/office/drawing/2014/main" id="{A3772E53-DAF3-4913-A0B7-1EE5001D4E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5" name="Text Box 13">
          <a:extLst>
            <a:ext uri="{FF2B5EF4-FFF2-40B4-BE49-F238E27FC236}">
              <a16:creationId xmlns:a16="http://schemas.microsoft.com/office/drawing/2014/main" id="{642AD54D-0660-40FB-B1E0-FB6FB2216E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6" name="Text Box 14">
          <a:extLst>
            <a:ext uri="{FF2B5EF4-FFF2-40B4-BE49-F238E27FC236}">
              <a16:creationId xmlns:a16="http://schemas.microsoft.com/office/drawing/2014/main" id="{49642BE1-B9ED-4BAD-80E7-C099B015B2A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7" name="Text Box 15">
          <a:extLst>
            <a:ext uri="{FF2B5EF4-FFF2-40B4-BE49-F238E27FC236}">
              <a16:creationId xmlns:a16="http://schemas.microsoft.com/office/drawing/2014/main" id="{D66220B8-CA32-4FFA-B1E9-27582D51F8E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8" name="Text Box 16">
          <a:extLst>
            <a:ext uri="{FF2B5EF4-FFF2-40B4-BE49-F238E27FC236}">
              <a16:creationId xmlns:a16="http://schemas.microsoft.com/office/drawing/2014/main" id="{866F6042-FF9B-4AE2-8632-56CE8201796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09" name="Text Box 17">
          <a:extLst>
            <a:ext uri="{FF2B5EF4-FFF2-40B4-BE49-F238E27FC236}">
              <a16:creationId xmlns:a16="http://schemas.microsoft.com/office/drawing/2014/main" id="{CB408447-D4DC-4113-BA4F-CA4E4361936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0" name="Text Box 7">
          <a:extLst>
            <a:ext uri="{FF2B5EF4-FFF2-40B4-BE49-F238E27FC236}">
              <a16:creationId xmlns:a16="http://schemas.microsoft.com/office/drawing/2014/main" id="{150F6716-7711-4D65-AC3C-14AA345E766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1" name="Text Box 8">
          <a:extLst>
            <a:ext uri="{FF2B5EF4-FFF2-40B4-BE49-F238E27FC236}">
              <a16:creationId xmlns:a16="http://schemas.microsoft.com/office/drawing/2014/main" id="{58FE5DFD-635B-4482-8CA1-E40EB4B7858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2" name="Text Box 9">
          <a:extLst>
            <a:ext uri="{FF2B5EF4-FFF2-40B4-BE49-F238E27FC236}">
              <a16:creationId xmlns:a16="http://schemas.microsoft.com/office/drawing/2014/main" id="{17E4C729-FDB3-40AB-887E-4513C7E57C7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3" name="Text Box 10">
          <a:extLst>
            <a:ext uri="{FF2B5EF4-FFF2-40B4-BE49-F238E27FC236}">
              <a16:creationId xmlns:a16="http://schemas.microsoft.com/office/drawing/2014/main" id="{B971DB98-357B-4312-B557-CD44B851B1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4" name="Text Box 11">
          <a:extLst>
            <a:ext uri="{FF2B5EF4-FFF2-40B4-BE49-F238E27FC236}">
              <a16:creationId xmlns:a16="http://schemas.microsoft.com/office/drawing/2014/main" id="{AE253483-CA51-4EAC-9093-09E69EAF16B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5" name="Text Box 12">
          <a:extLst>
            <a:ext uri="{FF2B5EF4-FFF2-40B4-BE49-F238E27FC236}">
              <a16:creationId xmlns:a16="http://schemas.microsoft.com/office/drawing/2014/main" id="{1261C133-BDE1-411A-91B4-BD7EC6836AD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6" name="Text Box 13">
          <a:extLst>
            <a:ext uri="{FF2B5EF4-FFF2-40B4-BE49-F238E27FC236}">
              <a16:creationId xmlns:a16="http://schemas.microsoft.com/office/drawing/2014/main" id="{DD617BBE-E666-4B2F-8889-87389A0350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7" name="Text Box 14">
          <a:extLst>
            <a:ext uri="{FF2B5EF4-FFF2-40B4-BE49-F238E27FC236}">
              <a16:creationId xmlns:a16="http://schemas.microsoft.com/office/drawing/2014/main" id="{1B7A3DFC-EC36-4C99-9D16-6E45192BE5C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8" name="Text Box 15">
          <a:extLst>
            <a:ext uri="{FF2B5EF4-FFF2-40B4-BE49-F238E27FC236}">
              <a16:creationId xmlns:a16="http://schemas.microsoft.com/office/drawing/2014/main" id="{6C30D944-1E05-412D-A89A-CE020B6BD84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19" name="Text Box 16">
          <a:extLst>
            <a:ext uri="{FF2B5EF4-FFF2-40B4-BE49-F238E27FC236}">
              <a16:creationId xmlns:a16="http://schemas.microsoft.com/office/drawing/2014/main" id="{A5656418-AB75-4FAA-B63C-B10E7934B1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0" name="Text Box 17">
          <a:extLst>
            <a:ext uri="{FF2B5EF4-FFF2-40B4-BE49-F238E27FC236}">
              <a16:creationId xmlns:a16="http://schemas.microsoft.com/office/drawing/2014/main" id="{5D0677F6-73AD-4499-BB03-C9D613141E4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1" name="Text Box 6">
          <a:extLst>
            <a:ext uri="{FF2B5EF4-FFF2-40B4-BE49-F238E27FC236}">
              <a16:creationId xmlns:a16="http://schemas.microsoft.com/office/drawing/2014/main" id="{580915F8-B400-49A6-882D-4344A1D9219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2" name="Text Box 7">
          <a:extLst>
            <a:ext uri="{FF2B5EF4-FFF2-40B4-BE49-F238E27FC236}">
              <a16:creationId xmlns:a16="http://schemas.microsoft.com/office/drawing/2014/main" id="{6F80A7F6-67EE-46CF-B0B2-54B212D02BA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3" name="Text Box 8">
          <a:extLst>
            <a:ext uri="{FF2B5EF4-FFF2-40B4-BE49-F238E27FC236}">
              <a16:creationId xmlns:a16="http://schemas.microsoft.com/office/drawing/2014/main" id="{0E8FB05D-93C8-4601-B990-17A1928DB89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4" name="Text Box 9">
          <a:extLst>
            <a:ext uri="{FF2B5EF4-FFF2-40B4-BE49-F238E27FC236}">
              <a16:creationId xmlns:a16="http://schemas.microsoft.com/office/drawing/2014/main" id="{48BFCD06-0A6B-4762-B340-A7A2D5AB1F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5" name="Text Box 10">
          <a:extLst>
            <a:ext uri="{FF2B5EF4-FFF2-40B4-BE49-F238E27FC236}">
              <a16:creationId xmlns:a16="http://schemas.microsoft.com/office/drawing/2014/main" id="{05F643A8-FD98-4707-8223-35CE970A50D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6" name="Text Box 11">
          <a:extLst>
            <a:ext uri="{FF2B5EF4-FFF2-40B4-BE49-F238E27FC236}">
              <a16:creationId xmlns:a16="http://schemas.microsoft.com/office/drawing/2014/main" id="{2AEA8358-8252-487C-80F3-63C35A4E3D4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7" name="Text Box 12">
          <a:extLst>
            <a:ext uri="{FF2B5EF4-FFF2-40B4-BE49-F238E27FC236}">
              <a16:creationId xmlns:a16="http://schemas.microsoft.com/office/drawing/2014/main" id="{0FEED6EE-841E-4494-9EE8-06AFA2B8D49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8" name="Text Box 13">
          <a:extLst>
            <a:ext uri="{FF2B5EF4-FFF2-40B4-BE49-F238E27FC236}">
              <a16:creationId xmlns:a16="http://schemas.microsoft.com/office/drawing/2014/main" id="{B7C78A1A-FBE8-4161-9EAF-40350F0A41D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29" name="Text Box 14">
          <a:extLst>
            <a:ext uri="{FF2B5EF4-FFF2-40B4-BE49-F238E27FC236}">
              <a16:creationId xmlns:a16="http://schemas.microsoft.com/office/drawing/2014/main" id="{4A44D1E0-E2C8-42B3-97D0-32D4A452824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0" name="Text Box 15">
          <a:extLst>
            <a:ext uri="{FF2B5EF4-FFF2-40B4-BE49-F238E27FC236}">
              <a16:creationId xmlns:a16="http://schemas.microsoft.com/office/drawing/2014/main" id="{7B4F4E2F-3E98-44CA-B14F-6784D1C238B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1" name="Text Box 16">
          <a:extLst>
            <a:ext uri="{FF2B5EF4-FFF2-40B4-BE49-F238E27FC236}">
              <a16:creationId xmlns:a16="http://schemas.microsoft.com/office/drawing/2014/main" id="{1298E343-CF52-4710-9EC3-0A1AC87FB32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2" name="Text Box 17">
          <a:extLst>
            <a:ext uri="{FF2B5EF4-FFF2-40B4-BE49-F238E27FC236}">
              <a16:creationId xmlns:a16="http://schemas.microsoft.com/office/drawing/2014/main" id="{A217822A-4047-4E8E-8680-6E9F54DD349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3" name="Text Box 6">
          <a:extLst>
            <a:ext uri="{FF2B5EF4-FFF2-40B4-BE49-F238E27FC236}">
              <a16:creationId xmlns:a16="http://schemas.microsoft.com/office/drawing/2014/main" id="{B7288525-47A5-44EC-B696-4F0E9667003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4" name="Text Box 7">
          <a:extLst>
            <a:ext uri="{FF2B5EF4-FFF2-40B4-BE49-F238E27FC236}">
              <a16:creationId xmlns:a16="http://schemas.microsoft.com/office/drawing/2014/main" id="{9287F7ED-4474-47D0-9CFC-B567C9DF28A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5" name="Text Box 8">
          <a:extLst>
            <a:ext uri="{FF2B5EF4-FFF2-40B4-BE49-F238E27FC236}">
              <a16:creationId xmlns:a16="http://schemas.microsoft.com/office/drawing/2014/main" id="{395B734F-4285-4764-AD97-3928C3E2E33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6" name="Text Box 9">
          <a:extLst>
            <a:ext uri="{FF2B5EF4-FFF2-40B4-BE49-F238E27FC236}">
              <a16:creationId xmlns:a16="http://schemas.microsoft.com/office/drawing/2014/main" id="{D872EF15-7414-421E-A866-603891C0E5D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7" name="Text Box 10">
          <a:extLst>
            <a:ext uri="{FF2B5EF4-FFF2-40B4-BE49-F238E27FC236}">
              <a16:creationId xmlns:a16="http://schemas.microsoft.com/office/drawing/2014/main" id="{09709DBA-E3C7-4745-951B-58581618BC5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8" name="Text Box 11">
          <a:extLst>
            <a:ext uri="{FF2B5EF4-FFF2-40B4-BE49-F238E27FC236}">
              <a16:creationId xmlns:a16="http://schemas.microsoft.com/office/drawing/2014/main" id="{E60A050E-ACD5-47E0-99CC-9D344959AF3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39" name="Text Box 12">
          <a:extLst>
            <a:ext uri="{FF2B5EF4-FFF2-40B4-BE49-F238E27FC236}">
              <a16:creationId xmlns:a16="http://schemas.microsoft.com/office/drawing/2014/main" id="{71FE718E-46CE-49E8-8E03-39E06E4409B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0" name="Text Box 13">
          <a:extLst>
            <a:ext uri="{FF2B5EF4-FFF2-40B4-BE49-F238E27FC236}">
              <a16:creationId xmlns:a16="http://schemas.microsoft.com/office/drawing/2014/main" id="{D0B5D851-53C8-479D-BA1E-6E8E8F448D2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1" name="Text Box 14">
          <a:extLst>
            <a:ext uri="{FF2B5EF4-FFF2-40B4-BE49-F238E27FC236}">
              <a16:creationId xmlns:a16="http://schemas.microsoft.com/office/drawing/2014/main" id="{45ACC0B7-2048-48E0-968B-D88EAF3D852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2" name="Text Box 15">
          <a:extLst>
            <a:ext uri="{FF2B5EF4-FFF2-40B4-BE49-F238E27FC236}">
              <a16:creationId xmlns:a16="http://schemas.microsoft.com/office/drawing/2014/main" id="{DA418613-EF93-4B5E-962C-1E9EB3ED4F3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3" name="Text Box 16">
          <a:extLst>
            <a:ext uri="{FF2B5EF4-FFF2-40B4-BE49-F238E27FC236}">
              <a16:creationId xmlns:a16="http://schemas.microsoft.com/office/drawing/2014/main" id="{6D92CE18-F2BF-408D-BD61-6A830537FC1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4" name="Text Box 17">
          <a:extLst>
            <a:ext uri="{FF2B5EF4-FFF2-40B4-BE49-F238E27FC236}">
              <a16:creationId xmlns:a16="http://schemas.microsoft.com/office/drawing/2014/main" id="{CBE0D1BA-9AE7-4324-BA62-3C293B54358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5" name="Text Box 6">
          <a:extLst>
            <a:ext uri="{FF2B5EF4-FFF2-40B4-BE49-F238E27FC236}">
              <a16:creationId xmlns:a16="http://schemas.microsoft.com/office/drawing/2014/main" id="{276A3744-53AD-48FB-B7BD-29B18EAE9C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6" name="Text Box 7">
          <a:extLst>
            <a:ext uri="{FF2B5EF4-FFF2-40B4-BE49-F238E27FC236}">
              <a16:creationId xmlns:a16="http://schemas.microsoft.com/office/drawing/2014/main" id="{616DD2DA-F4DE-4097-9420-9762AE64FC1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7" name="Text Box 8">
          <a:extLst>
            <a:ext uri="{FF2B5EF4-FFF2-40B4-BE49-F238E27FC236}">
              <a16:creationId xmlns:a16="http://schemas.microsoft.com/office/drawing/2014/main" id="{C0040360-3729-4A19-A354-8A1696B3D08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8" name="Text Box 9">
          <a:extLst>
            <a:ext uri="{FF2B5EF4-FFF2-40B4-BE49-F238E27FC236}">
              <a16:creationId xmlns:a16="http://schemas.microsoft.com/office/drawing/2014/main" id="{710A2172-888E-4DEA-B48E-3B04372DE44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49" name="Text Box 10">
          <a:extLst>
            <a:ext uri="{FF2B5EF4-FFF2-40B4-BE49-F238E27FC236}">
              <a16:creationId xmlns:a16="http://schemas.microsoft.com/office/drawing/2014/main" id="{BDE8DEA8-E9ED-43F8-8D21-D56B65F6438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0" name="Text Box 11">
          <a:extLst>
            <a:ext uri="{FF2B5EF4-FFF2-40B4-BE49-F238E27FC236}">
              <a16:creationId xmlns:a16="http://schemas.microsoft.com/office/drawing/2014/main" id="{92F09707-B02A-406B-9190-6B03AD0E5E6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1" name="Text Box 12">
          <a:extLst>
            <a:ext uri="{FF2B5EF4-FFF2-40B4-BE49-F238E27FC236}">
              <a16:creationId xmlns:a16="http://schemas.microsoft.com/office/drawing/2014/main" id="{8835D707-8BBE-4FEE-BAD3-FB88BE52BE9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2" name="Text Box 13">
          <a:extLst>
            <a:ext uri="{FF2B5EF4-FFF2-40B4-BE49-F238E27FC236}">
              <a16:creationId xmlns:a16="http://schemas.microsoft.com/office/drawing/2014/main" id="{389B721B-14E4-4704-9CAE-B823E94FABD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3" name="Text Box 14">
          <a:extLst>
            <a:ext uri="{FF2B5EF4-FFF2-40B4-BE49-F238E27FC236}">
              <a16:creationId xmlns:a16="http://schemas.microsoft.com/office/drawing/2014/main" id="{5FA7216B-1DA4-4B21-B566-8953011521C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4" name="Text Box 15">
          <a:extLst>
            <a:ext uri="{FF2B5EF4-FFF2-40B4-BE49-F238E27FC236}">
              <a16:creationId xmlns:a16="http://schemas.microsoft.com/office/drawing/2014/main" id="{AD4BAE39-5CDD-48EB-B870-9BFC1800A39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5" name="Text Box 16">
          <a:extLst>
            <a:ext uri="{FF2B5EF4-FFF2-40B4-BE49-F238E27FC236}">
              <a16:creationId xmlns:a16="http://schemas.microsoft.com/office/drawing/2014/main" id="{66B67B66-2B1A-49CB-8610-7EE178C2F8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6" name="Text Box 17">
          <a:extLst>
            <a:ext uri="{FF2B5EF4-FFF2-40B4-BE49-F238E27FC236}">
              <a16:creationId xmlns:a16="http://schemas.microsoft.com/office/drawing/2014/main" id="{F31F16A5-9533-45ED-8D63-07E86D46E27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7" name="Text Box 7">
          <a:extLst>
            <a:ext uri="{FF2B5EF4-FFF2-40B4-BE49-F238E27FC236}">
              <a16:creationId xmlns:a16="http://schemas.microsoft.com/office/drawing/2014/main" id="{7CF6A3D1-2ABB-495E-A288-D8991E1D44C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8" name="Text Box 8">
          <a:extLst>
            <a:ext uri="{FF2B5EF4-FFF2-40B4-BE49-F238E27FC236}">
              <a16:creationId xmlns:a16="http://schemas.microsoft.com/office/drawing/2014/main" id="{B9A43AAD-51C5-42B7-9296-87CEB5A9F06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59" name="Text Box 9">
          <a:extLst>
            <a:ext uri="{FF2B5EF4-FFF2-40B4-BE49-F238E27FC236}">
              <a16:creationId xmlns:a16="http://schemas.microsoft.com/office/drawing/2014/main" id="{111B357F-1B6F-49C6-B493-62A42D6F0D6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0" name="Text Box 10">
          <a:extLst>
            <a:ext uri="{FF2B5EF4-FFF2-40B4-BE49-F238E27FC236}">
              <a16:creationId xmlns:a16="http://schemas.microsoft.com/office/drawing/2014/main" id="{C093E9D2-B1A3-456B-AAD8-8EA09DEA9E5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1" name="Text Box 11">
          <a:extLst>
            <a:ext uri="{FF2B5EF4-FFF2-40B4-BE49-F238E27FC236}">
              <a16:creationId xmlns:a16="http://schemas.microsoft.com/office/drawing/2014/main" id="{5A86F500-246E-4370-9E3A-881D1EC3580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2" name="Text Box 12">
          <a:extLst>
            <a:ext uri="{FF2B5EF4-FFF2-40B4-BE49-F238E27FC236}">
              <a16:creationId xmlns:a16="http://schemas.microsoft.com/office/drawing/2014/main" id="{D510EEB3-063B-43BB-A7F1-3BA5C7115EE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3" name="Text Box 13">
          <a:extLst>
            <a:ext uri="{FF2B5EF4-FFF2-40B4-BE49-F238E27FC236}">
              <a16:creationId xmlns:a16="http://schemas.microsoft.com/office/drawing/2014/main" id="{F7417D27-754C-41CF-9F1B-B2A5FA5A732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4" name="Text Box 14">
          <a:extLst>
            <a:ext uri="{FF2B5EF4-FFF2-40B4-BE49-F238E27FC236}">
              <a16:creationId xmlns:a16="http://schemas.microsoft.com/office/drawing/2014/main" id="{2DC99E66-8EC6-4F99-90F8-F3A65AFAB30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5" name="Text Box 15">
          <a:extLst>
            <a:ext uri="{FF2B5EF4-FFF2-40B4-BE49-F238E27FC236}">
              <a16:creationId xmlns:a16="http://schemas.microsoft.com/office/drawing/2014/main" id="{EDB779FA-BFF8-4B28-8BCE-44B0AF7DC60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6" name="Text Box 16">
          <a:extLst>
            <a:ext uri="{FF2B5EF4-FFF2-40B4-BE49-F238E27FC236}">
              <a16:creationId xmlns:a16="http://schemas.microsoft.com/office/drawing/2014/main" id="{E2BF724D-C9D3-4F11-9996-6C19C7E53A3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7" name="Text Box 17">
          <a:extLst>
            <a:ext uri="{FF2B5EF4-FFF2-40B4-BE49-F238E27FC236}">
              <a16:creationId xmlns:a16="http://schemas.microsoft.com/office/drawing/2014/main" id="{027BCDC2-0A90-41CB-AA56-7E5F1A185E9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8" name="Text Box 6">
          <a:extLst>
            <a:ext uri="{FF2B5EF4-FFF2-40B4-BE49-F238E27FC236}">
              <a16:creationId xmlns:a16="http://schemas.microsoft.com/office/drawing/2014/main" id="{3035094C-9D31-43EC-B143-FFB5D310C34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69" name="Text Box 7">
          <a:extLst>
            <a:ext uri="{FF2B5EF4-FFF2-40B4-BE49-F238E27FC236}">
              <a16:creationId xmlns:a16="http://schemas.microsoft.com/office/drawing/2014/main" id="{8D6A345C-9932-469C-856F-EAB0D53B995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0" name="Text Box 8">
          <a:extLst>
            <a:ext uri="{FF2B5EF4-FFF2-40B4-BE49-F238E27FC236}">
              <a16:creationId xmlns:a16="http://schemas.microsoft.com/office/drawing/2014/main" id="{E67684EC-B990-4F24-A92A-F5378A460D7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1" name="Text Box 9">
          <a:extLst>
            <a:ext uri="{FF2B5EF4-FFF2-40B4-BE49-F238E27FC236}">
              <a16:creationId xmlns:a16="http://schemas.microsoft.com/office/drawing/2014/main" id="{D0EEBEE6-25EB-4609-9192-CBA1C509CA2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2" name="Text Box 10">
          <a:extLst>
            <a:ext uri="{FF2B5EF4-FFF2-40B4-BE49-F238E27FC236}">
              <a16:creationId xmlns:a16="http://schemas.microsoft.com/office/drawing/2014/main" id="{45999394-F51F-4028-ACB4-AD1AA629F01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3" name="Text Box 11">
          <a:extLst>
            <a:ext uri="{FF2B5EF4-FFF2-40B4-BE49-F238E27FC236}">
              <a16:creationId xmlns:a16="http://schemas.microsoft.com/office/drawing/2014/main" id="{FD7039B4-5C5B-4FCF-AA65-3CDB5B07299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4" name="Text Box 12">
          <a:extLst>
            <a:ext uri="{FF2B5EF4-FFF2-40B4-BE49-F238E27FC236}">
              <a16:creationId xmlns:a16="http://schemas.microsoft.com/office/drawing/2014/main" id="{819B37FE-BEA7-4F5F-8C6A-40BA2071FD9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5" name="Text Box 13">
          <a:extLst>
            <a:ext uri="{FF2B5EF4-FFF2-40B4-BE49-F238E27FC236}">
              <a16:creationId xmlns:a16="http://schemas.microsoft.com/office/drawing/2014/main" id="{E70BDDA3-A2E1-43C4-A769-3442E5D8F82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6" name="Text Box 14">
          <a:extLst>
            <a:ext uri="{FF2B5EF4-FFF2-40B4-BE49-F238E27FC236}">
              <a16:creationId xmlns:a16="http://schemas.microsoft.com/office/drawing/2014/main" id="{5476F132-7AAC-4781-B2E4-79BFBA0C3CF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7" name="Text Box 15">
          <a:extLst>
            <a:ext uri="{FF2B5EF4-FFF2-40B4-BE49-F238E27FC236}">
              <a16:creationId xmlns:a16="http://schemas.microsoft.com/office/drawing/2014/main" id="{2FA1A44F-5D73-42B4-9185-170C5F7CAF1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8" name="Text Box 16">
          <a:extLst>
            <a:ext uri="{FF2B5EF4-FFF2-40B4-BE49-F238E27FC236}">
              <a16:creationId xmlns:a16="http://schemas.microsoft.com/office/drawing/2014/main" id="{4D7020CB-4260-493A-AB6C-42D8B452BB0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79" name="Text Box 17">
          <a:extLst>
            <a:ext uri="{FF2B5EF4-FFF2-40B4-BE49-F238E27FC236}">
              <a16:creationId xmlns:a16="http://schemas.microsoft.com/office/drawing/2014/main" id="{45B2CCE1-0C37-4B2A-9A64-8E6524AF466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0" name="Text Box 6">
          <a:extLst>
            <a:ext uri="{FF2B5EF4-FFF2-40B4-BE49-F238E27FC236}">
              <a16:creationId xmlns:a16="http://schemas.microsoft.com/office/drawing/2014/main" id="{F5C4CF21-93BC-4217-811F-5264B48886C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1" name="Text Box 7">
          <a:extLst>
            <a:ext uri="{FF2B5EF4-FFF2-40B4-BE49-F238E27FC236}">
              <a16:creationId xmlns:a16="http://schemas.microsoft.com/office/drawing/2014/main" id="{0FC7FFF5-BD31-491C-950D-FB83DD1CF6C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2" name="Text Box 8">
          <a:extLst>
            <a:ext uri="{FF2B5EF4-FFF2-40B4-BE49-F238E27FC236}">
              <a16:creationId xmlns:a16="http://schemas.microsoft.com/office/drawing/2014/main" id="{554ECFE7-E93D-4EF0-BB9E-289D949703E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3" name="Text Box 9">
          <a:extLst>
            <a:ext uri="{FF2B5EF4-FFF2-40B4-BE49-F238E27FC236}">
              <a16:creationId xmlns:a16="http://schemas.microsoft.com/office/drawing/2014/main" id="{B9E57091-E83C-41E0-A91E-7A9D811B185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4" name="Text Box 10">
          <a:extLst>
            <a:ext uri="{FF2B5EF4-FFF2-40B4-BE49-F238E27FC236}">
              <a16:creationId xmlns:a16="http://schemas.microsoft.com/office/drawing/2014/main" id="{8604ABF7-5003-4EF7-B0EA-272E088B87F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5" name="Text Box 11">
          <a:extLst>
            <a:ext uri="{FF2B5EF4-FFF2-40B4-BE49-F238E27FC236}">
              <a16:creationId xmlns:a16="http://schemas.microsoft.com/office/drawing/2014/main" id="{20644C4A-4DF7-424A-8558-8DB1D45E38D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6" name="Text Box 12">
          <a:extLst>
            <a:ext uri="{FF2B5EF4-FFF2-40B4-BE49-F238E27FC236}">
              <a16:creationId xmlns:a16="http://schemas.microsoft.com/office/drawing/2014/main" id="{5881031C-9792-46EF-9F63-4A3DD99DD63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7" name="Text Box 13">
          <a:extLst>
            <a:ext uri="{FF2B5EF4-FFF2-40B4-BE49-F238E27FC236}">
              <a16:creationId xmlns:a16="http://schemas.microsoft.com/office/drawing/2014/main" id="{64B7DF4B-45EB-4BEA-A83B-861EC91376C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8" name="Text Box 14">
          <a:extLst>
            <a:ext uri="{FF2B5EF4-FFF2-40B4-BE49-F238E27FC236}">
              <a16:creationId xmlns:a16="http://schemas.microsoft.com/office/drawing/2014/main" id="{E0109259-52A0-48C3-AE4D-3E5EDCC4433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89" name="Text Box 15">
          <a:extLst>
            <a:ext uri="{FF2B5EF4-FFF2-40B4-BE49-F238E27FC236}">
              <a16:creationId xmlns:a16="http://schemas.microsoft.com/office/drawing/2014/main" id="{65B4673B-0192-4C2E-9DE5-059746EC5A6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0" name="Text Box 16">
          <a:extLst>
            <a:ext uri="{FF2B5EF4-FFF2-40B4-BE49-F238E27FC236}">
              <a16:creationId xmlns:a16="http://schemas.microsoft.com/office/drawing/2014/main" id="{D8518729-93C8-41EB-9855-C63082F9AAE8}"/>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1" name="Text Box 17">
          <a:extLst>
            <a:ext uri="{FF2B5EF4-FFF2-40B4-BE49-F238E27FC236}">
              <a16:creationId xmlns:a16="http://schemas.microsoft.com/office/drawing/2014/main" id="{09A01E74-4DB9-4BE1-8763-0A548814AA49}"/>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2" name="Text Box 6">
          <a:extLst>
            <a:ext uri="{FF2B5EF4-FFF2-40B4-BE49-F238E27FC236}">
              <a16:creationId xmlns:a16="http://schemas.microsoft.com/office/drawing/2014/main" id="{3C94A913-799C-4DB7-8A16-50ACBC0646C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3" name="Text Box 7">
          <a:extLst>
            <a:ext uri="{FF2B5EF4-FFF2-40B4-BE49-F238E27FC236}">
              <a16:creationId xmlns:a16="http://schemas.microsoft.com/office/drawing/2014/main" id="{2D84F385-CDE0-4809-9E0C-1696F8C8825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4" name="Text Box 8">
          <a:extLst>
            <a:ext uri="{FF2B5EF4-FFF2-40B4-BE49-F238E27FC236}">
              <a16:creationId xmlns:a16="http://schemas.microsoft.com/office/drawing/2014/main" id="{C809ABF2-A9B3-4095-97DB-FEDC29FF5D3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5" name="Text Box 9">
          <a:extLst>
            <a:ext uri="{FF2B5EF4-FFF2-40B4-BE49-F238E27FC236}">
              <a16:creationId xmlns:a16="http://schemas.microsoft.com/office/drawing/2014/main" id="{9CFE206A-D982-4DA1-B1BB-5F6687D9118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6" name="Text Box 10">
          <a:extLst>
            <a:ext uri="{FF2B5EF4-FFF2-40B4-BE49-F238E27FC236}">
              <a16:creationId xmlns:a16="http://schemas.microsoft.com/office/drawing/2014/main" id="{0B632335-20BF-459C-8EA2-460CE696AC7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7" name="Text Box 11">
          <a:extLst>
            <a:ext uri="{FF2B5EF4-FFF2-40B4-BE49-F238E27FC236}">
              <a16:creationId xmlns:a16="http://schemas.microsoft.com/office/drawing/2014/main" id="{0B38C733-BD73-4149-9253-647096036BCE}"/>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8" name="Text Box 12">
          <a:extLst>
            <a:ext uri="{FF2B5EF4-FFF2-40B4-BE49-F238E27FC236}">
              <a16:creationId xmlns:a16="http://schemas.microsoft.com/office/drawing/2014/main" id="{ED1290BA-46BA-4420-9B52-D4EF203C4A6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099" name="Text Box 13">
          <a:extLst>
            <a:ext uri="{FF2B5EF4-FFF2-40B4-BE49-F238E27FC236}">
              <a16:creationId xmlns:a16="http://schemas.microsoft.com/office/drawing/2014/main" id="{A87EDBC6-9BCD-4373-914D-1C02BC8B9D9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0" name="Text Box 14">
          <a:extLst>
            <a:ext uri="{FF2B5EF4-FFF2-40B4-BE49-F238E27FC236}">
              <a16:creationId xmlns:a16="http://schemas.microsoft.com/office/drawing/2014/main" id="{55F8DA80-AE16-4ADC-AC0C-8C5043EBD22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1" name="Text Box 15">
          <a:extLst>
            <a:ext uri="{FF2B5EF4-FFF2-40B4-BE49-F238E27FC236}">
              <a16:creationId xmlns:a16="http://schemas.microsoft.com/office/drawing/2014/main" id="{4B9E9235-A8D3-4CD4-917B-8E5BD452F57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2" name="Text Box 16">
          <a:extLst>
            <a:ext uri="{FF2B5EF4-FFF2-40B4-BE49-F238E27FC236}">
              <a16:creationId xmlns:a16="http://schemas.microsoft.com/office/drawing/2014/main" id="{2233A839-6C4D-4881-B3C7-88A2E3EB68D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3" name="Text Box 17">
          <a:extLst>
            <a:ext uri="{FF2B5EF4-FFF2-40B4-BE49-F238E27FC236}">
              <a16:creationId xmlns:a16="http://schemas.microsoft.com/office/drawing/2014/main" id="{9FC83CE1-42B4-4863-9BC4-567C15B2CC0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4" name="Text Box 7">
          <a:extLst>
            <a:ext uri="{FF2B5EF4-FFF2-40B4-BE49-F238E27FC236}">
              <a16:creationId xmlns:a16="http://schemas.microsoft.com/office/drawing/2014/main" id="{A1CF8A21-C4AB-4A68-B400-7B12FD7F0626}"/>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5" name="Text Box 8">
          <a:extLst>
            <a:ext uri="{FF2B5EF4-FFF2-40B4-BE49-F238E27FC236}">
              <a16:creationId xmlns:a16="http://schemas.microsoft.com/office/drawing/2014/main" id="{8BB49BBE-2377-4CD4-88FA-D13C1DD4DCE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6" name="Text Box 9">
          <a:extLst>
            <a:ext uri="{FF2B5EF4-FFF2-40B4-BE49-F238E27FC236}">
              <a16:creationId xmlns:a16="http://schemas.microsoft.com/office/drawing/2014/main" id="{282DF75D-E9D1-47B2-8E43-1EA342712D6D}"/>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7" name="Text Box 10">
          <a:extLst>
            <a:ext uri="{FF2B5EF4-FFF2-40B4-BE49-F238E27FC236}">
              <a16:creationId xmlns:a16="http://schemas.microsoft.com/office/drawing/2014/main" id="{C9FFA452-B5F1-4F16-99F2-9348DD8BC08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8" name="Text Box 11">
          <a:extLst>
            <a:ext uri="{FF2B5EF4-FFF2-40B4-BE49-F238E27FC236}">
              <a16:creationId xmlns:a16="http://schemas.microsoft.com/office/drawing/2014/main" id="{54A7383C-FE95-4B4A-A5CF-0C7D1BFC5FA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09" name="Text Box 12">
          <a:extLst>
            <a:ext uri="{FF2B5EF4-FFF2-40B4-BE49-F238E27FC236}">
              <a16:creationId xmlns:a16="http://schemas.microsoft.com/office/drawing/2014/main" id="{96732E46-7C25-4489-8B6F-E8E4671A28D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0" name="Text Box 13">
          <a:extLst>
            <a:ext uri="{FF2B5EF4-FFF2-40B4-BE49-F238E27FC236}">
              <a16:creationId xmlns:a16="http://schemas.microsoft.com/office/drawing/2014/main" id="{98BBF130-7865-48A7-8CDE-386EE603457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1" name="Text Box 14">
          <a:extLst>
            <a:ext uri="{FF2B5EF4-FFF2-40B4-BE49-F238E27FC236}">
              <a16:creationId xmlns:a16="http://schemas.microsoft.com/office/drawing/2014/main" id="{A5E01AC2-4954-434A-8BCF-582937F38AB2}"/>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2" name="Text Box 15">
          <a:extLst>
            <a:ext uri="{FF2B5EF4-FFF2-40B4-BE49-F238E27FC236}">
              <a16:creationId xmlns:a16="http://schemas.microsoft.com/office/drawing/2014/main" id="{B58818E1-DDDD-4D49-9FA3-E0EAB16F99E1}"/>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3" name="Text Box 16">
          <a:extLst>
            <a:ext uri="{FF2B5EF4-FFF2-40B4-BE49-F238E27FC236}">
              <a16:creationId xmlns:a16="http://schemas.microsoft.com/office/drawing/2014/main" id="{84F35E6C-DBB7-4DD2-91C1-E68179EB4A6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4" name="Text Box 17">
          <a:extLst>
            <a:ext uri="{FF2B5EF4-FFF2-40B4-BE49-F238E27FC236}">
              <a16:creationId xmlns:a16="http://schemas.microsoft.com/office/drawing/2014/main" id="{BD25A348-361A-402C-B05C-3BBC91D5C00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5" name="Text Box 6">
          <a:extLst>
            <a:ext uri="{FF2B5EF4-FFF2-40B4-BE49-F238E27FC236}">
              <a16:creationId xmlns:a16="http://schemas.microsoft.com/office/drawing/2014/main" id="{9F88A10C-CF68-4565-9882-419CA1245E1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6" name="Text Box 7">
          <a:extLst>
            <a:ext uri="{FF2B5EF4-FFF2-40B4-BE49-F238E27FC236}">
              <a16:creationId xmlns:a16="http://schemas.microsoft.com/office/drawing/2014/main" id="{D6E30E2A-9318-4E9A-8284-DDCDCF23E4F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7" name="Text Box 8">
          <a:extLst>
            <a:ext uri="{FF2B5EF4-FFF2-40B4-BE49-F238E27FC236}">
              <a16:creationId xmlns:a16="http://schemas.microsoft.com/office/drawing/2014/main" id="{1D4017FC-2F69-4992-8BEC-9280909B604B}"/>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8" name="Text Box 9">
          <a:extLst>
            <a:ext uri="{FF2B5EF4-FFF2-40B4-BE49-F238E27FC236}">
              <a16:creationId xmlns:a16="http://schemas.microsoft.com/office/drawing/2014/main" id="{DE2585F9-E896-4E77-A5FD-457B957DD8C3}"/>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19" name="Text Box 10">
          <a:extLst>
            <a:ext uri="{FF2B5EF4-FFF2-40B4-BE49-F238E27FC236}">
              <a16:creationId xmlns:a16="http://schemas.microsoft.com/office/drawing/2014/main" id="{1BB7BF40-EF27-408E-BD24-87ACEE41321A}"/>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0" name="Text Box 11">
          <a:extLst>
            <a:ext uri="{FF2B5EF4-FFF2-40B4-BE49-F238E27FC236}">
              <a16:creationId xmlns:a16="http://schemas.microsoft.com/office/drawing/2014/main" id="{AFCF8C73-4AD2-4DE3-A93A-003CBE663BC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1" name="Text Box 12">
          <a:extLst>
            <a:ext uri="{FF2B5EF4-FFF2-40B4-BE49-F238E27FC236}">
              <a16:creationId xmlns:a16="http://schemas.microsoft.com/office/drawing/2014/main" id="{A726BC0A-9EC5-4CE3-920A-9A434ED8818F}"/>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2" name="Text Box 13">
          <a:extLst>
            <a:ext uri="{FF2B5EF4-FFF2-40B4-BE49-F238E27FC236}">
              <a16:creationId xmlns:a16="http://schemas.microsoft.com/office/drawing/2014/main" id="{57CEBA19-5144-41E4-BAAF-072E2EC62080}"/>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3" name="Text Box 14">
          <a:extLst>
            <a:ext uri="{FF2B5EF4-FFF2-40B4-BE49-F238E27FC236}">
              <a16:creationId xmlns:a16="http://schemas.microsoft.com/office/drawing/2014/main" id="{9D756DB1-B441-41F7-83EA-71A27DE26685}"/>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4" name="Text Box 15">
          <a:extLst>
            <a:ext uri="{FF2B5EF4-FFF2-40B4-BE49-F238E27FC236}">
              <a16:creationId xmlns:a16="http://schemas.microsoft.com/office/drawing/2014/main" id="{060C84B3-2EF6-4E6D-A4EE-09CA990D6247}"/>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5" name="Text Box 16">
          <a:extLst>
            <a:ext uri="{FF2B5EF4-FFF2-40B4-BE49-F238E27FC236}">
              <a16:creationId xmlns:a16="http://schemas.microsoft.com/office/drawing/2014/main" id="{635D907B-E8EA-4722-AC68-E8DF1713549C}"/>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26</xdr:row>
      <xdr:rowOff>33521</xdr:rowOff>
    </xdr:to>
    <xdr:sp macro="" textlink="">
      <xdr:nvSpPr>
        <xdr:cNvPr id="1126" name="Text Box 17">
          <a:extLst>
            <a:ext uri="{FF2B5EF4-FFF2-40B4-BE49-F238E27FC236}">
              <a16:creationId xmlns:a16="http://schemas.microsoft.com/office/drawing/2014/main" id="{4538A914-3642-48AC-B540-EE422F4DA174}"/>
            </a:ext>
          </a:extLst>
        </xdr:cNvPr>
        <xdr:cNvSpPr txBox="1">
          <a:spLocks noChangeArrowheads="1"/>
        </xdr:cNvSpPr>
      </xdr:nvSpPr>
      <xdr:spPr bwMode="auto">
        <a:xfrm>
          <a:off x="3898669" y="4322618"/>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18</xdr:row>
      <xdr:rowOff>0</xdr:rowOff>
    </xdr:from>
    <xdr:ext cx="85725" cy="1411821"/>
    <xdr:sp macro="" textlink="">
      <xdr:nvSpPr>
        <xdr:cNvPr id="1127" name="Text Box 6">
          <a:extLst>
            <a:ext uri="{FF2B5EF4-FFF2-40B4-BE49-F238E27FC236}">
              <a16:creationId xmlns:a16="http://schemas.microsoft.com/office/drawing/2014/main" id="{BF9428EE-FE88-48B7-831B-49FD6A6DEB7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28" name="Text Box 7">
          <a:extLst>
            <a:ext uri="{FF2B5EF4-FFF2-40B4-BE49-F238E27FC236}">
              <a16:creationId xmlns:a16="http://schemas.microsoft.com/office/drawing/2014/main" id="{0ADF9854-F9FB-47A8-9E01-28C3A75AAF0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29" name="Text Box 8">
          <a:extLst>
            <a:ext uri="{FF2B5EF4-FFF2-40B4-BE49-F238E27FC236}">
              <a16:creationId xmlns:a16="http://schemas.microsoft.com/office/drawing/2014/main" id="{28E85CE3-7D6A-40EC-A217-E17628A98CA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0" name="Text Box 9">
          <a:extLst>
            <a:ext uri="{FF2B5EF4-FFF2-40B4-BE49-F238E27FC236}">
              <a16:creationId xmlns:a16="http://schemas.microsoft.com/office/drawing/2014/main" id="{DC9615F3-1629-4F09-A201-E3744C28BC3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1" name="Text Box 10">
          <a:extLst>
            <a:ext uri="{FF2B5EF4-FFF2-40B4-BE49-F238E27FC236}">
              <a16:creationId xmlns:a16="http://schemas.microsoft.com/office/drawing/2014/main" id="{34DD664E-438A-45B8-A94F-D7896052CF7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2" name="Text Box 11">
          <a:extLst>
            <a:ext uri="{FF2B5EF4-FFF2-40B4-BE49-F238E27FC236}">
              <a16:creationId xmlns:a16="http://schemas.microsoft.com/office/drawing/2014/main" id="{C7A3BBB3-540A-412D-8422-F20F83B19CB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3" name="Text Box 12">
          <a:extLst>
            <a:ext uri="{FF2B5EF4-FFF2-40B4-BE49-F238E27FC236}">
              <a16:creationId xmlns:a16="http://schemas.microsoft.com/office/drawing/2014/main" id="{79AE70CF-9F0C-4581-ABE4-FFE19C3358A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4" name="Text Box 13">
          <a:extLst>
            <a:ext uri="{FF2B5EF4-FFF2-40B4-BE49-F238E27FC236}">
              <a16:creationId xmlns:a16="http://schemas.microsoft.com/office/drawing/2014/main" id="{5BBFD065-E4CE-4A09-BDBB-E4DA4486CE1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5" name="Text Box 14">
          <a:extLst>
            <a:ext uri="{FF2B5EF4-FFF2-40B4-BE49-F238E27FC236}">
              <a16:creationId xmlns:a16="http://schemas.microsoft.com/office/drawing/2014/main" id="{FEC91843-F59D-4E47-A77F-61553E01378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6" name="Text Box 15">
          <a:extLst>
            <a:ext uri="{FF2B5EF4-FFF2-40B4-BE49-F238E27FC236}">
              <a16:creationId xmlns:a16="http://schemas.microsoft.com/office/drawing/2014/main" id="{9582C773-CA46-4D8B-AAFC-D3A1446F15C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7" name="Text Box 16">
          <a:extLst>
            <a:ext uri="{FF2B5EF4-FFF2-40B4-BE49-F238E27FC236}">
              <a16:creationId xmlns:a16="http://schemas.microsoft.com/office/drawing/2014/main" id="{87C8BC01-D84F-408A-9047-309C526344E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8" name="Text Box 17">
          <a:extLst>
            <a:ext uri="{FF2B5EF4-FFF2-40B4-BE49-F238E27FC236}">
              <a16:creationId xmlns:a16="http://schemas.microsoft.com/office/drawing/2014/main" id="{67E2D46C-4BCB-440B-B690-9FFFCB248CF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9" name="Text Box 6">
          <a:extLst>
            <a:ext uri="{FF2B5EF4-FFF2-40B4-BE49-F238E27FC236}">
              <a16:creationId xmlns:a16="http://schemas.microsoft.com/office/drawing/2014/main" id="{DEE72D3A-A95A-4B02-BC7B-5FAD3B95FF4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0" name="Text Box 7">
          <a:extLst>
            <a:ext uri="{FF2B5EF4-FFF2-40B4-BE49-F238E27FC236}">
              <a16:creationId xmlns:a16="http://schemas.microsoft.com/office/drawing/2014/main" id="{A234C700-E185-4C0C-B8FC-16643C631D1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1" name="Text Box 8">
          <a:extLst>
            <a:ext uri="{FF2B5EF4-FFF2-40B4-BE49-F238E27FC236}">
              <a16:creationId xmlns:a16="http://schemas.microsoft.com/office/drawing/2014/main" id="{F80AB0CC-DD83-4BCE-A04C-C44BC1AA36A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2" name="Text Box 9">
          <a:extLst>
            <a:ext uri="{FF2B5EF4-FFF2-40B4-BE49-F238E27FC236}">
              <a16:creationId xmlns:a16="http://schemas.microsoft.com/office/drawing/2014/main" id="{0A022B81-5D5A-449B-9BD0-B40AE9902A0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3" name="Text Box 10">
          <a:extLst>
            <a:ext uri="{FF2B5EF4-FFF2-40B4-BE49-F238E27FC236}">
              <a16:creationId xmlns:a16="http://schemas.microsoft.com/office/drawing/2014/main" id="{2983AE27-7D5B-44C4-B394-8956316CB23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4" name="Text Box 11">
          <a:extLst>
            <a:ext uri="{FF2B5EF4-FFF2-40B4-BE49-F238E27FC236}">
              <a16:creationId xmlns:a16="http://schemas.microsoft.com/office/drawing/2014/main" id="{4D114F0D-3046-4AE4-9B6E-4321F97FA45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5" name="Text Box 12">
          <a:extLst>
            <a:ext uri="{FF2B5EF4-FFF2-40B4-BE49-F238E27FC236}">
              <a16:creationId xmlns:a16="http://schemas.microsoft.com/office/drawing/2014/main" id="{B7666187-1D88-4E8B-B069-1A704768485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6" name="Text Box 13">
          <a:extLst>
            <a:ext uri="{FF2B5EF4-FFF2-40B4-BE49-F238E27FC236}">
              <a16:creationId xmlns:a16="http://schemas.microsoft.com/office/drawing/2014/main" id="{215A5F14-0677-427A-A843-1DDA2CF308A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7" name="Text Box 14">
          <a:extLst>
            <a:ext uri="{FF2B5EF4-FFF2-40B4-BE49-F238E27FC236}">
              <a16:creationId xmlns:a16="http://schemas.microsoft.com/office/drawing/2014/main" id="{51B9D39D-AF30-4F85-992A-34E53830C61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8" name="Text Box 15">
          <a:extLst>
            <a:ext uri="{FF2B5EF4-FFF2-40B4-BE49-F238E27FC236}">
              <a16:creationId xmlns:a16="http://schemas.microsoft.com/office/drawing/2014/main" id="{52F1B9BE-DCD7-4970-B931-2A6A9E061A7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9" name="Text Box 16">
          <a:extLst>
            <a:ext uri="{FF2B5EF4-FFF2-40B4-BE49-F238E27FC236}">
              <a16:creationId xmlns:a16="http://schemas.microsoft.com/office/drawing/2014/main" id="{3D570BE0-1141-44F0-BA28-0986B2706F2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0" name="Text Box 17">
          <a:extLst>
            <a:ext uri="{FF2B5EF4-FFF2-40B4-BE49-F238E27FC236}">
              <a16:creationId xmlns:a16="http://schemas.microsoft.com/office/drawing/2014/main" id="{32FD5464-369C-4A31-A9CE-CEFF1D07BD1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1" name="Text Box 7">
          <a:extLst>
            <a:ext uri="{FF2B5EF4-FFF2-40B4-BE49-F238E27FC236}">
              <a16:creationId xmlns:a16="http://schemas.microsoft.com/office/drawing/2014/main" id="{17505372-5E18-427B-B143-906ACD232D4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2" name="Text Box 8">
          <a:extLst>
            <a:ext uri="{FF2B5EF4-FFF2-40B4-BE49-F238E27FC236}">
              <a16:creationId xmlns:a16="http://schemas.microsoft.com/office/drawing/2014/main" id="{00A1DB94-7B02-4BC9-A530-25CD3AB422D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3" name="Text Box 9">
          <a:extLst>
            <a:ext uri="{FF2B5EF4-FFF2-40B4-BE49-F238E27FC236}">
              <a16:creationId xmlns:a16="http://schemas.microsoft.com/office/drawing/2014/main" id="{1F137ED3-FC63-4BAD-883E-A9F54415B0E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4" name="Text Box 10">
          <a:extLst>
            <a:ext uri="{FF2B5EF4-FFF2-40B4-BE49-F238E27FC236}">
              <a16:creationId xmlns:a16="http://schemas.microsoft.com/office/drawing/2014/main" id="{121342B2-393D-487C-97E3-C447D5028BC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5" name="Text Box 11">
          <a:extLst>
            <a:ext uri="{FF2B5EF4-FFF2-40B4-BE49-F238E27FC236}">
              <a16:creationId xmlns:a16="http://schemas.microsoft.com/office/drawing/2014/main" id="{D152F6FE-CCA5-4AAD-8E83-E67F4874675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6" name="Text Box 12">
          <a:extLst>
            <a:ext uri="{FF2B5EF4-FFF2-40B4-BE49-F238E27FC236}">
              <a16:creationId xmlns:a16="http://schemas.microsoft.com/office/drawing/2014/main" id="{FC594405-8A54-4A0C-B6FA-7A5456ADE51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7" name="Text Box 13">
          <a:extLst>
            <a:ext uri="{FF2B5EF4-FFF2-40B4-BE49-F238E27FC236}">
              <a16:creationId xmlns:a16="http://schemas.microsoft.com/office/drawing/2014/main" id="{D73883E2-5FC2-48CA-8D60-D12A2E3398D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8" name="Text Box 14">
          <a:extLst>
            <a:ext uri="{FF2B5EF4-FFF2-40B4-BE49-F238E27FC236}">
              <a16:creationId xmlns:a16="http://schemas.microsoft.com/office/drawing/2014/main" id="{13293568-54A8-4356-BAD4-733BEA56B81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9" name="Text Box 15">
          <a:extLst>
            <a:ext uri="{FF2B5EF4-FFF2-40B4-BE49-F238E27FC236}">
              <a16:creationId xmlns:a16="http://schemas.microsoft.com/office/drawing/2014/main" id="{B9938C2E-A926-4167-82C0-CAD8CB52FF4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0" name="Text Box 16">
          <a:extLst>
            <a:ext uri="{FF2B5EF4-FFF2-40B4-BE49-F238E27FC236}">
              <a16:creationId xmlns:a16="http://schemas.microsoft.com/office/drawing/2014/main" id="{126A5920-0D5C-4596-B5F9-1F7DF360CA7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1" name="Text Box 17">
          <a:extLst>
            <a:ext uri="{FF2B5EF4-FFF2-40B4-BE49-F238E27FC236}">
              <a16:creationId xmlns:a16="http://schemas.microsoft.com/office/drawing/2014/main" id="{B8B9CD9D-BF72-4925-8BF1-9268D7A256E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2" name="Text Box 6">
          <a:extLst>
            <a:ext uri="{FF2B5EF4-FFF2-40B4-BE49-F238E27FC236}">
              <a16:creationId xmlns:a16="http://schemas.microsoft.com/office/drawing/2014/main" id="{9E9A651C-4082-498C-B5B6-D0234E348DB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3" name="Text Box 7">
          <a:extLst>
            <a:ext uri="{FF2B5EF4-FFF2-40B4-BE49-F238E27FC236}">
              <a16:creationId xmlns:a16="http://schemas.microsoft.com/office/drawing/2014/main" id="{446C5ADE-401E-46CA-960B-193CB171404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4" name="Text Box 8">
          <a:extLst>
            <a:ext uri="{FF2B5EF4-FFF2-40B4-BE49-F238E27FC236}">
              <a16:creationId xmlns:a16="http://schemas.microsoft.com/office/drawing/2014/main" id="{AF45A2ED-11EF-4AC2-BC41-CC11AEBF198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5" name="Text Box 9">
          <a:extLst>
            <a:ext uri="{FF2B5EF4-FFF2-40B4-BE49-F238E27FC236}">
              <a16:creationId xmlns:a16="http://schemas.microsoft.com/office/drawing/2014/main" id="{F7EE0718-A828-4225-844C-A5403818415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6" name="Text Box 10">
          <a:extLst>
            <a:ext uri="{FF2B5EF4-FFF2-40B4-BE49-F238E27FC236}">
              <a16:creationId xmlns:a16="http://schemas.microsoft.com/office/drawing/2014/main" id="{86554993-E505-4C94-9099-54539ADCEED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7" name="Text Box 11">
          <a:extLst>
            <a:ext uri="{FF2B5EF4-FFF2-40B4-BE49-F238E27FC236}">
              <a16:creationId xmlns:a16="http://schemas.microsoft.com/office/drawing/2014/main" id="{8DB0A3EB-06F7-4D97-9065-FB842067262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8" name="Text Box 12">
          <a:extLst>
            <a:ext uri="{FF2B5EF4-FFF2-40B4-BE49-F238E27FC236}">
              <a16:creationId xmlns:a16="http://schemas.microsoft.com/office/drawing/2014/main" id="{62ABA998-5096-40F5-9F44-D959069587D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9" name="Text Box 13">
          <a:extLst>
            <a:ext uri="{FF2B5EF4-FFF2-40B4-BE49-F238E27FC236}">
              <a16:creationId xmlns:a16="http://schemas.microsoft.com/office/drawing/2014/main" id="{9818E0AD-F89E-4944-BEBB-6826E371018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0" name="Text Box 14">
          <a:extLst>
            <a:ext uri="{FF2B5EF4-FFF2-40B4-BE49-F238E27FC236}">
              <a16:creationId xmlns:a16="http://schemas.microsoft.com/office/drawing/2014/main" id="{4430F92C-41AE-4261-99FD-553FA8AF0C2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1" name="Text Box 15">
          <a:extLst>
            <a:ext uri="{FF2B5EF4-FFF2-40B4-BE49-F238E27FC236}">
              <a16:creationId xmlns:a16="http://schemas.microsoft.com/office/drawing/2014/main" id="{D7AE8FDB-4296-4929-8632-8C7AFF5D0F8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2" name="Text Box 16">
          <a:extLst>
            <a:ext uri="{FF2B5EF4-FFF2-40B4-BE49-F238E27FC236}">
              <a16:creationId xmlns:a16="http://schemas.microsoft.com/office/drawing/2014/main" id="{9F92537E-B274-4A1F-BD27-96BCD5AFB07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3" name="Text Box 17">
          <a:extLst>
            <a:ext uri="{FF2B5EF4-FFF2-40B4-BE49-F238E27FC236}">
              <a16:creationId xmlns:a16="http://schemas.microsoft.com/office/drawing/2014/main" id="{19DC8404-268D-4226-A052-682C864CD2A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4" name="Text Box 6">
          <a:extLst>
            <a:ext uri="{FF2B5EF4-FFF2-40B4-BE49-F238E27FC236}">
              <a16:creationId xmlns:a16="http://schemas.microsoft.com/office/drawing/2014/main" id="{D3C51276-3C77-4749-8306-C58091C9A50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5" name="Text Box 7">
          <a:extLst>
            <a:ext uri="{FF2B5EF4-FFF2-40B4-BE49-F238E27FC236}">
              <a16:creationId xmlns:a16="http://schemas.microsoft.com/office/drawing/2014/main" id="{E2CE16F4-45BC-47CE-AE26-EED242B05E5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6" name="Text Box 8">
          <a:extLst>
            <a:ext uri="{FF2B5EF4-FFF2-40B4-BE49-F238E27FC236}">
              <a16:creationId xmlns:a16="http://schemas.microsoft.com/office/drawing/2014/main" id="{B7346EFF-0B64-467A-8C24-98447B1541F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7" name="Text Box 9">
          <a:extLst>
            <a:ext uri="{FF2B5EF4-FFF2-40B4-BE49-F238E27FC236}">
              <a16:creationId xmlns:a16="http://schemas.microsoft.com/office/drawing/2014/main" id="{3A7F7280-49F3-4ED1-B290-1C09788D293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8" name="Text Box 10">
          <a:extLst>
            <a:ext uri="{FF2B5EF4-FFF2-40B4-BE49-F238E27FC236}">
              <a16:creationId xmlns:a16="http://schemas.microsoft.com/office/drawing/2014/main" id="{37942520-F4F6-4102-94AA-7E3447EA6CE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9" name="Text Box 11">
          <a:extLst>
            <a:ext uri="{FF2B5EF4-FFF2-40B4-BE49-F238E27FC236}">
              <a16:creationId xmlns:a16="http://schemas.microsoft.com/office/drawing/2014/main" id="{AAA4078F-035E-4D8D-B971-5E385F9592A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0" name="Text Box 12">
          <a:extLst>
            <a:ext uri="{FF2B5EF4-FFF2-40B4-BE49-F238E27FC236}">
              <a16:creationId xmlns:a16="http://schemas.microsoft.com/office/drawing/2014/main" id="{C1D2EAE8-3818-4C57-A63D-D3DFF65BCD1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1" name="Text Box 13">
          <a:extLst>
            <a:ext uri="{FF2B5EF4-FFF2-40B4-BE49-F238E27FC236}">
              <a16:creationId xmlns:a16="http://schemas.microsoft.com/office/drawing/2014/main" id="{C7402C7B-C5A4-4D79-8C45-CCBF57E4BBD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2" name="Text Box 14">
          <a:extLst>
            <a:ext uri="{FF2B5EF4-FFF2-40B4-BE49-F238E27FC236}">
              <a16:creationId xmlns:a16="http://schemas.microsoft.com/office/drawing/2014/main" id="{B1784149-4717-4AF8-835F-B038360C0EC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3" name="Text Box 15">
          <a:extLst>
            <a:ext uri="{FF2B5EF4-FFF2-40B4-BE49-F238E27FC236}">
              <a16:creationId xmlns:a16="http://schemas.microsoft.com/office/drawing/2014/main" id="{A397E525-CAF0-40C0-A88A-EC51FF6E3D7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4" name="Text Box 16">
          <a:extLst>
            <a:ext uri="{FF2B5EF4-FFF2-40B4-BE49-F238E27FC236}">
              <a16:creationId xmlns:a16="http://schemas.microsoft.com/office/drawing/2014/main" id="{917BADC6-D501-45EA-8314-DA486BE12FC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5" name="Text Box 17">
          <a:extLst>
            <a:ext uri="{FF2B5EF4-FFF2-40B4-BE49-F238E27FC236}">
              <a16:creationId xmlns:a16="http://schemas.microsoft.com/office/drawing/2014/main" id="{9D1220CF-503D-49FE-A06E-EE592B3A8DA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6" name="Text Box 6">
          <a:extLst>
            <a:ext uri="{FF2B5EF4-FFF2-40B4-BE49-F238E27FC236}">
              <a16:creationId xmlns:a16="http://schemas.microsoft.com/office/drawing/2014/main" id="{3B75D05E-5964-4014-AB04-AB9AA2ADB0D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7" name="Text Box 7">
          <a:extLst>
            <a:ext uri="{FF2B5EF4-FFF2-40B4-BE49-F238E27FC236}">
              <a16:creationId xmlns:a16="http://schemas.microsoft.com/office/drawing/2014/main" id="{4DC98356-7AF4-4737-B389-B5CE32C5A00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8" name="Text Box 8">
          <a:extLst>
            <a:ext uri="{FF2B5EF4-FFF2-40B4-BE49-F238E27FC236}">
              <a16:creationId xmlns:a16="http://schemas.microsoft.com/office/drawing/2014/main" id="{3406F9C2-A396-4F06-BDA9-D583A8E621B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9" name="Text Box 9">
          <a:extLst>
            <a:ext uri="{FF2B5EF4-FFF2-40B4-BE49-F238E27FC236}">
              <a16:creationId xmlns:a16="http://schemas.microsoft.com/office/drawing/2014/main" id="{FC0431E6-D288-4F2C-88C9-6D7B39B97BA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0" name="Text Box 10">
          <a:extLst>
            <a:ext uri="{FF2B5EF4-FFF2-40B4-BE49-F238E27FC236}">
              <a16:creationId xmlns:a16="http://schemas.microsoft.com/office/drawing/2014/main" id="{CACB2196-7B68-45F7-872E-626B4CC98D4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1" name="Text Box 11">
          <a:extLst>
            <a:ext uri="{FF2B5EF4-FFF2-40B4-BE49-F238E27FC236}">
              <a16:creationId xmlns:a16="http://schemas.microsoft.com/office/drawing/2014/main" id="{F0237378-3AF4-48C0-8968-3C9A1969542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2" name="Text Box 12">
          <a:extLst>
            <a:ext uri="{FF2B5EF4-FFF2-40B4-BE49-F238E27FC236}">
              <a16:creationId xmlns:a16="http://schemas.microsoft.com/office/drawing/2014/main" id="{EB55ED09-0DEE-4B0D-86A8-B481E738BB1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3" name="Text Box 13">
          <a:extLst>
            <a:ext uri="{FF2B5EF4-FFF2-40B4-BE49-F238E27FC236}">
              <a16:creationId xmlns:a16="http://schemas.microsoft.com/office/drawing/2014/main" id="{5D92C4B7-D844-4817-BD54-DFA16F97838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4" name="Text Box 14">
          <a:extLst>
            <a:ext uri="{FF2B5EF4-FFF2-40B4-BE49-F238E27FC236}">
              <a16:creationId xmlns:a16="http://schemas.microsoft.com/office/drawing/2014/main" id="{C70F043A-8778-450A-9E3C-84501C695D1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5" name="Text Box 15">
          <a:extLst>
            <a:ext uri="{FF2B5EF4-FFF2-40B4-BE49-F238E27FC236}">
              <a16:creationId xmlns:a16="http://schemas.microsoft.com/office/drawing/2014/main" id="{DCDEE5CC-05EC-4709-A736-3514A35E034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6" name="Text Box 16">
          <a:extLst>
            <a:ext uri="{FF2B5EF4-FFF2-40B4-BE49-F238E27FC236}">
              <a16:creationId xmlns:a16="http://schemas.microsoft.com/office/drawing/2014/main" id="{43EF0C1A-9911-4D69-A846-045627C75D1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7" name="Text Box 17">
          <a:extLst>
            <a:ext uri="{FF2B5EF4-FFF2-40B4-BE49-F238E27FC236}">
              <a16:creationId xmlns:a16="http://schemas.microsoft.com/office/drawing/2014/main" id="{E7651DC1-BBD2-4C7B-A94A-9C7CA74C948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8" name="Text Box 7">
          <a:extLst>
            <a:ext uri="{FF2B5EF4-FFF2-40B4-BE49-F238E27FC236}">
              <a16:creationId xmlns:a16="http://schemas.microsoft.com/office/drawing/2014/main" id="{8498F868-1C50-40D3-ABA8-EA47E0DECAD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9" name="Text Box 8">
          <a:extLst>
            <a:ext uri="{FF2B5EF4-FFF2-40B4-BE49-F238E27FC236}">
              <a16:creationId xmlns:a16="http://schemas.microsoft.com/office/drawing/2014/main" id="{0AC51F00-D194-4DDD-B8C9-57866D3F2B8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0" name="Text Box 9">
          <a:extLst>
            <a:ext uri="{FF2B5EF4-FFF2-40B4-BE49-F238E27FC236}">
              <a16:creationId xmlns:a16="http://schemas.microsoft.com/office/drawing/2014/main" id="{28C04CAC-C6A2-4BC4-9968-8DB483F65FF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1" name="Text Box 10">
          <a:extLst>
            <a:ext uri="{FF2B5EF4-FFF2-40B4-BE49-F238E27FC236}">
              <a16:creationId xmlns:a16="http://schemas.microsoft.com/office/drawing/2014/main" id="{5EEBEF49-8CA1-4F7B-B594-8C6A728E018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2" name="Text Box 11">
          <a:extLst>
            <a:ext uri="{FF2B5EF4-FFF2-40B4-BE49-F238E27FC236}">
              <a16:creationId xmlns:a16="http://schemas.microsoft.com/office/drawing/2014/main" id="{1E1787F2-EE26-4EEA-A503-5A44A71C365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3" name="Text Box 12">
          <a:extLst>
            <a:ext uri="{FF2B5EF4-FFF2-40B4-BE49-F238E27FC236}">
              <a16:creationId xmlns:a16="http://schemas.microsoft.com/office/drawing/2014/main" id="{1920F392-968E-4D09-9EEF-89A3E85B5B6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4" name="Text Box 13">
          <a:extLst>
            <a:ext uri="{FF2B5EF4-FFF2-40B4-BE49-F238E27FC236}">
              <a16:creationId xmlns:a16="http://schemas.microsoft.com/office/drawing/2014/main" id="{BAB7C7F3-1DB3-4952-B4D5-BF83E51AC3C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5" name="Text Box 14">
          <a:extLst>
            <a:ext uri="{FF2B5EF4-FFF2-40B4-BE49-F238E27FC236}">
              <a16:creationId xmlns:a16="http://schemas.microsoft.com/office/drawing/2014/main" id="{2632EBBB-193E-4C87-A12F-8ADB8A7B3A7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6" name="Text Box 15">
          <a:extLst>
            <a:ext uri="{FF2B5EF4-FFF2-40B4-BE49-F238E27FC236}">
              <a16:creationId xmlns:a16="http://schemas.microsoft.com/office/drawing/2014/main" id="{4D0201EE-0C8E-4E07-B855-0AAF9168F64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7" name="Text Box 16">
          <a:extLst>
            <a:ext uri="{FF2B5EF4-FFF2-40B4-BE49-F238E27FC236}">
              <a16:creationId xmlns:a16="http://schemas.microsoft.com/office/drawing/2014/main" id="{3821AD57-9EA1-4B26-9CEB-78DCD934038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8" name="Text Box 17">
          <a:extLst>
            <a:ext uri="{FF2B5EF4-FFF2-40B4-BE49-F238E27FC236}">
              <a16:creationId xmlns:a16="http://schemas.microsoft.com/office/drawing/2014/main" id="{990052F8-F254-423D-8513-0471CF5D550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9" name="Text Box 6">
          <a:extLst>
            <a:ext uri="{FF2B5EF4-FFF2-40B4-BE49-F238E27FC236}">
              <a16:creationId xmlns:a16="http://schemas.microsoft.com/office/drawing/2014/main" id="{4FC1E917-54CE-4E57-B827-51BC2F93942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0" name="Text Box 7">
          <a:extLst>
            <a:ext uri="{FF2B5EF4-FFF2-40B4-BE49-F238E27FC236}">
              <a16:creationId xmlns:a16="http://schemas.microsoft.com/office/drawing/2014/main" id="{075668B8-4E39-429E-8AF3-106C5E9A6F4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1" name="Text Box 8">
          <a:extLst>
            <a:ext uri="{FF2B5EF4-FFF2-40B4-BE49-F238E27FC236}">
              <a16:creationId xmlns:a16="http://schemas.microsoft.com/office/drawing/2014/main" id="{431750B5-7AA1-41D0-A08A-05189308461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2" name="Text Box 9">
          <a:extLst>
            <a:ext uri="{FF2B5EF4-FFF2-40B4-BE49-F238E27FC236}">
              <a16:creationId xmlns:a16="http://schemas.microsoft.com/office/drawing/2014/main" id="{201BFED9-C5FB-4B16-AAD0-516A8A8B28A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3" name="Text Box 10">
          <a:extLst>
            <a:ext uri="{FF2B5EF4-FFF2-40B4-BE49-F238E27FC236}">
              <a16:creationId xmlns:a16="http://schemas.microsoft.com/office/drawing/2014/main" id="{AD97ABD7-25B6-4FFD-8DF4-A41A50FF529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4" name="Text Box 11">
          <a:extLst>
            <a:ext uri="{FF2B5EF4-FFF2-40B4-BE49-F238E27FC236}">
              <a16:creationId xmlns:a16="http://schemas.microsoft.com/office/drawing/2014/main" id="{CFDBB34B-242E-43A0-BBAF-5B6B0D2FC13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5" name="Text Box 12">
          <a:extLst>
            <a:ext uri="{FF2B5EF4-FFF2-40B4-BE49-F238E27FC236}">
              <a16:creationId xmlns:a16="http://schemas.microsoft.com/office/drawing/2014/main" id="{4524D200-5BEC-440F-90A2-150FD49AA94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6" name="Text Box 13">
          <a:extLst>
            <a:ext uri="{FF2B5EF4-FFF2-40B4-BE49-F238E27FC236}">
              <a16:creationId xmlns:a16="http://schemas.microsoft.com/office/drawing/2014/main" id="{41E384CA-A6D0-4C66-8C4E-DDF1E4815AB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7" name="Text Box 14">
          <a:extLst>
            <a:ext uri="{FF2B5EF4-FFF2-40B4-BE49-F238E27FC236}">
              <a16:creationId xmlns:a16="http://schemas.microsoft.com/office/drawing/2014/main" id="{76C944B5-0657-4656-9EA4-7DDFDE3B4C6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8" name="Text Box 15">
          <a:extLst>
            <a:ext uri="{FF2B5EF4-FFF2-40B4-BE49-F238E27FC236}">
              <a16:creationId xmlns:a16="http://schemas.microsoft.com/office/drawing/2014/main" id="{F40E7FC2-85EE-422C-B99C-BE467750D35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9" name="Text Box 16">
          <a:extLst>
            <a:ext uri="{FF2B5EF4-FFF2-40B4-BE49-F238E27FC236}">
              <a16:creationId xmlns:a16="http://schemas.microsoft.com/office/drawing/2014/main" id="{A3874E8C-C47A-4BE6-ADA6-C049ECC30E1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0" name="Text Box 17">
          <a:extLst>
            <a:ext uri="{FF2B5EF4-FFF2-40B4-BE49-F238E27FC236}">
              <a16:creationId xmlns:a16="http://schemas.microsoft.com/office/drawing/2014/main" id="{DAB04BC3-0088-492B-AE3F-06270698DB6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1" name="Text Box 6">
          <a:extLst>
            <a:ext uri="{FF2B5EF4-FFF2-40B4-BE49-F238E27FC236}">
              <a16:creationId xmlns:a16="http://schemas.microsoft.com/office/drawing/2014/main" id="{9B5A719D-79B6-4C3F-A4CD-2FD108B2C83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2" name="Text Box 7">
          <a:extLst>
            <a:ext uri="{FF2B5EF4-FFF2-40B4-BE49-F238E27FC236}">
              <a16:creationId xmlns:a16="http://schemas.microsoft.com/office/drawing/2014/main" id="{E3E663DE-A4A6-459E-AC7E-72B1C2C0253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3" name="Text Box 8">
          <a:extLst>
            <a:ext uri="{FF2B5EF4-FFF2-40B4-BE49-F238E27FC236}">
              <a16:creationId xmlns:a16="http://schemas.microsoft.com/office/drawing/2014/main" id="{4AC85172-C034-49A2-839D-7BE965DE521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4" name="Text Box 9">
          <a:extLst>
            <a:ext uri="{FF2B5EF4-FFF2-40B4-BE49-F238E27FC236}">
              <a16:creationId xmlns:a16="http://schemas.microsoft.com/office/drawing/2014/main" id="{F0059CB8-F2BF-4915-9857-205F6864862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5" name="Text Box 10">
          <a:extLst>
            <a:ext uri="{FF2B5EF4-FFF2-40B4-BE49-F238E27FC236}">
              <a16:creationId xmlns:a16="http://schemas.microsoft.com/office/drawing/2014/main" id="{BA55DBD1-0FF8-468F-9510-7478461E5E6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6" name="Text Box 11">
          <a:extLst>
            <a:ext uri="{FF2B5EF4-FFF2-40B4-BE49-F238E27FC236}">
              <a16:creationId xmlns:a16="http://schemas.microsoft.com/office/drawing/2014/main" id="{F78E1FD6-A897-4C83-A8A9-044019EB4ED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7" name="Text Box 12">
          <a:extLst>
            <a:ext uri="{FF2B5EF4-FFF2-40B4-BE49-F238E27FC236}">
              <a16:creationId xmlns:a16="http://schemas.microsoft.com/office/drawing/2014/main" id="{58D7D8CA-ABD6-4161-814F-CC732D02D7B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8" name="Text Box 13">
          <a:extLst>
            <a:ext uri="{FF2B5EF4-FFF2-40B4-BE49-F238E27FC236}">
              <a16:creationId xmlns:a16="http://schemas.microsoft.com/office/drawing/2014/main" id="{96D4D585-1A5D-4B1E-BC3A-2FA5A3B3BE0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9" name="Text Box 14">
          <a:extLst>
            <a:ext uri="{FF2B5EF4-FFF2-40B4-BE49-F238E27FC236}">
              <a16:creationId xmlns:a16="http://schemas.microsoft.com/office/drawing/2014/main" id="{AB1AE28C-1414-4B21-B617-AA0870D1F22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0" name="Text Box 15">
          <a:extLst>
            <a:ext uri="{FF2B5EF4-FFF2-40B4-BE49-F238E27FC236}">
              <a16:creationId xmlns:a16="http://schemas.microsoft.com/office/drawing/2014/main" id="{63A6F136-4281-4831-A19F-8354A4BDB1C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1" name="Text Box 16">
          <a:extLst>
            <a:ext uri="{FF2B5EF4-FFF2-40B4-BE49-F238E27FC236}">
              <a16:creationId xmlns:a16="http://schemas.microsoft.com/office/drawing/2014/main" id="{A1BDB8DD-72F2-4C11-87AC-FBAA10910BD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2" name="Text Box 17">
          <a:extLst>
            <a:ext uri="{FF2B5EF4-FFF2-40B4-BE49-F238E27FC236}">
              <a16:creationId xmlns:a16="http://schemas.microsoft.com/office/drawing/2014/main" id="{23D8CC60-9A78-4D2F-93E6-97A01744924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3" name="Text Box 6">
          <a:extLst>
            <a:ext uri="{FF2B5EF4-FFF2-40B4-BE49-F238E27FC236}">
              <a16:creationId xmlns:a16="http://schemas.microsoft.com/office/drawing/2014/main" id="{7F1FBD84-F3DB-4649-A001-79CFB55962D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4" name="Text Box 7">
          <a:extLst>
            <a:ext uri="{FF2B5EF4-FFF2-40B4-BE49-F238E27FC236}">
              <a16:creationId xmlns:a16="http://schemas.microsoft.com/office/drawing/2014/main" id="{EAE5B3FB-BCAF-4687-B578-6BBA8F8E8C4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5" name="Text Box 8">
          <a:extLst>
            <a:ext uri="{FF2B5EF4-FFF2-40B4-BE49-F238E27FC236}">
              <a16:creationId xmlns:a16="http://schemas.microsoft.com/office/drawing/2014/main" id="{45FD7ECA-74A1-44AD-8523-D7B2381E378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6" name="Text Box 9">
          <a:extLst>
            <a:ext uri="{FF2B5EF4-FFF2-40B4-BE49-F238E27FC236}">
              <a16:creationId xmlns:a16="http://schemas.microsoft.com/office/drawing/2014/main" id="{091E2AA0-7E39-4F1A-892B-B55BFA2C493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7" name="Text Box 10">
          <a:extLst>
            <a:ext uri="{FF2B5EF4-FFF2-40B4-BE49-F238E27FC236}">
              <a16:creationId xmlns:a16="http://schemas.microsoft.com/office/drawing/2014/main" id="{1E6F62D6-360B-49F7-ABF6-17AAEC70757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8" name="Text Box 11">
          <a:extLst>
            <a:ext uri="{FF2B5EF4-FFF2-40B4-BE49-F238E27FC236}">
              <a16:creationId xmlns:a16="http://schemas.microsoft.com/office/drawing/2014/main" id="{09425729-C7F1-49C3-B1CE-4B1B382D2DD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9" name="Text Box 12">
          <a:extLst>
            <a:ext uri="{FF2B5EF4-FFF2-40B4-BE49-F238E27FC236}">
              <a16:creationId xmlns:a16="http://schemas.microsoft.com/office/drawing/2014/main" id="{7679722D-515E-4B64-8159-E641A1BFCCC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0" name="Text Box 13">
          <a:extLst>
            <a:ext uri="{FF2B5EF4-FFF2-40B4-BE49-F238E27FC236}">
              <a16:creationId xmlns:a16="http://schemas.microsoft.com/office/drawing/2014/main" id="{1938DC37-0A44-4CB9-83F9-283E144511E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1" name="Text Box 14">
          <a:extLst>
            <a:ext uri="{FF2B5EF4-FFF2-40B4-BE49-F238E27FC236}">
              <a16:creationId xmlns:a16="http://schemas.microsoft.com/office/drawing/2014/main" id="{A3B0BE0F-6412-465C-9072-27443943400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2" name="Text Box 15">
          <a:extLst>
            <a:ext uri="{FF2B5EF4-FFF2-40B4-BE49-F238E27FC236}">
              <a16:creationId xmlns:a16="http://schemas.microsoft.com/office/drawing/2014/main" id="{F25B825F-9C60-4778-90F2-B514972D168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3" name="Text Box 16">
          <a:extLst>
            <a:ext uri="{FF2B5EF4-FFF2-40B4-BE49-F238E27FC236}">
              <a16:creationId xmlns:a16="http://schemas.microsoft.com/office/drawing/2014/main" id="{D6B9743A-C1F2-45E1-8227-05F34216171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4" name="Text Box 17">
          <a:extLst>
            <a:ext uri="{FF2B5EF4-FFF2-40B4-BE49-F238E27FC236}">
              <a16:creationId xmlns:a16="http://schemas.microsoft.com/office/drawing/2014/main" id="{CD6FC2AE-3FA1-4B57-8DC4-3747B153BC4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5" name="Text Box 7">
          <a:extLst>
            <a:ext uri="{FF2B5EF4-FFF2-40B4-BE49-F238E27FC236}">
              <a16:creationId xmlns:a16="http://schemas.microsoft.com/office/drawing/2014/main" id="{8AD3B1E6-010F-4BE7-ABE7-9A5BBF8130E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6" name="Text Box 8">
          <a:extLst>
            <a:ext uri="{FF2B5EF4-FFF2-40B4-BE49-F238E27FC236}">
              <a16:creationId xmlns:a16="http://schemas.microsoft.com/office/drawing/2014/main" id="{FD725493-DC25-4AF6-A96D-77472D241B5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7" name="Text Box 9">
          <a:extLst>
            <a:ext uri="{FF2B5EF4-FFF2-40B4-BE49-F238E27FC236}">
              <a16:creationId xmlns:a16="http://schemas.microsoft.com/office/drawing/2014/main" id="{A76741EA-65DA-43F5-B79B-C9927FA72E8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8" name="Text Box 10">
          <a:extLst>
            <a:ext uri="{FF2B5EF4-FFF2-40B4-BE49-F238E27FC236}">
              <a16:creationId xmlns:a16="http://schemas.microsoft.com/office/drawing/2014/main" id="{87366BD4-4847-42A0-97F8-EB9DF550C4F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9" name="Text Box 11">
          <a:extLst>
            <a:ext uri="{FF2B5EF4-FFF2-40B4-BE49-F238E27FC236}">
              <a16:creationId xmlns:a16="http://schemas.microsoft.com/office/drawing/2014/main" id="{0BEDF324-EC65-47DC-BE2C-0F80C2788AB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0" name="Text Box 12">
          <a:extLst>
            <a:ext uri="{FF2B5EF4-FFF2-40B4-BE49-F238E27FC236}">
              <a16:creationId xmlns:a16="http://schemas.microsoft.com/office/drawing/2014/main" id="{5EF92D84-17FE-4E1B-8139-A8D0FC9AE5A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1" name="Text Box 13">
          <a:extLst>
            <a:ext uri="{FF2B5EF4-FFF2-40B4-BE49-F238E27FC236}">
              <a16:creationId xmlns:a16="http://schemas.microsoft.com/office/drawing/2014/main" id="{CFA7204C-D279-4A3D-B0DD-990567AB7C9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2" name="Text Box 14">
          <a:extLst>
            <a:ext uri="{FF2B5EF4-FFF2-40B4-BE49-F238E27FC236}">
              <a16:creationId xmlns:a16="http://schemas.microsoft.com/office/drawing/2014/main" id="{CEC0CB82-0D67-499E-BB0A-A477279E6B5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3" name="Text Box 15">
          <a:extLst>
            <a:ext uri="{FF2B5EF4-FFF2-40B4-BE49-F238E27FC236}">
              <a16:creationId xmlns:a16="http://schemas.microsoft.com/office/drawing/2014/main" id="{7078AD96-70C7-4D06-90A6-EECA6B448A8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4" name="Text Box 16">
          <a:extLst>
            <a:ext uri="{FF2B5EF4-FFF2-40B4-BE49-F238E27FC236}">
              <a16:creationId xmlns:a16="http://schemas.microsoft.com/office/drawing/2014/main" id="{C19A9F78-E961-4E21-BFA6-40F26368F8F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5" name="Text Box 17">
          <a:extLst>
            <a:ext uri="{FF2B5EF4-FFF2-40B4-BE49-F238E27FC236}">
              <a16:creationId xmlns:a16="http://schemas.microsoft.com/office/drawing/2014/main" id="{0C5FAAE7-ECEB-4165-BADA-E30AB22D01F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6" name="Text Box 6">
          <a:extLst>
            <a:ext uri="{FF2B5EF4-FFF2-40B4-BE49-F238E27FC236}">
              <a16:creationId xmlns:a16="http://schemas.microsoft.com/office/drawing/2014/main" id="{3F89DC14-EBD9-4AEC-9E0E-B6B6992A8F7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7" name="Text Box 7">
          <a:extLst>
            <a:ext uri="{FF2B5EF4-FFF2-40B4-BE49-F238E27FC236}">
              <a16:creationId xmlns:a16="http://schemas.microsoft.com/office/drawing/2014/main" id="{6F432FE3-F377-4452-A389-0459371E037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8" name="Text Box 8">
          <a:extLst>
            <a:ext uri="{FF2B5EF4-FFF2-40B4-BE49-F238E27FC236}">
              <a16:creationId xmlns:a16="http://schemas.microsoft.com/office/drawing/2014/main" id="{46642F30-5CBB-4099-BB9A-A83E1378E4B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9" name="Text Box 9">
          <a:extLst>
            <a:ext uri="{FF2B5EF4-FFF2-40B4-BE49-F238E27FC236}">
              <a16:creationId xmlns:a16="http://schemas.microsoft.com/office/drawing/2014/main" id="{FB06A8FF-311F-4D94-8203-B9B3F6EDB85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0" name="Text Box 10">
          <a:extLst>
            <a:ext uri="{FF2B5EF4-FFF2-40B4-BE49-F238E27FC236}">
              <a16:creationId xmlns:a16="http://schemas.microsoft.com/office/drawing/2014/main" id="{8E3ADC18-78BE-4225-8FCB-419CC24EB6E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1" name="Text Box 11">
          <a:extLst>
            <a:ext uri="{FF2B5EF4-FFF2-40B4-BE49-F238E27FC236}">
              <a16:creationId xmlns:a16="http://schemas.microsoft.com/office/drawing/2014/main" id="{9291733D-FA0C-4404-82C2-F2C21FF84D1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2" name="Text Box 12">
          <a:extLst>
            <a:ext uri="{FF2B5EF4-FFF2-40B4-BE49-F238E27FC236}">
              <a16:creationId xmlns:a16="http://schemas.microsoft.com/office/drawing/2014/main" id="{E60575F8-6F29-4628-95FE-045FB91E249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3" name="Text Box 13">
          <a:extLst>
            <a:ext uri="{FF2B5EF4-FFF2-40B4-BE49-F238E27FC236}">
              <a16:creationId xmlns:a16="http://schemas.microsoft.com/office/drawing/2014/main" id="{D5B0C694-2C95-464D-90A7-FFEDDBC7E34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4" name="Text Box 14">
          <a:extLst>
            <a:ext uri="{FF2B5EF4-FFF2-40B4-BE49-F238E27FC236}">
              <a16:creationId xmlns:a16="http://schemas.microsoft.com/office/drawing/2014/main" id="{ECF80DE6-A85D-40C2-9850-67BF4AF3735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5" name="Text Box 15">
          <a:extLst>
            <a:ext uri="{FF2B5EF4-FFF2-40B4-BE49-F238E27FC236}">
              <a16:creationId xmlns:a16="http://schemas.microsoft.com/office/drawing/2014/main" id="{5B270AC0-4032-4054-9897-2CFCD7F34E1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6" name="Text Box 16">
          <a:extLst>
            <a:ext uri="{FF2B5EF4-FFF2-40B4-BE49-F238E27FC236}">
              <a16:creationId xmlns:a16="http://schemas.microsoft.com/office/drawing/2014/main" id="{0C70487E-1220-489C-9263-4910A6C7FCE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7" name="Text Box 17">
          <a:extLst>
            <a:ext uri="{FF2B5EF4-FFF2-40B4-BE49-F238E27FC236}">
              <a16:creationId xmlns:a16="http://schemas.microsoft.com/office/drawing/2014/main" id="{146E956A-A86C-427E-A4AF-630D970A1CF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8" name="Text Box 6">
          <a:extLst>
            <a:ext uri="{FF2B5EF4-FFF2-40B4-BE49-F238E27FC236}">
              <a16:creationId xmlns:a16="http://schemas.microsoft.com/office/drawing/2014/main" id="{2DC1D1E9-8B9A-4C19-85B6-0235FB3D828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9" name="Text Box 7">
          <a:extLst>
            <a:ext uri="{FF2B5EF4-FFF2-40B4-BE49-F238E27FC236}">
              <a16:creationId xmlns:a16="http://schemas.microsoft.com/office/drawing/2014/main" id="{97D1EBB0-7863-42B1-862E-18AFFA0C3A0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0" name="Text Box 8">
          <a:extLst>
            <a:ext uri="{FF2B5EF4-FFF2-40B4-BE49-F238E27FC236}">
              <a16:creationId xmlns:a16="http://schemas.microsoft.com/office/drawing/2014/main" id="{A5F08483-B453-421E-9B73-ADAD822F85F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1" name="Text Box 9">
          <a:extLst>
            <a:ext uri="{FF2B5EF4-FFF2-40B4-BE49-F238E27FC236}">
              <a16:creationId xmlns:a16="http://schemas.microsoft.com/office/drawing/2014/main" id="{42EB4E47-B2CB-4F79-BEE0-FE8F5526562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2" name="Text Box 10">
          <a:extLst>
            <a:ext uri="{FF2B5EF4-FFF2-40B4-BE49-F238E27FC236}">
              <a16:creationId xmlns:a16="http://schemas.microsoft.com/office/drawing/2014/main" id="{496E8DFE-9105-454B-B757-F348756DA88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3" name="Text Box 11">
          <a:extLst>
            <a:ext uri="{FF2B5EF4-FFF2-40B4-BE49-F238E27FC236}">
              <a16:creationId xmlns:a16="http://schemas.microsoft.com/office/drawing/2014/main" id="{83027647-A82E-4868-9111-E682EC3F4FC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4" name="Text Box 12">
          <a:extLst>
            <a:ext uri="{FF2B5EF4-FFF2-40B4-BE49-F238E27FC236}">
              <a16:creationId xmlns:a16="http://schemas.microsoft.com/office/drawing/2014/main" id="{B3F3C815-B84E-43CB-9E53-19D0249621B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5" name="Text Box 13">
          <a:extLst>
            <a:ext uri="{FF2B5EF4-FFF2-40B4-BE49-F238E27FC236}">
              <a16:creationId xmlns:a16="http://schemas.microsoft.com/office/drawing/2014/main" id="{6249F04C-EBF5-4570-B243-3DA72F603C8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6" name="Text Box 14">
          <a:extLst>
            <a:ext uri="{FF2B5EF4-FFF2-40B4-BE49-F238E27FC236}">
              <a16:creationId xmlns:a16="http://schemas.microsoft.com/office/drawing/2014/main" id="{3F1F9F91-6569-429D-98F4-F85CF58158A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7" name="Text Box 15">
          <a:extLst>
            <a:ext uri="{FF2B5EF4-FFF2-40B4-BE49-F238E27FC236}">
              <a16:creationId xmlns:a16="http://schemas.microsoft.com/office/drawing/2014/main" id="{5F263750-0A30-41C0-9008-A5F2E88691C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8" name="Text Box 16">
          <a:extLst>
            <a:ext uri="{FF2B5EF4-FFF2-40B4-BE49-F238E27FC236}">
              <a16:creationId xmlns:a16="http://schemas.microsoft.com/office/drawing/2014/main" id="{6911BA94-1D94-4F2E-95C8-24A851E734F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9" name="Text Box 17">
          <a:extLst>
            <a:ext uri="{FF2B5EF4-FFF2-40B4-BE49-F238E27FC236}">
              <a16:creationId xmlns:a16="http://schemas.microsoft.com/office/drawing/2014/main" id="{3396120A-19BF-4FF7-A5DC-38375015952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0" name="Text Box 6">
          <a:extLst>
            <a:ext uri="{FF2B5EF4-FFF2-40B4-BE49-F238E27FC236}">
              <a16:creationId xmlns:a16="http://schemas.microsoft.com/office/drawing/2014/main" id="{11208FCD-E359-406F-AA0B-996CA4835D4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1" name="Text Box 7">
          <a:extLst>
            <a:ext uri="{FF2B5EF4-FFF2-40B4-BE49-F238E27FC236}">
              <a16:creationId xmlns:a16="http://schemas.microsoft.com/office/drawing/2014/main" id="{EFB31EBE-F4C6-4BEC-A122-87E1242D0AE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2" name="Text Box 8">
          <a:extLst>
            <a:ext uri="{FF2B5EF4-FFF2-40B4-BE49-F238E27FC236}">
              <a16:creationId xmlns:a16="http://schemas.microsoft.com/office/drawing/2014/main" id="{41A73739-2F71-42C8-B2AA-7CA10C6E440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3" name="Text Box 9">
          <a:extLst>
            <a:ext uri="{FF2B5EF4-FFF2-40B4-BE49-F238E27FC236}">
              <a16:creationId xmlns:a16="http://schemas.microsoft.com/office/drawing/2014/main" id="{42B62978-172A-4749-AD5C-AB48F9212D6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4" name="Text Box 10">
          <a:extLst>
            <a:ext uri="{FF2B5EF4-FFF2-40B4-BE49-F238E27FC236}">
              <a16:creationId xmlns:a16="http://schemas.microsoft.com/office/drawing/2014/main" id="{F8A9EA2B-0BAF-4342-8C6C-11F5353D83A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5" name="Text Box 11">
          <a:extLst>
            <a:ext uri="{FF2B5EF4-FFF2-40B4-BE49-F238E27FC236}">
              <a16:creationId xmlns:a16="http://schemas.microsoft.com/office/drawing/2014/main" id="{062A4EFA-69BF-4B69-92E0-97C1A2AD21E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6" name="Text Box 12">
          <a:extLst>
            <a:ext uri="{FF2B5EF4-FFF2-40B4-BE49-F238E27FC236}">
              <a16:creationId xmlns:a16="http://schemas.microsoft.com/office/drawing/2014/main" id="{281EE371-34D9-4470-8C8F-24A715162BB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7" name="Text Box 13">
          <a:extLst>
            <a:ext uri="{FF2B5EF4-FFF2-40B4-BE49-F238E27FC236}">
              <a16:creationId xmlns:a16="http://schemas.microsoft.com/office/drawing/2014/main" id="{4B34C540-AB24-4D90-9225-4A02D2179B9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8" name="Text Box 14">
          <a:extLst>
            <a:ext uri="{FF2B5EF4-FFF2-40B4-BE49-F238E27FC236}">
              <a16:creationId xmlns:a16="http://schemas.microsoft.com/office/drawing/2014/main" id="{E54B0994-D2F2-431E-B179-2E50ED9F958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9" name="Text Box 15">
          <a:extLst>
            <a:ext uri="{FF2B5EF4-FFF2-40B4-BE49-F238E27FC236}">
              <a16:creationId xmlns:a16="http://schemas.microsoft.com/office/drawing/2014/main" id="{3CC92F21-48EE-4234-A15D-5DDB47A4B15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0" name="Text Box 16">
          <a:extLst>
            <a:ext uri="{FF2B5EF4-FFF2-40B4-BE49-F238E27FC236}">
              <a16:creationId xmlns:a16="http://schemas.microsoft.com/office/drawing/2014/main" id="{5C5630F2-8F25-4617-A02F-29FD19C9BE7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1" name="Text Box 17">
          <a:extLst>
            <a:ext uri="{FF2B5EF4-FFF2-40B4-BE49-F238E27FC236}">
              <a16:creationId xmlns:a16="http://schemas.microsoft.com/office/drawing/2014/main" id="{7F5EF578-86E0-4414-95F2-A5797B17492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2" name="Text Box 7">
          <a:extLst>
            <a:ext uri="{FF2B5EF4-FFF2-40B4-BE49-F238E27FC236}">
              <a16:creationId xmlns:a16="http://schemas.microsoft.com/office/drawing/2014/main" id="{1CD2F63E-576B-4A29-9ACB-8486595AB0A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3" name="Text Box 8">
          <a:extLst>
            <a:ext uri="{FF2B5EF4-FFF2-40B4-BE49-F238E27FC236}">
              <a16:creationId xmlns:a16="http://schemas.microsoft.com/office/drawing/2014/main" id="{CF936CDE-8837-4C3B-8480-51BDB7B673B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4" name="Text Box 9">
          <a:extLst>
            <a:ext uri="{FF2B5EF4-FFF2-40B4-BE49-F238E27FC236}">
              <a16:creationId xmlns:a16="http://schemas.microsoft.com/office/drawing/2014/main" id="{E174F54B-8D43-4F98-B7DA-AF2A9351342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5" name="Text Box 10">
          <a:extLst>
            <a:ext uri="{FF2B5EF4-FFF2-40B4-BE49-F238E27FC236}">
              <a16:creationId xmlns:a16="http://schemas.microsoft.com/office/drawing/2014/main" id="{91BF7A78-D186-4111-B229-81BE1F12913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6" name="Text Box 11">
          <a:extLst>
            <a:ext uri="{FF2B5EF4-FFF2-40B4-BE49-F238E27FC236}">
              <a16:creationId xmlns:a16="http://schemas.microsoft.com/office/drawing/2014/main" id="{7D19C13F-58C8-4F44-865B-1517C9994EB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7" name="Text Box 12">
          <a:extLst>
            <a:ext uri="{FF2B5EF4-FFF2-40B4-BE49-F238E27FC236}">
              <a16:creationId xmlns:a16="http://schemas.microsoft.com/office/drawing/2014/main" id="{98645B4F-B02C-4FFA-A0CB-57768DECC51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8" name="Text Box 13">
          <a:extLst>
            <a:ext uri="{FF2B5EF4-FFF2-40B4-BE49-F238E27FC236}">
              <a16:creationId xmlns:a16="http://schemas.microsoft.com/office/drawing/2014/main" id="{208B5C45-A0E2-4904-A16E-BD3CDD9B553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9" name="Text Box 14">
          <a:extLst>
            <a:ext uri="{FF2B5EF4-FFF2-40B4-BE49-F238E27FC236}">
              <a16:creationId xmlns:a16="http://schemas.microsoft.com/office/drawing/2014/main" id="{1B12F059-BE77-4787-9CE0-57DE92D1290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0" name="Text Box 15">
          <a:extLst>
            <a:ext uri="{FF2B5EF4-FFF2-40B4-BE49-F238E27FC236}">
              <a16:creationId xmlns:a16="http://schemas.microsoft.com/office/drawing/2014/main" id="{E99BE267-07AC-4230-8CC7-18F35E3A459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1" name="Text Box 16">
          <a:extLst>
            <a:ext uri="{FF2B5EF4-FFF2-40B4-BE49-F238E27FC236}">
              <a16:creationId xmlns:a16="http://schemas.microsoft.com/office/drawing/2014/main" id="{AEE659E2-52B9-47E4-BC90-2808D9CA07E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2" name="Text Box 17">
          <a:extLst>
            <a:ext uri="{FF2B5EF4-FFF2-40B4-BE49-F238E27FC236}">
              <a16:creationId xmlns:a16="http://schemas.microsoft.com/office/drawing/2014/main" id="{F4BADDD9-B7EC-4EE0-9DA4-A81C8F96357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3" name="Text Box 6">
          <a:extLst>
            <a:ext uri="{FF2B5EF4-FFF2-40B4-BE49-F238E27FC236}">
              <a16:creationId xmlns:a16="http://schemas.microsoft.com/office/drawing/2014/main" id="{94DE01F8-6E4F-4DA4-A15B-376E90DAEDB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4" name="Text Box 7">
          <a:extLst>
            <a:ext uri="{FF2B5EF4-FFF2-40B4-BE49-F238E27FC236}">
              <a16:creationId xmlns:a16="http://schemas.microsoft.com/office/drawing/2014/main" id="{96B73D7B-A756-4722-9D41-4EB9D971D8D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5" name="Text Box 8">
          <a:extLst>
            <a:ext uri="{FF2B5EF4-FFF2-40B4-BE49-F238E27FC236}">
              <a16:creationId xmlns:a16="http://schemas.microsoft.com/office/drawing/2014/main" id="{9AB825E6-1F84-405C-B5E1-93DC2709899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6" name="Text Box 9">
          <a:extLst>
            <a:ext uri="{FF2B5EF4-FFF2-40B4-BE49-F238E27FC236}">
              <a16:creationId xmlns:a16="http://schemas.microsoft.com/office/drawing/2014/main" id="{901A1E24-9AF3-4F8B-B340-8DE5ED8EE72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7" name="Text Box 10">
          <a:extLst>
            <a:ext uri="{FF2B5EF4-FFF2-40B4-BE49-F238E27FC236}">
              <a16:creationId xmlns:a16="http://schemas.microsoft.com/office/drawing/2014/main" id="{93EA03FE-1E89-4704-BC0E-671989FB36D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8" name="Text Box 11">
          <a:extLst>
            <a:ext uri="{FF2B5EF4-FFF2-40B4-BE49-F238E27FC236}">
              <a16:creationId xmlns:a16="http://schemas.microsoft.com/office/drawing/2014/main" id="{66670821-5FC9-4D14-9721-43E01263297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9" name="Text Box 12">
          <a:extLst>
            <a:ext uri="{FF2B5EF4-FFF2-40B4-BE49-F238E27FC236}">
              <a16:creationId xmlns:a16="http://schemas.microsoft.com/office/drawing/2014/main" id="{EB245E4A-6DF9-4749-9765-46E0D33EDB3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0" name="Text Box 13">
          <a:extLst>
            <a:ext uri="{FF2B5EF4-FFF2-40B4-BE49-F238E27FC236}">
              <a16:creationId xmlns:a16="http://schemas.microsoft.com/office/drawing/2014/main" id="{B3491F74-CD1A-4528-8C4D-0778B0C1308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1" name="Text Box 14">
          <a:extLst>
            <a:ext uri="{FF2B5EF4-FFF2-40B4-BE49-F238E27FC236}">
              <a16:creationId xmlns:a16="http://schemas.microsoft.com/office/drawing/2014/main" id="{C5514132-A443-46F1-8298-8A0104576A2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2" name="Text Box 15">
          <a:extLst>
            <a:ext uri="{FF2B5EF4-FFF2-40B4-BE49-F238E27FC236}">
              <a16:creationId xmlns:a16="http://schemas.microsoft.com/office/drawing/2014/main" id="{8368B154-01CE-4E6F-9142-AE63346AB76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3" name="Text Box 16">
          <a:extLst>
            <a:ext uri="{FF2B5EF4-FFF2-40B4-BE49-F238E27FC236}">
              <a16:creationId xmlns:a16="http://schemas.microsoft.com/office/drawing/2014/main" id="{9A3824AE-0CE7-46E0-8CA3-1ABFEF1CB14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4" name="Text Box 17">
          <a:extLst>
            <a:ext uri="{FF2B5EF4-FFF2-40B4-BE49-F238E27FC236}">
              <a16:creationId xmlns:a16="http://schemas.microsoft.com/office/drawing/2014/main" id="{9A37C545-C560-4920-8C3A-DD548EB098A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5" name="Text Box 6">
          <a:extLst>
            <a:ext uri="{FF2B5EF4-FFF2-40B4-BE49-F238E27FC236}">
              <a16:creationId xmlns:a16="http://schemas.microsoft.com/office/drawing/2014/main" id="{4C2E4AE4-1F69-402C-9646-3F0F147EAE8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6" name="Text Box 7">
          <a:extLst>
            <a:ext uri="{FF2B5EF4-FFF2-40B4-BE49-F238E27FC236}">
              <a16:creationId xmlns:a16="http://schemas.microsoft.com/office/drawing/2014/main" id="{F49531DC-D477-4949-981B-76DDA1942B1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7" name="Text Box 8">
          <a:extLst>
            <a:ext uri="{FF2B5EF4-FFF2-40B4-BE49-F238E27FC236}">
              <a16:creationId xmlns:a16="http://schemas.microsoft.com/office/drawing/2014/main" id="{8CC90B85-A291-4F45-B3B4-B07B9C8F6AC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8" name="Text Box 9">
          <a:extLst>
            <a:ext uri="{FF2B5EF4-FFF2-40B4-BE49-F238E27FC236}">
              <a16:creationId xmlns:a16="http://schemas.microsoft.com/office/drawing/2014/main" id="{1E1EEF8E-E9B9-454A-AC3E-B8961D2B466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9" name="Text Box 10">
          <a:extLst>
            <a:ext uri="{FF2B5EF4-FFF2-40B4-BE49-F238E27FC236}">
              <a16:creationId xmlns:a16="http://schemas.microsoft.com/office/drawing/2014/main" id="{515840BF-5262-447B-BF84-1BF454A6A81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0" name="Text Box 11">
          <a:extLst>
            <a:ext uri="{FF2B5EF4-FFF2-40B4-BE49-F238E27FC236}">
              <a16:creationId xmlns:a16="http://schemas.microsoft.com/office/drawing/2014/main" id="{74491D2A-72D7-4201-9951-BEF4D386DC0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1" name="Text Box 12">
          <a:extLst>
            <a:ext uri="{FF2B5EF4-FFF2-40B4-BE49-F238E27FC236}">
              <a16:creationId xmlns:a16="http://schemas.microsoft.com/office/drawing/2014/main" id="{1485CB74-B6D1-4FF9-BCB4-8CBE2F529BD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2" name="Text Box 13">
          <a:extLst>
            <a:ext uri="{FF2B5EF4-FFF2-40B4-BE49-F238E27FC236}">
              <a16:creationId xmlns:a16="http://schemas.microsoft.com/office/drawing/2014/main" id="{73A53AF6-F6A8-4E7C-A8CE-4DF09F71981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3" name="Text Box 14">
          <a:extLst>
            <a:ext uri="{FF2B5EF4-FFF2-40B4-BE49-F238E27FC236}">
              <a16:creationId xmlns:a16="http://schemas.microsoft.com/office/drawing/2014/main" id="{A28F5DFF-796D-4B7D-B673-5B026A9C8F1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4" name="Text Box 15">
          <a:extLst>
            <a:ext uri="{FF2B5EF4-FFF2-40B4-BE49-F238E27FC236}">
              <a16:creationId xmlns:a16="http://schemas.microsoft.com/office/drawing/2014/main" id="{4813D0B9-12BB-401C-A603-8B47FACD21B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5" name="Text Box 16">
          <a:extLst>
            <a:ext uri="{FF2B5EF4-FFF2-40B4-BE49-F238E27FC236}">
              <a16:creationId xmlns:a16="http://schemas.microsoft.com/office/drawing/2014/main" id="{B17D78B8-E284-430D-9FF9-F0D336C6DBB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6" name="Text Box 17">
          <a:extLst>
            <a:ext uri="{FF2B5EF4-FFF2-40B4-BE49-F238E27FC236}">
              <a16:creationId xmlns:a16="http://schemas.microsoft.com/office/drawing/2014/main" id="{8B3909FA-B5FA-42C1-A46B-5C791B3D820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7" name="Text Box 6">
          <a:extLst>
            <a:ext uri="{FF2B5EF4-FFF2-40B4-BE49-F238E27FC236}">
              <a16:creationId xmlns:a16="http://schemas.microsoft.com/office/drawing/2014/main" id="{C0A0915A-5F2E-4908-BECB-7385C0B1294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8" name="Text Box 7">
          <a:extLst>
            <a:ext uri="{FF2B5EF4-FFF2-40B4-BE49-F238E27FC236}">
              <a16:creationId xmlns:a16="http://schemas.microsoft.com/office/drawing/2014/main" id="{B1BD6336-C14F-4F98-BD42-964D6402A20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9" name="Text Box 8">
          <a:extLst>
            <a:ext uri="{FF2B5EF4-FFF2-40B4-BE49-F238E27FC236}">
              <a16:creationId xmlns:a16="http://schemas.microsoft.com/office/drawing/2014/main" id="{63BC33B1-2A3D-4D5D-99D5-CA0CC47F1F2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0" name="Text Box 9">
          <a:extLst>
            <a:ext uri="{FF2B5EF4-FFF2-40B4-BE49-F238E27FC236}">
              <a16:creationId xmlns:a16="http://schemas.microsoft.com/office/drawing/2014/main" id="{9F9152C6-5A92-4EA2-80FE-344AD6AF37C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1" name="Text Box 10">
          <a:extLst>
            <a:ext uri="{FF2B5EF4-FFF2-40B4-BE49-F238E27FC236}">
              <a16:creationId xmlns:a16="http://schemas.microsoft.com/office/drawing/2014/main" id="{463D7B48-1702-4823-B5C0-B5C3C190E1B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2" name="Text Box 11">
          <a:extLst>
            <a:ext uri="{FF2B5EF4-FFF2-40B4-BE49-F238E27FC236}">
              <a16:creationId xmlns:a16="http://schemas.microsoft.com/office/drawing/2014/main" id="{9D60E272-C1E2-4CA4-B6FF-12C6830BC46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3" name="Text Box 12">
          <a:extLst>
            <a:ext uri="{FF2B5EF4-FFF2-40B4-BE49-F238E27FC236}">
              <a16:creationId xmlns:a16="http://schemas.microsoft.com/office/drawing/2014/main" id="{A8B63A18-C775-47D5-B640-E8451FE8CDB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4" name="Text Box 13">
          <a:extLst>
            <a:ext uri="{FF2B5EF4-FFF2-40B4-BE49-F238E27FC236}">
              <a16:creationId xmlns:a16="http://schemas.microsoft.com/office/drawing/2014/main" id="{2E94EF26-DCAA-40B7-AA7B-69D73CE092B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5" name="Text Box 14">
          <a:extLst>
            <a:ext uri="{FF2B5EF4-FFF2-40B4-BE49-F238E27FC236}">
              <a16:creationId xmlns:a16="http://schemas.microsoft.com/office/drawing/2014/main" id="{E481F45C-976E-43D7-931F-EC3B33DB461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6" name="Text Box 15">
          <a:extLst>
            <a:ext uri="{FF2B5EF4-FFF2-40B4-BE49-F238E27FC236}">
              <a16:creationId xmlns:a16="http://schemas.microsoft.com/office/drawing/2014/main" id="{B2F0CD17-3C00-499B-93AD-FE6D632B04B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7" name="Text Box 16">
          <a:extLst>
            <a:ext uri="{FF2B5EF4-FFF2-40B4-BE49-F238E27FC236}">
              <a16:creationId xmlns:a16="http://schemas.microsoft.com/office/drawing/2014/main" id="{D4D19DE5-C5B3-43D7-994E-EE7999004C6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8" name="Text Box 17">
          <a:extLst>
            <a:ext uri="{FF2B5EF4-FFF2-40B4-BE49-F238E27FC236}">
              <a16:creationId xmlns:a16="http://schemas.microsoft.com/office/drawing/2014/main" id="{A0E79FD6-8247-4653-AA9E-290AC2613DD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9" name="Text Box 7">
          <a:extLst>
            <a:ext uri="{FF2B5EF4-FFF2-40B4-BE49-F238E27FC236}">
              <a16:creationId xmlns:a16="http://schemas.microsoft.com/office/drawing/2014/main" id="{793A6FB4-9434-4C29-B02F-E259FA1DFD2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0" name="Text Box 8">
          <a:extLst>
            <a:ext uri="{FF2B5EF4-FFF2-40B4-BE49-F238E27FC236}">
              <a16:creationId xmlns:a16="http://schemas.microsoft.com/office/drawing/2014/main" id="{BB92CA1E-7045-4B39-B827-4F7D5B99E7C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1" name="Text Box 9">
          <a:extLst>
            <a:ext uri="{FF2B5EF4-FFF2-40B4-BE49-F238E27FC236}">
              <a16:creationId xmlns:a16="http://schemas.microsoft.com/office/drawing/2014/main" id="{5B5C4999-77B9-4444-8E2E-05091E8171A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2" name="Text Box 10">
          <a:extLst>
            <a:ext uri="{FF2B5EF4-FFF2-40B4-BE49-F238E27FC236}">
              <a16:creationId xmlns:a16="http://schemas.microsoft.com/office/drawing/2014/main" id="{BD124135-4A2D-4C58-85E5-4654B1DDB92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3" name="Text Box 11">
          <a:extLst>
            <a:ext uri="{FF2B5EF4-FFF2-40B4-BE49-F238E27FC236}">
              <a16:creationId xmlns:a16="http://schemas.microsoft.com/office/drawing/2014/main" id="{2C7AA655-823D-490E-B625-E0BEE096999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4" name="Text Box 12">
          <a:extLst>
            <a:ext uri="{FF2B5EF4-FFF2-40B4-BE49-F238E27FC236}">
              <a16:creationId xmlns:a16="http://schemas.microsoft.com/office/drawing/2014/main" id="{26305B5F-896B-4891-8A75-6CBE2A61BD0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5" name="Text Box 13">
          <a:extLst>
            <a:ext uri="{FF2B5EF4-FFF2-40B4-BE49-F238E27FC236}">
              <a16:creationId xmlns:a16="http://schemas.microsoft.com/office/drawing/2014/main" id="{CD653392-E9FA-4EC9-B3B9-8AF4AD07544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6" name="Text Box 14">
          <a:extLst>
            <a:ext uri="{FF2B5EF4-FFF2-40B4-BE49-F238E27FC236}">
              <a16:creationId xmlns:a16="http://schemas.microsoft.com/office/drawing/2014/main" id="{5BA15A48-ABF7-456B-9715-1D3D3FBBFA4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7" name="Text Box 15">
          <a:extLst>
            <a:ext uri="{FF2B5EF4-FFF2-40B4-BE49-F238E27FC236}">
              <a16:creationId xmlns:a16="http://schemas.microsoft.com/office/drawing/2014/main" id="{55129017-D821-45C2-923C-78CA68820B4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8" name="Text Box 16">
          <a:extLst>
            <a:ext uri="{FF2B5EF4-FFF2-40B4-BE49-F238E27FC236}">
              <a16:creationId xmlns:a16="http://schemas.microsoft.com/office/drawing/2014/main" id="{997DB55F-F7AE-4AD3-8415-D8CB0AFE84B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9" name="Text Box 17">
          <a:extLst>
            <a:ext uri="{FF2B5EF4-FFF2-40B4-BE49-F238E27FC236}">
              <a16:creationId xmlns:a16="http://schemas.microsoft.com/office/drawing/2014/main" id="{BDD7BDDE-E403-4CF3-8F4D-42D4C77A466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0" name="Text Box 6">
          <a:extLst>
            <a:ext uri="{FF2B5EF4-FFF2-40B4-BE49-F238E27FC236}">
              <a16:creationId xmlns:a16="http://schemas.microsoft.com/office/drawing/2014/main" id="{5773C07D-59BD-468C-BBDA-15A8E1BA99A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1" name="Text Box 7">
          <a:extLst>
            <a:ext uri="{FF2B5EF4-FFF2-40B4-BE49-F238E27FC236}">
              <a16:creationId xmlns:a16="http://schemas.microsoft.com/office/drawing/2014/main" id="{39F94F3F-85EB-4354-A9CB-F9212889812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2" name="Text Box 8">
          <a:extLst>
            <a:ext uri="{FF2B5EF4-FFF2-40B4-BE49-F238E27FC236}">
              <a16:creationId xmlns:a16="http://schemas.microsoft.com/office/drawing/2014/main" id="{010B98C0-448E-497A-A75A-C22164C49F4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3" name="Text Box 9">
          <a:extLst>
            <a:ext uri="{FF2B5EF4-FFF2-40B4-BE49-F238E27FC236}">
              <a16:creationId xmlns:a16="http://schemas.microsoft.com/office/drawing/2014/main" id="{7063F665-A74D-4B19-8062-4BF136AC7E5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4" name="Text Box 10">
          <a:extLst>
            <a:ext uri="{FF2B5EF4-FFF2-40B4-BE49-F238E27FC236}">
              <a16:creationId xmlns:a16="http://schemas.microsoft.com/office/drawing/2014/main" id="{EB096201-BEF0-4BB7-96A4-33E0FBDAEB0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5" name="Text Box 11">
          <a:extLst>
            <a:ext uri="{FF2B5EF4-FFF2-40B4-BE49-F238E27FC236}">
              <a16:creationId xmlns:a16="http://schemas.microsoft.com/office/drawing/2014/main" id="{5118EFF9-B46C-4C29-A498-DA8BB6E6B31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6" name="Text Box 12">
          <a:extLst>
            <a:ext uri="{FF2B5EF4-FFF2-40B4-BE49-F238E27FC236}">
              <a16:creationId xmlns:a16="http://schemas.microsoft.com/office/drawing/2014/main" id="{F0FF37CB-AC6C-4CC5-BCB0-A8F66ED6E6A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7" name="Text Box 13">
          <a:extLst>
            <a:ext uri="{FF2B5EF4-FFF2-40B4-BE49-F238E27FC236}">
              <a16:creationId xmlns:a16="http://schemas.microsoft.com/office/drawing/2014/main" id="{9B09A8D1-8380-4337-A8CD-2D9D13B6B3F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8" name="Text Box 14">
          <a:extLst>
            <a:ext uri="{FF2B5EF4-FFF2-40B4-BE49-F238E27FC236}">
              <a16:creationId xmlns:a16="http://schemas.microsoft.com/office/drawing/2014/main" id="{2366548C-C044-4D71-B7E9-ECF674BB198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9" name="Text Box 15">
          <a:extLst>
            <a:ext uri="{FF2B5EF4-FFF2-40B4-BE49-F238E27FC236}">
              <a16:creationId xmlns:a16="http://schemas.microsoft.com/office/drawing/2014/main" id="{AC748817-3621-43C9-8FF1-9F7CBB6EB14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0" name="Text Box 16">
          <a:extLst>
            <a:ext uri="{FF2B5EF4-FFF2-40B4-BE49-F238E27FC236}">
              <a16:creationId xmlns:a16="http://schemas.microsoft.com/office/drawing/2014/main" id="{7FBCBBE5-4E42-4F70-8D03-AA1DBA17459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1" name="Text Box 17">
          <a:extLst>
            <a:ext uri="{FF2B5EF4-FFF2-40B4-BE49-F238E27FC236}">
              <a16:creationId xmlns:a16="http://schemas.microsoft.com/office/drawing/2014/main" id="{43CDD03F-B7B1-4456-86EF-9C8E7ECBF7B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2" name="Text Box 6">
          <a:extLst>
            <a:ext uri="{FF2B5EF4-FFF2-40B4-BE49-F238E27FC236}">
              <a16:creationId xmlns:a16="http://schemas.microsoft.com/office/drawing/2014/main" id="{B526E246-E67D-4273-AC38-204C5A07012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3" name="Text Box 7">
          <a:extLst>
            <a:ext uri="{FF2B5EF4-FFF2-40B4-BE49-F238E27FC236}">
              <a16:creationId xmlns:a16="http://schemas.microsoft.com/office/drawing/2014/main" id="{FD052CAA-804D-47BB-9DE9-8A8D8FAE31D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4" name="Text Box 8">
          <a:extLst>
            <a:ext uri="{FF2B5EF4-FFF2-40B4-BE49-F238E27FC236}">
              <a16:creationId xmlns:a16="http://schemas.microsoft.com/office/drawing/2014/main" id="{6090F6CE-54F1-4A0F-A823-91EC3072611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5" name="Text Box 9">
          <a:extLst>
            <a:ext uri="{FF2B5EF4-FFF2-40B4-BE49-F238E27FC236}">
              <a16:creationId xmlns:a16="http://schemas.microsoft.com/office/drawing/2014/main" id="{A49D18BC-4FF6-43B2-A1FE-4413757B5DA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6" name="Text Box 10">
          <a:extLst>
            <a:ext uri="{FF2B5EF4-FFF2-40B4-BE49-F238E27FC236}">
              <a16:creationId xmlns:a16="http://schemas.microsoft.com/office/drawing/2014/main" id="{1E7DC2B4-E670-474D-81CE-0FA7C118461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7" name="Text Box 11">
          <a:extLst>
            <a:ext uri="{FF2B5EF4-FFF2-40B4-BE49-F238E27FC236}">
              <a16:creationId xmlns:a16="http://schemas.microsoft.com/office/drawing/2014/main" id="{5EEF47A6-A2F2-4E95-A8E2-BC03DB3098D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8" name="Text Box 12">
          <a:extLst>
            <a:ext uri="{FF2B5EF4-FFF2-40B4-BE49-F238E27FC236}">
              <a16:creationId xmlns:a16="http://schemas.microsoft.com/office/drawing/2014/main" id="{8A29A338-89AD-4B7A-9D75-B42B749EEA2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9" name="Text Box 13">
          <a:extLst>
            <a:ext uri="{FF2B5EF4-FFF2-40B4-BE49-F238E27FC236}">
              <a16:creationId xmlns:a16="http://schemas.microsoft.com/office/drawing/2014/main" id="{229D3D70-A3D6-4BD0-A756-E7007A0E61D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0" name="Text Box 14">
          <a:extLst>
            <a:ext uri="{FF2B5EF4-FFF2-40B4-BE49-F238E27FC236}">
              <a16:creationId xmlns:a16="http://schemas.microsoft.com/office/drawing/2014/main" id="{35BECE3B-9589-46C1-B683-C251C9ED76F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1" name="Text Box 15">
          <a:extLst>
            <a:ext uri="{FF2B5EF4-FFF2-40B4-BE49-F238E27FC236}">
              <a16:creationId xmlns:a16="http://schemas.microsoft.com/office/drawing/2014/main" id="{9A082367-51C0-4D9B-9418-15159BF2097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2" name="Text Box 16">
          <a:extLst>
            <a:ext uri="{FF2B5EF4-FFF2-40B4-BE49-F238E27FC236}">
              <a16:creationId xmlns:a16="http://schemas.microsoft.com/office/drawing/2014/main" id="{29945FC4-AE65-4B1E-99B8-CF77BEFCBF4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3" name="Text Box 17">
          <a:extLst>
            <a:ext uri="{FF2B5EF4-FFF2-40B4-BE49-F238E27FC236}">
              <a16:creationId xmlns:a16="http://schemas.microsoft.com/office/drawing/2014/main" id="{29A7DC1C-46E0-4D92-AAD0-BE12EF0A303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4" name="Text Box 6">
          <a:extLst>
            <a:ext uri="{FF2B5EF4-FFF2-40B4-BE49-F238E27FC236}">
              <a16:creationId xmlns:a16="http://schemas.microsoft.com/office/drawing/2014/main" id="{32EBC885-DFCD-48D2-9694-582EB5476B4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5" name="Text Box 7">
          <a:extLst>
            <a:ext uri="{FF2B5EF4-FFF2-40B4-BE49-F238E27FC236}">
              <a16:creationId xmlns:a16="http://schemas.microsoft.com/office/drawing/2014/main" id="{8E3B231E-1CD1-4943-9EFE-CBFC39B7FA0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6" name="Text Box 8">
          <a:extLst>
            <a:ext uri="{FF2B5EF4-FFF2-40B4-BE49-F238E27FC236}">
              <a16:creationId xmlns:a16="http://schemas.microsoft.com/office/drawing/2014/main" id="{A08011C8-EF7F-43C6-9851-E3FCF15DAA4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7" name="Text Box 9">
          <a:extLst>
            <a:ext uri="{FF2B5EF4-FFF2-40B4-BE49-F238E27FC236}">
              <a16:creationId xmlns:a16="http://schemas.microsoft.com/office/drawing/2014/main" id="{5AA885D9-2A1E-44A0-AE34-287400B87DF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8" name="Text Box 10">
          <a:extLst>
            <a:ext uri="{FF2B5EF4-FFF2-40B4-BE49-F238E27FC236}">
              <a16:creationId xmlns:a16="http://schemas.microsoft.com/office/drawing/2014/main" id="{0BF93F81-4163-4465-A6CB-2BAD6FF69F1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9" name="Text Box 11">
          <a:extLst>
            <a:ext uri="{FF2B5EF4-FFF2-40B4-BE49-F238E27FC236}">
              <a16:creationId xmlns:a16="http://schemas.microsoft.com/office/drawing/2014/main" id="{BE8E3D49-6D6A-496E-84C5-99CF9A0B998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0" name="Text Box 12">
          <a:extLst>
            <a:ext uri="{FF2B5EF4-FFF2-40B4-BE49-F238E27FC236}">
              <a16:creationId xmlns:a16="http://schemas.microsoft.com/office/drawing/2014/main" id="{A51C7824-B106-4989-876F-A5DBC52820C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1" name="Text Box 13">
          <a:extLst>
            <a:ext uri="{FF2B5EF4-FFF2-40B4-BE49-F238E27FC236}">
              <a16:creationId xmlns:a16="http://schemas.microsoft.com/office/drawing/2014/main" id="{3B8772F2-56B2-4B87-85DD-4FC5B4F0516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2" name="Text Box 14">
          <a:extLst>
            <a:ext uri="{FF2B5EF4-FFF2-40B4-BE49-F238E27FC236}">
              <a16:creationId xmlns:a16="http://schemas.microsoft.com/office/drawing/2014/main" id="{EECBF22A-A76E-42F1-B3CE-182AB40CD49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3" name="Text Box 15">
          <a:extLst>
            <a:ext uri="{FF2B5EF4-FFF2-40B4-BE49-F238E27FC236}">
              <a16:creationId xmlns:a16="http://schemas.microsoft.com/office/drawing/2014/main" id="{59B6E327-2D8B-457F-872F-4D6246ECB1D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4" name="Text Box 16">
          <a:extLst>
            <a:ext uri="{FF2B5EF4-FFF2-40B4-BE49-F238E27FC236}">
              <a16:creationId xmlns:a16="http://schemas.microsoft.com/office/drawing/2014/main" id="{ADA83326-9E1A-463B-98B5-93CE2AC96EB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5" name="Text Box 17">
          <a:extLst>
            <a:ext uri="{FF2B5EF4-FFF2-40B4-BE49-F238E27FC236}">
              <a16:creationId xmlns:a16="http://schemas.microsoft.com/office/drawing/2014/main" id="{1CB964DF-DE03-407D-98AB-188027516F7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6" name="Text Box 7">
          <a:extLst>
            <a:ext uri="{FF2B5EF4-FFF2-40B4-BE49-F238E27FC236}">
              <a16:creationId xmlns:a16="http://schemas.microsoft.com/office/drawing/2014/main" id="{50EE7D14-4AFB-4E64-907F-74640853763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7" name="Text Box 8">
          <a:extLst>
            <a:ext uri="{FF2B5EF4-FFF2-40B4-BE49-F238E27FC236}">
              <a16:creationId xmlns:a16="http://schemas.microsoft.com/office/drawing/2014/main" id="{3C053C0F-52C0-4656-833B-67BF367AC72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8" name="Text Box 9">
          <a:extLst>
            <a:ext uri="{FF2B5EF4-FFF2-40B4-BE49-F238E27FC236}">
              <a16:creationId xmlns:a16="http://schemas.microsoft.com/office/drawing/2014/main" id="{3557F389-EB88-4F29-9F6E-B979CFFEE39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9" name="Text Box 10">
          <a:extLst>
            <a:ext uri="{FF2B5EF4-FFF2-40B4-BE49-F238E27FC236}">
              <a16:creationId xmlns:a16="http://schemas.microsoft.com/office/drawing/2014/main" id="{B5E756F1-60F0-402E-9851-309C5347E67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0" name="Text Box 11">
          <a:extLst>
            <a:ext uri="{FF2B5EF4-FFF2-40B4-BE49-F238E27FC236}">
              <a16:creationId xmlns:a16="http://schemas.microsoft.com/office/drawing/2014/main" id="{5E30836A-7045-4146-A6E6-D5AB0B6FCA6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1" name="Text Box 12">
          <a:extLst>
            <a:ext uri="{FF2B5EF4-FFF2-40B4-BE49-F238E27FC236}">
              <a16:creationId xmlns:a16="http://schemas.microsoft.com/office/drawing/2014/main" id="{45E33AE0-3446-464D-B061-F71095615AA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2" name="Text Box 13">
          <a:extLst>
            <a:ext uri="{FF2B5EF4-FFF2-40B4-BE49-F238E27FC236}">
              <a16:creationId xmlns:a16="http://schemas.microsoft.com/office/drawing/2014/main" id="{606B3C7E-6E4E-49E4-AE50-0FD4EECFAD7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3" name="Text Box 14">
          <a:extLst>
            <a:ext uri="{FF2B5EF4-FFF2-40B4-BE49-F238E27FC236}">
              <a16:creationId xmlns:a16="http://schemas.microsoft.com/office/drawing/2014/main" id="{55526309-202B-45AE-9DDB-8457F6BD8C4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4" name="Text Box 15">
          <a:extLst>
            <a:ext uri="{FF2B5EF4-FFF2-40B4-BE49-F238E27FC236}">
              <a16:creationId xmlns:a16="http://schemas.microsoft.com/office/drawing/2014/main" id="{EF879B60-DB36-4EA0-82F4-72CE406234F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5" name="Text Box 16">
          <a:extLst>
            <a:ext uri="{FF2B5EF4-FFF2-40B4-BE49-F238E27FC236}">
              <a16:creationId xmlns:a16="http://schemas.microsoft.com/office/drawing/2014/main" id="{7F6FEB77-7C49-4F0E-943A-D8EDCCEFDAE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6" name="Text Box 17">
          <a:extLst>
            <a:ext uri="{FF2B5EF4-FFF2-40B4-BE49-F238E27FC236}">
              <a16:creationId xmlns:a16="http://schemas.microsoft.com/office/drawing/2014/main" id="{84440D4B-E0DE-4919-819A-0E26E30D2B9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7" name="Text Box 6">
          <a:extLst>
            <a:ext uri="{FF2B5EF4-FFF2-40B4-BE49-F238E27FC236}">
              <a16:creationId xmlns:a16="http://schemas.microsoft.com/office/drawing/2014/main" id="{90FEF97B-341D-4AEE-829E-9FFDFA1A336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8" name="Text Box 7">
          <a:extLst>
            <a:ext uri="{FF2B5EF4-FFF2-40B4-BE49-F238E27FC236}">
              <a16:creationId xmlns:a16="http://schemas.microsoft.com/office/drawing/2014/main" id="{4F51AE14-B142-46E4-838F-8D5DA20C279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9" name="Text Box 8">
          <a:extLst>
            <a:ext uri="{FF2B5EF4-FFF2-40B4-BE49-F238E27FC236}">
              <a16:creationId xmlns:a16="http://schemas.microsoft.com/office/drawing/2014/main" id="{6208B106-D781-428B-B0BB-7370AAB8392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0" name="Text Box 9">
          <a:extLst>
            <a:ext uri="{FF2B5EF4-FFF2-40B4-BE49-F238E27FC236}">
              <a16:creationId xmlns:a16="http://schemas.microsoft.com/office/drawing/2014/main" id="{944B6727-0E58-43EF-8450-E19040AFE87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1" name="Text Box 10">
          <a:extLst>
            <a:ext uri="{FF2B5EF4-FFF2-40B4-BE49-F238E27FC236}">
              <a16:creationId xmlns:a16="http://schemas.microsoft.com/office/drawing/2014/main" id="{1A3A880A-4006-4AD8-A27B-3B4C8D9A514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2" name="Text Box 11">
          <a:extLst>
            <a:ext uri="{FF2B5EF4-FFF2-40B4-BE49-F238E27FC236}">
              <a16:creationId xmlns:a16="http://schemas.microsoft.com/office/drawing/2014/main" id="{C28D3984-44EB-438D-9069-E81391DFB4D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3" name="Text Box 12">
          <a:extLst>
            <a:ext uri="{FF2B5EF4-FFF2-40B4-BE49-F238E27FC236}">
              <a16:creationId xmlns:a16="http://schemas.microsoft.com/office/drawing/2014/main" id="{51A27CD2-7E85-452A-A859-1997B12BBE6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4" name="Text Box 13">
          <a:extLst>
            <a:ext uri="{FF2B5EF4-FFF2-40B4-BE49-F238E27FC236}">
              <a16:creationId xmlns:a16="http://schemas.microsoft.com/office/drawing/2014/main" id="{EC31BDF0-5AC3-4D15-B8A9-00406773821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5" name="Text Box 14">
          <a:extLst>
            <a:ext uri="{FF2B5EF4-FFF2-40B4-BE49-F238E27FC236}">
              <a16:creationId xmlns:a16="http://schemas.microsoft.com/office/drawing/2014/main" id="{3B08A62E-032F-40C4-8A5C-2EB7EE4C29A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6" name="Text Box 15">
          <a:extLst>
            <a:ext uri="{FF2B5EF4-FFF2-40B4-BE49-F238E27FC236}">
              <a16:creationId xmlns:a16="http://schemas.microsoft.com/office/drawing/2014/main" id="{94568AFB-73DA-42ED-86EC-9DBDFDDFAEE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7" name="Text Box 16">
          <a:extLst>
            <a:ext uri="{FF2B5EF4-FFF2-40B4-BE49-F238E27FC236}">
              <a16:creationId xmlns:a16="http://schemas.microsoft.com/office/drawing/2014/main" id="{68165700-7945-4EB1-935C-874D5356EF0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8" name="Text Box 17">
          <a:extLst>
            <a:ext uri="{FF2B5EF4-FFF2-40B4-BE49-F238E27FC236}">
              <a16:creationId xmlns:a16="http://schemas.microsoft.com/office/drawing/2014/main" id="{E155AA20-D20C-48DD-9376-95E8603A7DB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9" name="Text Box 6">
          <a:extLst>
            <a:ext uri="{FF2B5EF4-FFF2-40B4-BE49-F238E27FC236}">
              <a16:creationId xmlns:a16="http://schemas.microsoft.com/office/drawing/2014/main" id="{EE3E961A-B80A-4543-8DD7-44F27B38552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0" name="Text Box 7">
          <a:extLst>
            <a:ext uri="{FF2B5EF4-FFF2-40B4-BE49-F238E27FC236}">
              <a16:creationId xmlns:a16="http://schemas.microsoft.com/office/drawing/2014/main" id="{953260AB-8402-406B-92B3-53651037B29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1" name="Text Box 8">
          <a:extLst>
            <a:ext uri="{FF2B5EF4-FFF2-40B4-BE49-F238E27FC236}">
              <a16:creationId xmlns:a16="http://schemas.microsoft.com/office/drawing/2014/main" id="{F430215A-0461-4045-8F03-4E0C17DE543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2" name="Text Box 9">
          <a:extLst>
            <a:ext uri="{FF2B5EF4-FFF2-40B4-BE49-F238E27FC236}">
              <a16:creationId xmlns:a16="http://schemas.microsoft.com/office/drawing/2014/main" id="{0E8D90DB-0BF0-4AF3-B9DA-108283DDCC1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3" name="Text Box 10">
          <a:extLst>
            <a:ext uri="{FF2B5EF4-FFF2-40B4-BE49-F238E27FC236}">
              <a16:creationId xmlns:a16="http://schemas.microsoft.com/office/drawing/2014/main" id="{69C072D9-9085-4D8B-AAC7-DFFB2E28B4A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4" name="Text Box 11">
          <a:extLst>
            <a:ext uri="{FF2B5EF4-FFF2-40B4-BE49-F238E27FC236}">
              <a16:creationId xmlns:a16="http://schemas.microsoft.com/office/drawing/2014/main" id="{564B5BE6-AFD1-4418-9816-A5807F976FA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5" name="Text Box 12">
          <a:extLst>
            <a:ext uri="{FF2B5EF4-FFF2-40B4-BE49-F238E27FC236}">
              <a16:creationId xmlns:a16="http://schemas.microsoft.com/office/drawing/2014/main" id="{1AD0D6A4-1ACF-4EDF-98E1-4BCF584AC3A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6" name="Text Box 13">
          <a:extLst>
            <a:ext uri="{FF2B5EF4-FFF2-40B4-BE49-F238E27FC236}">
              <a16:creationId xmlns:a16="http://schemas.microsoft.com/office/drawing/2014/main" id="{4BFD1372-65A9-47EA-BB6F-647F323E690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7" name="Text Box 14">
          <a:extLst>
            <a:ext uri="{FF2B5EF4-FFF2-40B4-BE49-F238E27FC236}">
              <a16:creationId xmlns:a16="http://schemas.microsoft.com/office/drawing/2014/main" id="{498851DC-FFDE-4F11-905D-20068797D27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8" name="Text Box 15">
          <a:extLst>
            <a:ext uri="{FF2B5EF4-FFF2-40B4-BE49-F238E27FC236}">
              <a16:creationId xmlns:a16="http://schemas.microsoft.com/office/drawing/2014/main" id="{6AB66778-1D51-4AF6-AA1A-9C75FF47B3E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9" name="Text Box 16">
          <a:extLst>
            <a:ext uri="{FF2B5EF4-FFF2-40B4-BE49-F238E27FC236}">
              <a16:creationId xmlns:a16="http://schemas.microsoft.com/office/drawing/2014/main" id="{77CFA85C-2E6E-4EEC-AA34-5C5B3DA745E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0" name="Text Box 17">
          <a:extLst>
            <a:ext uri="{FF2B5EF4-FFF2-40B4-BE49-F238E27FC236}">
              <a16:creationId xmlns:a16="http://schemas.microsoft.com/office/drawing/2014/main" id="{B4C79F76-E3C6-4110-888E-7D5DE94B2E7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1" name="Text Box 6">
          <a:extLst>
            <a:ext uri="{FF2B5EF4-FFF2-40B4-BE49-F238E27FC236}">
              <a16:creationId xmlns:a16="http://schemas.microsoft.com/office/drawing/2014/main" id="{A037DC60-A2BF-43C6-ABA6-7308E0B4C61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2" name="Text Box 7">
          <a:extLst>
            <a:ext uri="{FF2B5EF4-FFF2-40B4-BE49-F238E27FC236}">
              <a16:creationId xmlns:a16="http://schemas.microsoft.com/office/drawing/2014/main" id="{6B07AE40-4951-47AA-BB38-37836A40AB3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3" name="Text Box 8">
          <a:extLst>
            <a:ext uri="{FF2B5EF4-FFF2-40B4-BE49-F238E27FC236}">
              <a16:creationId xmlns:a16="http://schemas.microsoft.com/office/drawing/2014/main" id="{6344A7E1-1E51-47B9-B0A0-0DD834D2AC8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4" name="Text Box 9">
          <a:extLst>
            <a:ext uri="{FF2B5EF4-FFF2-40B4-BE49-F238E27FC236}">
              <a16:creationId xmlns:a16="http://schemas.microsoft.com/office/drawing/2014/main" id="{EA07F3F6-74D2-487F-A791-D582A2D72CD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5" name="Text Box 10">
          <a:extLst>
            <a:ext uri="{FF2B5EF4-FFF2-40B4-BE49-F238E27FC236}">
              <a16:creationId xmlns:a16="http://schemas.microsoft.com/office/drawing/2014/main" id="{2631BBE5-DFA3-457B-BEAF-AC8414C573E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6" name="Text Box 11">
          <a:extLst>
            <a:ext uri="{FF2B5EF4-FFF2-40B4-BE49-F238E27FC236}">
              <a16:creationId xmlns:a16="http://schemas.microsoft.com/office/drawing/2014/main" id="{AB4D3502-C698-4E20-9320-9149C9A5E99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7" name="Text Box 12">
          <a:extLst>
            <a:ext uri="{FF2B5EF4-FFF2-40B4-BE49-F238E27FC236}">
              <a16:creationId xmlns:a16="http://schemas.microsoft.com/office/drawing/2014/main" id="{5DE9A260-DBDF-4F01-8F42-564F66468F4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8" name="Text Box 13">
          <a:extLst>
            <a:ext uri="{FF2B5EF4-FFF2-40B4-BE49-F238E27FC236}">
              <a16:creationId xmlns:a16="http://schemas.microsoft.com/office/drawing/2014/main" id="{B86EF4F8-2423-49D6-BBC7-3E8E8B9C4CB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9" name="Text Box 14">
          <a:extLst>
            <a:ext uri="{FF2B5EF4-FFF2-40B4-BE49-F238E27FC236}">
              <a16:creationId xmlns:a16="http://schemas.microsoft.com/office/drawing/2014/main" id="{3681640B-94EA-47BE-940B-13C32DC056D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0" name="Text Box 15">
          <a:extLst>
            <a:ext uri="{FF2B5EF4-FFF2-40B4-BE49-F238E27FC236}">
              <a16:creationId xmlns:a16="http://schemas.microsoft.com/office/drawing/2014/main" id="{77FF089B-B5FD-44A1-970B-33266BABD30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1" name="Text Box 16">
          <a:extLst>
            <a:ext uri="{FF2B5EF4-FFF2-40B4-BE49-F238E27FC236}">
              <a16:creationId xmlns:a16="http://schemas.microsoft.com/office/drawing/2014/main" id="{979A8DE5-AF09-455C-9B22-D37CB615004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2" name="Text Box 17">
          <a:extLst>
            <a:ext uri="{FF2B5EF4-FFF2-40B4-BE49-F238E27FC236}">
              <a16:creationId xmlns:a16="http://schemas.microsoft.com/office/drawing/2014/main" id="{47768009-DC03-4B52-8230-484C95E124D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3" name="Text Box 7">
          <a:extLst>
            <a:ext uri="{FF2B5EF4-FFF2-40B4-BE49-F238E27FC236}">
              <a16:creationId xmlns:a16="http://schemas.microsoft.com/office/drawing/2014/main" id="{D33E314C-2ED5-4B9E-944B-54120B0E025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4" name="Text Box 8">
          <a:extLst>
            <a:ext uri="{FF2B5EF4-FFF2-40B4-BE49-F238E27FC236}">
              <a16:creationId xmlns:a16="http://schemas.microsoft.com/office/drawing/2014/main" id="{6C941143-F0CE-4685-85E0-DE6069CFC46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5" name="Text Box 9">
          <a:extLst>
            <a:ext uri="{FF2B5EF4-FFF2-40B4-BE49-F238E27FC236}">
              <a16:creationId xmlns:a16="http://schemas.microsoft.com/office/drawing/2014/main" id="{936A55AE-DAF6-4843-B25A-CB09BE30807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6" name="Text Box 10">
          <a:extLst>
            <a:ext uri="{FF2B5EF4-FFF2-40B4-BE49-F238E27FC236}">
              <a16:creationId xmlns:a16="http://schemas.microsoft.com/office/drawing/2014/main" id="{FCEDFDEE-45DE-4F49-83CE-AC1A6DD983D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7" name="Text Box 11">
          <a:extLst>
            <a:ext uri="{FF2B5EF4-FFF2-40B4-BE49-F238E27FC236}">
              <a16:creationId xmlns:a16="http://schemas.microsoft.com/office/drawing/2014/main" id="{B3B3C094-BA2B-471C-B619-06E68B87841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8" name="Text Box 12">
          <a:extLst>
            <a:ext uri="{FF2B5EF4-FFF2-40B4-BE49-F238E27FC236}">
              <a16:creationId xmlns:a16="http://schemas.microsoft.com/office/drawing/2014/main" id="{B416E193-E068-4552-B23D-47DCDD377A5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9" name="Text Box 13">
          <a:extLst>
            <a:ext uri="{FF2B5EF4-FFF2-40B4-BE49-F238E27FC236}">
              <a16:creationId xmlns:a16="http://schemas.microsoft.com/office/drawing/2014/main" id="{B8114013-0646-4970-9C65-B0847207EC5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0" name="Text Box 14">
          <a:extLst>
            <a:ext uri="{FF2B5EF4-FFF2-40B4-BE49-F238E27FC236}">
              <a16:creationId xmlns:a16="http://schemas.microsoft.com/office/drawing/2014/main" id="{DB590988-A2DD-4C4F-B5F7-7654FC8F97C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1" name="Text Box 15">
          <a:extLst>
            <a:ext uri="{FF2B5EF4-FFF2-40B4-BE49-F238E27FC236}">
              <a16:creationId xmlns:a16="http://schemas.microsoft.com/office/drawing/2014/main" id="{FE85EF77-6FF8-4CD1-B2C2-8F54A53A35C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2" name="Text Box 16">
          <a:extLst>
            <a:ext uri="{FF2B5EF4-FFF2-40B4-BE49-F238E27FC236}">
              <a16:creationId xmlns:a16="http://schemas.microsoft.com/office/drawing/2014/main" id="{F951F93C-23E5-404D-88B7-F141A3F3803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3" name="Text Box 17">
          <a:extLst>
            <a:ext uri="{FF2B5EF4-FFF2-40B4-BE49-F238E27FC236}">
              <a16:creationId xmlns:a16="http://schemas.microsoft.com/office/drawing/2014/main" id="{688B33A8-DE72-479A-B2C3-CFF2487BCBE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4" name="Text Box 6">
          <a:extLst>
            <a:ext uri="{FF2B5EF4-FFF2-40B4-BE49-F238E27FC236}">
              <a16:creationId xmlns:a16="http://schemas.microsoft.com/office/drawing/2014/main" id="{33D5E7EC-90B8-4DB1-AE2E-2D362FD958C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5" name="Text Box 7">
          <a:extLst>
            <a:ext uri="{FF2B5EF4-FFF2-40B4-BE49-F238E27FC236}">
              <a16:creationId xmlns:a16="http://schemas.microsoft.com/office/drawing/2014/main" id="{7183A17F-9D08-45E0-ABBC-24F4EBD00C2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6" name="Text Box 8">
          <a:extLst>
            <a:ext uri="{FF2B5EF4-FFF2-40B4-BE49-F238E27FC236}">
              <a16:creationId xmlns:a16="http://schemas.microsoft.com/office/drawing/2014/main" id="{F93A44CF-84B2-4509-A249-4C853257C6B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7" name="Text Box 9">
          <a:extLst>
            <a:ext uri="{FF2B5EF4-FFF2-40B4-BE49-F238E27FC236}">
              <a16:creationId xmlns:a16="http://schemas.microsoft.com/office/drawing/2014/main" id="{F6E72740-BD29-4A61-AF84-64A9DF7F66E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8" name="Text Box 10">
          <a:extLst>
            <a:ext uri="{FF2B5EF4-FFF2-40B4-BE49-F238E27FC236}">
              <a16:creationId xmlns:a16="http://schemas.microsoft.com/office/drawing/2014/main" id="{22E17615-6780-4B08-A2FE-1D7AB86004C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9" name="Text Box 11">
          <a:extLst>
            <a:ext uri="{FF2B5EF4-FFF2-40B4-BE49-F238E27FC236}">
              <a16:creationId xmlns:a16="http://schemas.microsoft.com/office/drawing/2014/main" id="{12B4AD37-FCEE-4EB8-B823-F37F69B955C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0" name="Text Box 12">
          <a:extLst>
            <a:ext uri="{FF2B5EF4-FFF2-40B4-BE49-F238E27FC236}">
              <a16:creationId xmlns:a16="http://schemas.microsoft.com/office/drawing/2014/main" id="{7BBDF8DB-385B-4A13-8277-0B391FBEC72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1" name="Text Box 13">
          <a:extLst>
            <a:ext uri="{FF2B5EF4-FFF2-40B4-BE49-F238E27FC236}">
              <a16:creationId xmlns:a16="http://schemas.microsoft.com/office/drawing/2014/main" id="{F8A5B139-107B-47EE-8FD9-9A6F37A4AFF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2" name="Text Box 14">
          <a:extLst>
            <a:ext uri="{FF2B5EF4-FFF2-40B4-BE49-F238E27FC236}">
              <a16:creationId xmlns:a16="http://schemas.microsoft.com/office/drawing/2014/main" id="{47107C52-144A-42FF-8642-FAD0448052E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3" name="Text Box 15">
          <a:extLst>
            <a:ext uri="{FF2B5EF4-FFF2-40B4-BE49-F238E27FC236}">
              <a16:creationId xmlns:a16="http://schemas.microsoft.com/office/drawing/2014/main" id="{E4106AAE-B1C7-4CAE-AE80-5ACB320979F0}"/>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4" name="Text Box 16">
          <a:extLst>
            <a:ext uri="{FF2B5EF4-FFF2-40B4-BE49-F238E27FC236}">
              <a16:creationId xmlns:a16="http://schemas.microsoft.com/office/drawing/2014/main" id="{D5DB7315-15D8-4435-AF5C-54927FAFB2D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5" name="Text Box 17">
          <a:extLst>
            <a:ext uri="{FF2B5EF4-FFF2-40B4-BE49-F238E27FC236}">
              <a16:creationId xmlns:a16="http://schemas.microsoft.com/office/drawing/2014/main" id="{F42F644B-DB73-4E4F-9490-82B7FF3C163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6" name="Text Box 6">
          <a:extLst>
            <a:ext uri="{FF2B5EF4-FFF2-40B4-BE49-F238E27FC236}">
              <a16:creationId xmlns:a16="http://schemas.microsoft.com/office/drawing/2014/main" id="{1026AC17-037D-422D-9AB0-F790353FBB7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7" name="Text Box 7">
          <a:extLst>
            <a:ext uri="{FF2B5EF4-FFF2-40B4-BE49-F238E27FC236}">
              <a16:creationId xmlns:a16="http://schemas.microsoft.com/office/drawing/2014/main" id="{452B876B-E9D8-4B6A-8DBF-E86C2B1A6D1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8" name="Text Box 8">
          <a:extLst>
            <a:ext uri="{FF2B5EF4-FFF2-40B4-BE49-F238E27FC236}">
              <a16:creationId xmlns:a16="http://schemas.microsoft.com/office/drawing/2014/main" id="{93291EB2-9056-4BEA-8152-783AF40FC8F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9" name="Text Box 9">
          <a:extLst>
            <a:ext uri="{FF2B5EF4-FFF2-40B4-BE49-F238E27FC236}">
              <a16:creationId xmlns:a16="http://schemas.microsoft.com/office/drawing/2014/main" id="{45C70B22-3F87-49D2-8147-2C7AFE87FA6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0" name="Text Box 10">
          <a:extLst>
            <a:ext uri="{FF2B5EF4-FFF2-40B4-BE49-F238E27FC236}">
              <a16:creationId xmlns:a16="http://schemas.microsoft.com/office/drawing/2014/main" id="{071CB995-3D80-4D14-9F6F-F7201CE972E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1" name="Text Box 11">
          <a:extLst>
            <a:ext uri="{FF2B5EF4-FFF2-40B4-BE49-F238E27FC236}">
              <a16:creationId xmlns:a16="http://schemas.microsoft.com/office/drawing/2014/main" id="{5E64A586-F790-40FD-B47A-35F713631BAD}"/>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2" name="Text Box 12">
          <a:extLst>
            <a:ext uri="{FF2B5EF4-FFF2-40B4-BE49-F238E27FC236}">
              <a16:creationId xmlns:a16="http://schemas.microsoft.com/office/drawing/2014/main" id="{20D5CF49-A09E-473C-A6D8-213F2606A22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3" name="Text Box 13">
          <a:extLst>
            <a:ext uri="{FF2B5EF4-FFF2-40B4-BE49-F238E27FC236}">
              <a16:creationId xmlns:a16="http://schemas.microsoft.com/office/drawing/2014/main" id="{A1DB4B80-D52B-4D14-8A5A-05DD2978B23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4" name="Text Box 14">
          <a:extLst>
            <a:ext uri="{FF2B5EF4-FFF2-40B4-BE49-F238E27FC236}">
              <a16:creationId xmlns:a16="http://schemas.microsoft.com/office/drawing/2014/main" id="{A0320A6E-C8E0-4BD5-BB87-81AD2358791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5" name="Text Box 15">
          <a:extLst>
            <a:ext uri="{FF2B5EF4-FFF2-40B4-BE49-F238E27FC236}">
              <a16:creationId xmlns:a16="http://schemas.microsoft.com/office/drawing/2014/main" id="{031382E6-2D47-41B4-8C93-17B348BCA31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6" name="Text Box 16">
          <a:extLst>
            <a:ext uri="{FF2B5EF4-FFF2-40B4-BE49-F238E27FC236}">
              <a16:creationId xmlns:a16="http://schemas.microsoft.com/office/drawing/2014/main" id="{73209CE1-9DCE-4749-8997-DF61989D3AB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7" name="Text Box 17">
          <a:extLst>
            <a:ext uri="{FF2B5EF4-FFF2-40B4-BE49-F238E27FC236}">
              <a16:creationId xmlns:a16="http://schemas.microsoft.com/office/drawing/2014/main" id="{FABD60F8-0365-41C6-A216-A30114858B8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8" name="Text Box 6">
          <a:extLst>
            <a:ext uri="{FF2B5EF4-FFF2-40B4-BE49-F238E27FC236}">
              <a16:creationId xmlns:a16="http://schemas.microsoft.com/office/drawing/2014/main" id="{442F9D66-CDDE-4070-BEB8-FDDBF1D9AAB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9" name="Text Box 7">
          <a:extLst>
            <a:ext uri="{FF2B5EF4-FFF2-40B4-BE49-F238E27FC236}">
              <a16:creationId xmlns:a16="http://schemas.microsoft.com/office/drawing/2014/main" id="{F8532FA6-ED27-4EB4-B9D3-258FC2B3A1E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0" name="Text Box 8">
          <a:extLst>
            <a:ext uri="{FF2B5EF4-FFF2-40B4-BE49-F238E27FC236}">
              <a16:creationId xmlns:a16="http://schemas.microsoft.com/office/drawing/2014/main" id="{38A75555-0CC3-4D7C-AC34-7BD898FB7B7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1" name="Text Box 9">
          <a:extLst>
            <a:ext uri="{FF2B5EF4-FFF2-40B4-BE49-F238E27FC236}">
              <a16:creationId xmlns:a16="http://schemas.microsoft.com/office/drawing/2014/main" id="{1C1DACB7-9C62-4C3E-8BEE-BD3A95260AE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2" name="Text Box 10">
          <a:extLst>
            <a:ext uri="{FF2B5EF4-FFF2-40B4-BE49-F238E27FC236}">
              <a16:creationId xmlns:a16="http://schemas.microsoft.com/office/drawing/2014/main" id="{FA96B7B1-9E9C-46C8-AD76-8E0F191CED4C}"/>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3" name="Text Box 11">
          <a:extLst>
            <a:ext uri="{FF2B5EF4-FFF2-40B4-BE49-F238E27FC236}">
              <a16:creationId xmlns:a16="http://schemas.microsoft.com/office/drawing/2014/main" id="{3E6EC243-8225-4949-A906-8937D611149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4" name="Text Box 12">
          <a:extLst>
            <a:ext uri="{FF2B5EF4-FFF2-40B4-BE49-F238E27FC236}">
              <a16:creationId xmlns:a16="http://schemas.microsoft.com/office/drawing/2014/main" id="{D7BF3EB4-8038-4A8C-B750-BA652CDD5E47}"/>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5" name="Text Box 13">
          <a:extLst>
            <a:ext uri="{FF2B5EF4-FFF2-40B4-BE49-F238E27FC236}">
              <a16:creationId xmlns:a16="http://schemas.microsoft.com/office/drawing/2014/main" id="{0CE5DD5F-04E1-499F-843C-654CF701F34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6" name="Text Box 14">
          <a:extLst>
            <a:ext uri="{FF2B5EF4-FFF2-40B4-BE49-F238E27FC236}">
              <a16:creationId xmlns:a16="http://schemas.microsoft.com/office/drawing/2014/main" id="{00ADB929-FCB1-42F9-AFD4-ADF22AC1E5BE}"/>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7" name="Text Box 15">
          <a:extLst>
            <a:ext uri="{FF2B5EF4-FFF2-40B4-BE49-F238E27FC236}">
              <a16:creationId xmlns:a16="http://schemas.microsoft.com/office/drawing/2014/main" id="{F3FB9A6C-DDAD-4E4E-A658-759CEC92412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8" name="Text Box 16">
          <a:extLst>
            <a:ext uri="{FF2B5EF4-FFF2-40B4-BE49-F238E27FC236}">
              <a16:creationId xmlns:a16="http://schemas.microsoft.com/office/drawing/2014/main" id="{79B47402-8266-47E0-A2AE-C95ECE96688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9" name="Text Box 17">
          <a:extLst>
            <a:ext uri="{FF2B5EF4-FFF2-40B4-BE49-F238E27FC236}">
              <a16:creationId xmlns:a16="http://schemas.microsoft.com/office/drawing/2014/main" id="{66370C9D-7C0A-4E11-8EAB-537DE146B5F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0" name="Text Box 7">
          <a:extLst>
            <a:ext uri="{FF2B5EF4-FFF2-40B4-BE49-F238E27FC236}">
              <a16:creationId xmlns:a16="http://schemas.microsoft.com/office/drawing/2014/main" id="{BE207BA2-6A6D-48DB-8520-9D9541EEABA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1" name="Text Box 8">
          <a:extLst>
            <a:ext uri="{FF2B5EF4-FFF2-40B4-BE49-F238E27FC236}">
              <a16:creationId xmlns:a16="http://schemas.microsoft.com/office/drawing/2014/main" id="{A6019827-4951-47B3-AD72-50AABCC007C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2" name="Text Box 9">
          <a:extLst>
            <a:ext uri="{FF2B5EF4-FFF2-40B4-BE49-F238E27FC236}">
              <a16:creationId xmlns:a16="http://schemas.microsoft.com/office/drawing/2014/main" id="{40889A9E-1689-4247-904A-49DA7F045A6F}"/>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3" name="Text Box 10">
          <a:extLst>
            <a:ext uri="{FF2B5EF4-FFF2-40B4-BE49-F238E27FC236}">
              <a16:creationId xmlns:a16="http://schemas.microsoft.com/office/drawing/2014/main" id="{FF5FD883-6BDA-4851-9B60-C90604B462E8}"/>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4" name="Text Box 11">
          <a:extLst>
            <a:ext uri="{FF2B5EF4-FFF2-40B4-BE49-F238E27FC236}">
              <a16:creationId xmlns:a16="http://schemas.microsoft.com/office/drawing/2014/main" id="{4045200B-78D8-4BA6-BA4F-2E6DD5CB927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5" name="Text Box 12">
          <a:extLst>
            <a:ext uri="{FF2B5EF4-FFF2-40B4-BE49-F238E27FC236}">
              <a16:creationId xmlns:a16="http://schemas.microsoft.com/office/drawing/2014/main" id="{047623A0-80BE-460A-A5C8-62E415715F62}"/>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6" name="Text Box 13">
          <a:extLst>
            <a:ext uri="{FF2B5EF4-FFF2-40B4-BE49-F238E27FC236}">
              <a16:creationId xmlns:a16="http://schemas.microsoft.com/office/drawing/2014/main" id="{AE1E652D-7EB1-4D74-A769-05A3A6A30DB9}"/>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7" name="Text Box 14">
          <a:extLst>
            <a:ext uri="{FF2B5EF4-FFF2-40B4-BE49-F238E27FC236}">
              <a16:creationId xmlns:a16="http://schemas.microsoft.com/office/drawing/2014/main" id="{E4DB3AF9-EA63-48FE-85F2-D1BCEE9DFD9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8" name="Text Box 15">
          <a:extLst>
            <a:ext uri="{FF2B5EF4-FFF2-40B4-BE49-F238E27FC236}">
              <a16:creationId xmlns:a16="http://schemas.microsoft.com/office/drawing/2014/main" id="{F0FBEE2B-EEAC-416B-BF40-196C84D38ED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9" name="Text Box 16">
          <a:extLst>
            <a:ext uri="{FF2B5EF4-FFF2-40B4-BE49-F238E27FC236}">
              <a16:creationId xmlns:a16="http://schemas.microsoft.com/office/drawing/2014/main" id="{B48AC3F2-261B-43B9-8B60-268CFB205296}"/>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0" name="Text Box 17">
          <a:extLst>
            <a:ext uri="{FF2B5EF4-FFF2-40B4-BE49-F238E27FC236}">
              <a16:creationId xmlns:a16="http://schemas.microsoft.com/office/drawing/2014/main" id="{16D85150-FBFA-4AFC-9BA7-BD4AC59277E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1" name="Text Box 6">
          <a:extLst>
            <a:ext uri="{FF2B5EF4-FFF2-40B4-BE49-F238E27FC236}">
              <a16:creationId xmlns:a16="http://schemas.microsoft.com/office/drawing/2014/main" id="{229AA15F-AE97-43B3-A764-907A1F6E033B}"/>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2" name="Text Box 7">
          <a:extLst>
            <a:ext uri="{FF2B5EF4-FFF2-40B4-BE49-F238E27FC236}">
              <a16:creationId xmlns:a16="http://schemas.microsoft.com/office/drawing/2014/main" id="{DCAE16F1-8FBB-4E07-B256-CED62FFCC91A}"/>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3" name="Text Box 8">
          <a:extLst>
            <a:ext uri="{FF2B5EF4-FFF2-40B4-BE49-F238E27FC236}">
              <a16:creationId xmlns:a16="http://schemas.microsoft.com/office/drawing/2014/main" id="{D8753398-FCFB-4E32-8351-0D36C680D421}"/>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4" name="Text Box 9">
          <a:extLst>
            <a:ext uri="{FF2B5EF4-FFF2-40B4-BE49-F238E27FC236}">
              <a16:creationId xmlns:a16="http://schemas.microsoft.com/office/drawing/2014/main" id="{F74CF5C4-C1D8-4157-9731-D16456FC46C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5" name="Text Box 10">
          <a:extLst>
            <a:ext uri="{FF2B5EF4-FFF2-40B4-BE49-F238E27FC236}">
              <a16:creationId xmlns:a16="http://schemas.microsoft.com/office/drawing/2014/main" id="{082FBC97-10EA-40A3-8035-2B0F9AE48934}"/>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6" name="Text Box 11">
          <a:extLst>
            <a:ext uri="{FF2B5EF4-FFF2-40B4-BE49-F238E27FC236}">
              <a16:creationId xmlns:a16="http://schemas.microsoft.com/office/drawing/2014/main" id="{1CCA4F41-E49C-44F7-8A08-F2210C3A4BF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7" name="Text Box 12">
          <a:extLst>
            <a:ext uri="{FF2B5EF4-FFF2-40B4-BE49-F238E27FC236}">
              <a16:creationId xmlns:a16="http://schemas.microsoft.com/office/drawing/2014/main" id="{7BEF44E5-A9A9-4126-ABBE-C245C2254753}"/>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8" name="Text Box 13">
          <a:extLst>
            <a:ext uri="{FF2B5EF4-FFF2-40B4-BE49-F238E27FC236}">
              <a16:creationId xmlns:a16="http://schemas.microsoft.com/office/drawing/2014/main" id="{F31C3650-94FF-4139-B8C2-E332B75D2FA5}"/>
            </a:ext>
          </a:extLst>
        </xdr:cNvPr>
        <xdr:cNvSpPr txBox="1">
          <a:spLocks noChangeArrowheads="1"/>
        </xdr:cNvSpPr>
      </xdr:nvSpPr>
      <xdr:spPr bwMode="auto">
        <a:xfrm>
          <a:off x="3898669" y="43226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20</xdr:row>
      <xdr:rowOff>0</xdr:rowOff>
    </xdr:from>
    <xdr:to>
      <xdr:col>3</xdr:col>
      <xdr:colOff>85725</xdr:colOff>
      <xdr:row>20</xdr:row>
      <xdr:rowOff>173452</xdr:rowOff>
    </xdr:to>
    <xdr:sp macro="" textlink="">
      <xdr:nvSpPr>
        <xdr:cNvPr id="1499" name="Text Box 6">
          <a:extLst>
            <a:ext uri="{FF2B5EF4-FFF2-40B4-BE49-F238E27FC236}">
              <a16:creationId xmlns:a16="http://schemas.microsoft.com/office/drawing/2014/main" id="{44BA782E-2CB8-488C-A09E-62C6E070125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0" name="Text Box 7">
          <a:extLst>
            <a:ext uri="{FF2B5EF4-FFF2-40B4-BE49-F238E27FC236}">
              <a16:creationId xmlns:a16="http://schemas.microsoft.com/office/drawing/2014/main" id="{44421373-0328-491F-9619-CE3C258594F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1" name="Text Box 8">
          <a:extLst>
            <a:ext uri="{FF2B5EF4-FFF2-40B4-BE49-F238E27FC236}">
              <a16:creationId xmlns:a16="http://schemas.microsoft.com/office/drawing/2014/main" id="{4BADDC7D-6DFF-44EA-813F-7B1AE1A2309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2" name="Text Box 9">
          <a:extLst>
            <a:ext uri="{FF2B5EF4-FFF2-40B4-BE49-F238E27FC236}">
              <a16:creationId xmlns:a16="http://schemas.microsoft.com/office/drawing/2014/main" id="{7E9EDD82-95DB-4C64-898C-F6B371DB4B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3" name="Text Box 10">
          <a:extLst>
            <a:ext uri="{FF2B5EF4-FFF2-40B4-BE49-F238E27FC236}">
              <a16:creationId xmlns:a16="http://schemas.microsoft.com/office/drawing/2014/main" id="{02ECDBAE-0EE3-4522-8BCC-1E51DB14F87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4" name="Text Box 11">
          <a:extLst>
            <a:ext uri="{FF2B5EF4-FFF2-40B4-BE49-F238E27FC236}">
              <a16:creationId xmlns:a16="http://schemas.microsoft.com/office/drawing/2014/main" id="{6CBEA4FF-1F1D-446C-A9F5-A57E4C048E1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5" name="Text Box 12">
          <a:extLst>
            <a:ext uri="{FF2B5EF4-FFF2-40B4-BE49-F238E27FC236}">
              <a16:creationId xmlns:a16="http://schemas.microsoft.com/office/drawing/2014/main" id="{FBA8D51B-C922-4A94-9718-5246190ADAB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6" name="Text Box 13">
          <a:extLst>
            <a:ext uri="{FF2B5EF4-FFF2-40B4-BE49-F238E27FC236}">
              <a16:creationId xmlns:a16="http://schemas.microsoft.com/office/drawing/2014/main" id="{D1F1C456-2AE9-4E57-9E1E-03EA90071D8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7" name="Text Box 14">
          <a:extLst>
            <a:ext uri="{FF2B5EF4-FFF2-40B4-BE49-F238E27FC236}">
              <a16:creationId xmlns:a16="http://schemas.microsoft.com/office/drawing/2014/main" id="{57BD3139-EDE8-4330-B694-F025D601E36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8" name="Text Box 15">
          <a:extLst>
            <a:ext uri="{FF2B5EF4-FFF2-40B4-BE49-F238E27FC236}">
              <a16:creationId xmlns:a16="http://schemas.microsoft.com/office/drawing/2014/main" id="{8DF405B7-CCFF-47FF-A5E2-64AA5501C29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09" name="Text Box 16">
          <a:extLst>
            <a:ext uri="{FF2B5EF4-FFF2-40B4-BE49-F238E27FC236}">
              <a16:creationId xmlns:a16="http://schemas.microsoft.com/office/drawing/2014/main" id="{329BF687-3419-4BA3-9580-65C2C13A6A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0" name="Text Box 17">
          <a:extLst>
            <a:ext uri="{FF2B5EF4-FFF2-40B4-BE49-F238E27FC236}">
              <a16:creationId xmlns:a16="http://schemas.microsoft.com/office/drawing/2014/main" id="{9CA6A910-7E9C-4F9F-8DD7-A66556F029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1" name="Text Box 6">
          <a:extLst>
            <a:ext uri="{FF2B5EF4-FFF2-40B4-BE49-F238E27FC236}">
              <a16:creationId xmlns:a16="http://schemas.microsoft.com/office/drawing/2014/main" id="{9DF76374-2AC6-47E2-BB69-F634844711E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2" name="Text Box 7">
          <a:extLst>
            <a:ext uri="{FF2B5EF4-FFF2-40B4-BE49-F238E27FC236}">
              <a16:creationId xmlns:a16="http://schemas.microsoft.com/office/drawing/2014/main" id="{09E148BF-A509-49CD-8279-46F96DB83CD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3" name="Text Box 8">
          <a:extLst>
            <a:ext uri="{FF2B5EF4-FFF2-40B4-BE49-F238E27FC236}">
              <a16:creationId xmlns:a16="http://schemas.microsoft.com/office/drawing/2014/main" id="{8E552879-C38B-4B37-9F1F-86BAF8CDB0F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4" name="Text Box 9">
          <a:extLst>
            <a:ext uri="{FF2B5EF4-FFF2-40B4-BE49-F238E27FC236}">
              <a16:creationId xmlns:a16="http://schemas.microsoft.com/office/drawing/2014/main" id="{F6D943D5-A115-4729-96E6-EADFC3146FD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5" name="Text Box 10">
          <a:extLst>
            <a:ext uri="{FF2B5EF4-FFF2-40B4-BE49-F238E27FC236}">
              <a16:creationId xmlns:a16="http://schemas.microsoft.com/office/drawing/2014/main" id="{884A62FD-0088-4FEA-AB5F-9DDF1E6BF88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6" name="Text Box 11">
          <a:extLst>
            <a:ext uri="{FF2B5EF4-FFF2-40B4-BE49-F238E27FC236}">
              <a16:creationId xmlns:a16="http://schemas.microsoft.com/office/drawing/2014/main" id="{A9057DC3-C6F3-4B94-B0B3-8B0678694DC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7" name="Text Box 12">
          <a:extLst>
            <a:ext uri="{FF2B5EF4-FFF2-40B4-BE49-F238E27FC236}">
              <a16:creationId xmlns:a16="http://schemas.microsoft.com/office/drawing/2014/main" id="{ED389434-E1CD-4AE4-97F4-2DEE3A3083A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8" name="Text Box 13">
          <a:extLst>
            <a:ext uri="{FF2B5EF4-FFF2-40B4-BE49-F238E27FC236}">
              <a16:creationId xmlns:a16="http://schemas.microsoft.com/office/drawing/2014/main" id="{341868A2-6D6B-4BCB-AF63-A6F2E802961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19" name="Text Box 14">
          <a:extLst>
            <a:ext uri="{FF2B5EF4-FFF2-40B4-BE49-F238E27FC236}">
              <a16:creationId xmlns:a16="http://schemas.microsoft.com/office/drawing/2014/main" id="{E46D372C-BA0A-496F-8279-2BCD1561C9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0" name="Text Box 15">
          <a:extLst>
            <a:ext uri="{FF2B5EF4-FFF2-40B4-BE49-F238E27FC236}">
              <a16:creationId xmlns:a16="http://schemas.microsoft.com/office/drawing/2014/main" id="{9A670173-7B47-46B5-899D-D2D6C6F7DE0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1" name="Text Box 16">
          <a:extLst>
            <a:ext uri="{FF2B5EF4-FFF2-40B4-BE49-F238E27FC236}">
              <a16:creationId xmlns:a16="http://schemas.microsoft.com/office/drawing/2014/main" id="{11D0A55A-1D5C-462E-A87F-A8FCD8330BD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2" name="Text Box 17">
          <a:extLst>
            <a:ext uri="{FF2B5EF4-FFF2-40B4-BE49-F238E27FC236}">
              <a16:creationId xmlns:a16="http://schemas.microsoft.com/office/drawing/2014/main" id="{5F62BD0D-C1F2-4E15-8D41-618FE2400E0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3" name="Text Box 7">
          <a:extLst>
            <a:ext uri="{FF2B5EF4-FFF2-40B4-BE49-F238E27FC236}">
              <a16:creationId xmlns:a16="http://schemas.microsoft.com/office/drawing/2014/main" id="{4801CF37-8C30-4F22-886A-AEBFA333456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4" name="Text Box 8">
          <a:extLst>
            <a:ext uri="{FF2B5EF4-FFF2-40B4-BE49-F238E27FC236}">
              <a16:creationId xmlns:a16="http://schemas.microsoft.com/office/drawing/2014/main" id="{8C90BCF6-A14E-490E-AA0B-CE936B0AFB9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5" name="Text Box 9">
          <a:extLst>
            <a:ext uri="{FF2B5EF4-FFF2-40B4-BE49-F238E27FC236}">
              <a16:creationId xmlns:a16="http://schemas.microsoft.com/office/drawing/2014/main" id="{93AF0805-EDD8-4E0B-A0EC-539668B6BF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6" name="Text Box 10">
          <a:extLst>
            <a:ext uri="{FF2B5EF4-FFF2-40B4-BE49-F238E27FC236}">
              <a16:creationId xmlns:a16="http://schemas.microsoft.com/office/drawing/2014/main" id="{54A376E5-FE65-41A2-960B-5DD281DADB4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7" name="Text Box 11">
          <a:extLst>
            <a:ext uri="{FF2B5EF4-FFF2-40B4-BE49-F238E27FC236}">
              <a16:creationId xmlns:a16="http://schemas.microsoft.com/office/drawing/2014/main" id="{0561CE9D-C6D5-4A7F-BBB1-9E90812FD9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8" name="Text Box 12">
          <a:extLst>
            <a:ext uri="{FF2B5EF4-FFF2-40B4-BE49-F238E27FC236}">
              <a16:creationId xmlns:a16="http://schemas.microsoft.com/office/drawing/2014/main" id="{E3387E51-68F3-4DA4-BE4A-D3721184BDD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29" name="Text Box 13">
          <a:extLst>
            <a:ext uri="{FF2B5EF4-FFF2-40B4-BE49-F238E27FC236}">
              <a16:creationId xmlns:a16="http://schemas.microsoft.com/office/drawing/2014/main" id="{CF28EF45-C49E-4304-BF82-0656879D090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0" name="Text Box 14">
          <a:extLst>
            <a:ext uri="{FF2B5EF4-FFF2-40B4-BE49-F238E27FC236}">
              <a16:creationId xmlns:a16="http://schemas.microsoft.com/office/drawing/2014/main" id="{E2D20365-A7C0-46DB-BF94-485009D86C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1" name="Text Box 15">
          <a:extLst>
            <a:ext uri="{FF2B5EF4-FFF2-40B4-BE49-F238E27FC236}">
              <a16:creationId xmlns:a16="http://schemas.microsoft.com/office/drawing/2014/main" id="{1A0E082E-8B2A-4A01-AE21-358F2DA4129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2" name="Text Box 16">
          <a:extLst>
            <a:ext uri="{FF2B5EF4-FFF2-40B4-BE49-F238E27FC236}">
              <a16:creationId xmlns:a16="http://schemas.microsoft.com/office/drawing/2014/main" id="{D4C25004-0A54-41E8-93DC-D33A624F090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3" name="Text Box 17">
          <a:extLst>
            <a:ext uri="{FF2B5EF4-FFF2-40B4-BE49-F238E27FC236}">
              <a16:creationId xmlns:a16="http://schemas.microsoft.com/office/drawing/2014/main" id="{ECE221B7-11A8-4CFE-8DC7-620FBC1F5BF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4" name="Text Box 6">
          <a:extLst>
            <a:ext uri="{FF2B5EF4-FFF2-40B4-BE49-F238E27FC236}">
              <a16:creationId xmlns:a16="http://schemas.microsoft.com/office/drawing/2014/main" id="{E3DD4C5E-28F0-48CE-896F-6A64948E471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5" name="Text Box 7">
          <a:extLst>
            <a:ext uri="{FF2B5EF4-FFF2-40B4-BE49-F238E27FC236}">
              <a16:creationId xmlns:a16="http://schemas.microsoft.com/office/drawing/2014/main" id="{21A6E56C-6B22-4CB3-B9DE-3DA825C7715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6" name="Text Box 8">
          <a:extLst>
            <a:ext uri="{FF2B5EF4-FFF2-40B4-BE49-F238E27FC236}">
              <a16:creationId xmlns:a16="http://schemas.microsoft.com/office/drawing/2014/main" id="{E99A087A-55E4-4F18-AB2C-9E913FA2EC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7" name="Text Box 9">
          <a:extLst>
            <a:ext uri="{FF2B5EF4-FFF2-40B4-BE49-F238E27FC236}">
              <a16:creationId xmlns:a16="http://schemas.microsoft.com/office/drawing/2014/main" id="{50904361-2FB4-4A8C-8651-11ECD123A9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8" name="Text Box 10">
          <a:extLst>
            <a:ext uri="{FF2B5EF4-FFF2-40B4-BE49-F238E27FC236}">
              <a16:creationId xmlns:a16="http://schemas.microsoft.com/office/drawing/2014/main" id="{E054A1C0-E329-44CD-BAA5-5AFF84359D4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39" name="Text Box 11">
          <a:extLst>
            <a:ext uri="{FF2B5EF4-FFF2-40B4-BE49-F238E27FC236}">
              <a16:creationId xmlns:a16="http://schemas.microsoft.com/office/drawing/2014/main" id="{1A51D30C-9163-49D0-A23C-0A7BE6144E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0" name="Text Box 12">
          <a:extLst>
            <a:ext uri="{FF2B5EF4-FFF2-40B4-BE49-F238E27FC236}">
              <a16:creationId xmlns:a16="http://schemas.microsoft.com/office/drawing/2014/main" id="{DE2A77D5-8596-4861-AED1-62B5C8EC0E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1" name="Text Box 13">
          <a:extLst>
            <a:ext uri="{FF2B5EF4-FFF2-40B4-BE49-F238E27FC236}">
              <a16:creationId xmlns:a16="http://schemas.microsoft.com/office/drawing/2014/main" id="{D6529541-89F2-4F7B-97D4-82B89FF84FC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2" name="Text Box 14">
          <a:extLst>
            <a:ext uri="{FF2B5EF4-FFF2-40B4-BE49-F238E27FC236}">
              <a16:creationId xmlns:a16="http://schemas.microsoft.com/office/drawing/2014/main" id="{B92087B8-B08E-4636-8A19-712A608F1E9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3" name="Text Box 15">
          <a:extLst>
            <a:ext uri="{FF2B5EF4-FFF2-40B4-BE49-F238E27FC236}">
              <a16:creationId xmlns:a16="http://schemas.microsoft.com/office/drawing/2014/main" id="{42770336-DBF9-4F68-BC30-98B4F18DF0C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4" name="Text Box 16">
          <a:extLst>
            <a:ext uri="{FF2B5EF4-FFF2-40B4-BE49-F238E27FC236}">
              <a16:creationId xmlns:a16="http://schemas.microsoft.com/office/drawing/2014/main" id="{DC452745-03F1-43CA-B91D-44CB07A1BE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5" name="Text Box 17">
          <a:extLst>
            <a:ext uri="{FF2B5EF4-FFF2-40B4-BE49-F238E27FC236}">
              <a16:creationId xmlns:a16="http://schemas.microsoft.com/office/drawing/2014/main" id="{513DB700-C69F-4C01-A6F3-0240573A78E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6" name="Text Box 6">
          <a:extLst>
            <a:ext uri="{FF2B5EF4-FFF2-40B4-BE49-F238E27FC236}">
              <a16:creationId xmlns:a16="http://schemas.microsoft.com/office/drawing/2014/main" id="{99ECF1DC-B96F-4487-8932-49B87CDA33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7" name="Text Box 7">
          <a:extLst>
            <a:ext uri="{FF2B5EF4-FFF2-40B4-BE49-F238E27FC236}">
              <a16:creationId xmlns:a16="http://schemas.microsoft.com/office/drawing/2014/main" id="{63B5A34E-2DF3-41A9-966E-8175E250ED9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8" name="Text Box 8">
          <a:extLst>
            <a:ext uri="{FF2B5EF4-FFF2-40B4-BE49-F238E27FC236}">
              <a16:creationId xmlns:a16="http://schemas.microsoft.com/office/drawing/2014/main" id="{C89792E8-527F-413A-AC09-C641FC2D3C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49" name="Text Box 9">
          <a:extLst>
            <a:ext uri="{FF2B5EF4-FFF2-40B4-BE49-F238E27FC236}">
              <a16:creationId xmlns:a16="http://schemas.microsoft.com/office/drawing/2014/main" id="{635464F7-2F5D-47DB-B21C-A59CF8C8FAE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0" name="Text Box 10">
          <a:extLst>
            <a:ext uri="{FF2B5EF4-FFF2-40B4-BE49-F238E27FC236}">
              <a16:creationId xmlns:a16="http://schemas.microsoft.com/office/drawing/2014/main" id="{8EEDF368-60A5-4CEF-A314-E5F8D642F67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1" name="Text Box 11">
          <a:extLst>
            <a:ext uri="{FF2B5EF4-FFF2-40B4-BE49-F238E27FC236}">
              <a16:creationId xmlns:a16="http://schemas.microsoft.com/office/drawing/2014/main" id="{ABD07EAF-E484-4836-81D0-0F921B023A5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2" name="Text Box 12">
          <a:extLst>
            <a:ext uri="{FF2B5EF4-FFF2-40B4-BE49-F238E27FC236}">
              <a16:creationId xmlns:a16="http://schemas.microsoft.com/office/drawing/2014/main" id="{0BC38C52-7445-459A-9EAB-E15D14679A2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3" name="Text Box 13">
          <a:extLst>
            <a:ext uri="{FF2B5EF4-FFF2-40B4-BE49-F238E27FC236}">
              <a16:creationId xmlns:a16="http://schemas.microsoft.com/office/drawing/2014/main" id="{1FB2E541-E59C-412D-9984-37F89A12A0F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4" name="Text Box 14">
          <a:extLst>
            <a:ext uri="{FF2B5EF4-FFF2-40B4-BE49-F238E27FC236}">
              <a16:creationId xmlns:a16="http://schemas.microsoft.com/office/drawing/2014/main" id="{3EED228A-3860-43CD-A7D8-011580E9A6A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5" name="Text Box 15">
          <a:extLst>
            <a:ext uri="{FF2B5EF4-FFF2-40B4-BE49-F238E27FC236}">
              <a16:creationId xmlns:a16="http://schemas.microsoft.com/office/drawing/2014/main" id="{67B2DDBB-0B57-4E9B-80C6-C26F43D6B91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6" name="Text Box 16">
          <a:extLst>
            <a:ext uri="{FF2B5EF4-FFF2-40B4-BE49-F238E27FC236}">
              <a16:creationId xmlns:a16="http://schemas.microsoft.com/office/drawing/2014/main" id="{2F9AE862-BA9C-4A75-8680-05D2ECC3B6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7" name="Text Box 17">
          <a:extLst>
            <a:ext uri="{FF2B5EF4-FFF2-40B4-BE49-F238E27FC236}">
              <a16:creationId xmlns:a16="http://schemas.microsoft.com/office/drawing/2014/main" id="{B0BB08E1-1127-48DB-96CC-B043950623C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8" name="Text Box 6">
          <a:extLst>
            <a:ext uri="{FF2B5EF4-FFF2-40B4-BE49-F238E27FC236}">
              <a16:creationId xmlns:a16="http://schemas.microsoft.com/office/drawing/2014/main" id="{BCE7812E-53BC-4B48-8781-C4E64EA82E2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59" name="Text Box 7">
          <a:extLst>
            <a:ext uri="{FF2B5EF4-FFF2-40B4-BE49-F238E27FC236}">
              <a16:creationId xmlns:a16="http://schemas.microsoft.com/office/drawing/2014/main" id="{69698B58-1B2B-4B05-AAC2-487E0B0829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0" name="Text Box 8">
          <a:extLst>
            <a:ext uri="{FF2B5EF4-FFF2-40B4-BE49-F238E27FC236}">
              <a16:creationId xmlns:a16="http://schemas.microsoft.com/office/drawing/2014/main" id="{ACE8EA61-132F-4FF7-9662-DD27DD8E9A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1" name="Text Box 9">
          <a:extLst>
            <a:ext uri="{FF2B5EF4-FFF2-40B4-BE49-F238E27FC236}">
              <a16:creationId xmlns:a16="http://schemas.microsoft.com/office/drawing/2014/main" id="{8776DAC5-DD4C-487B-9959-5A3BA92C1F6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2" name="Text Box 10">
          <a:extLst>
            <a:ext uri="{FF2B5EF4-FFF2-40B4-BE49-F238E27FC236}">
              <a16:creationId xmlns:a16="http://schemas.microsoft.com/office/drawing/2014/main" id="{5240A957-C3CC-4F42-81B0-29008B18909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3" name="Text Box 11">
          <a:extLst>
            <a:ext uri="{FF2B5EF4-FFF2-40B4-BE49-F238E27FC236}">
              <a16:creationId xmlns:a16="http://schemas.microsoft.com/office/drawing/2014/main" id="{2393543E-3DDC-4C97-B7F4-1A44EC14520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4" name="Text Box 12">
          <a:extLst>
            <a:ext uri="{FF2B5EF4-FFF2-40B4-BE49-F238E27FC236}">
              <a16:creationId xmlns:a16="http://schemas.microsoft.com/office/drawing/2014/main" id="{59BC00AE-3932-4019-8B03-6EE124FA33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5" name="Text Box 13">
          <a:extLst>
            <a:ext uri="{FF2B5EF4-FFF2-40B4-BE49-F238E27FC236}">
              <a16:creationId xmlns:a16="http://schemas.microsoft.com/office/drawing/2014/main" id="{5C6C7A0E-E5E0-43F0-9683-F8BCA89F9D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6" name="Text Box 14">
          <a:extLst>
            <a:ext uri="{FF2B5EF4-FFF2-40B4-BE49-F238E27FC236}">
              <a16:creationId xmlns:a16="http://schemas.microsoft.com/office/drawing/2014/main" id="{5F08DA8B-F6CC-4AFB-8A49-A495B49FE14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7" name="Text Box 15">
          <a:extLst>
            <a:ext uri="{FF2B5EF4-FFF2-40B4-BE49-F238E27FC236}">
              <a16:creationId xmlns:a16="http://schemas.microsoft.com/office/drawing/2014/main" id="{3F5DCABF-AE64-44A4-A9F0-E2DA6599AA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8" name="Text Box 16">
          <a:extLst>
            <a:ext uri="{FF2B5EF4-FFF2-40B4-BE49-F238E27FC236}">
              <a16:creationId xmlns:a16="http://schemas.microsoft.com/office/drawing/2014/main" id="{2F1B19C9-C7A4-474B-BC97-A2322EECB89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69" name="Text Box 17">
          <a:extLst>
            <a:ext uri="{FF2B5EF4-FFF2-40B4-BE49-F238E27FC236}">
              <a16:creationId xmlns:a16="http://schemas.microsoft.com/office/drawing/2014/main" id="{28A9D126-0B9D-4AF1-93AE-1937B391DA6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0" name="Text Box 7">
          <a:extLst>
            <a:ext uri="{FF2B5EF4-FFF2-40B4-BE49-F238E27FC236}">
              <a16:creationId xmlns:a16="http://schemas.microsoft.com/office/drawing/2014/main" id="{549DDD3C-FA53-4CF5-803C-C75BFC80B61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1" name="Text Box 8">
          <a:extLst>
            <a:ext uri="{FF2B5EF4-FFF2-40B4-BE49-F238E27FC236}">
              <a16:creationId xmlns:a16="http://schemas.microsoft.com/office/drawing/2014/main" id="{F88A806F-7E5E-4030-82D6-CF07EBD6EBE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2" name="Text Box 9">
          <a:extLst>
            <a:ext uri="{FF2B5EF4-FFF2-40B4-BE49-F238E27FC236}">
              <a16:creationId xmlns:a16="http://schemas.microsoft.com/office/drawing/2014/main" id="{32E3A08F-6A21-4541-B3E4-2D7B43ECAD4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3" name="Text Box 10">
          <a:extLst>
            <a:ext uri="{FF2B5EF4-FFF2-40B4-BE49-F238E27FC236}">
              <a16:creationId xmlns:a16="http://schemas.microsoft.com/office/drawing/2014/main" id="{45A34A57-A3A2-4A9F-8D5C-1FF4C33C66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4" name="Text Box 11">
          <a:extLst>
            <a:ext uri="{FF2B5EF4-FFF2-40B4-BE49-F238E27FC236}">
              <a16:creationId xmlns:a16="http://schemas.microsoft.com/office/drawing/2014/main" id="{ED4516FA-668B-4372-8CFD-554511300F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5" name="Text Box 12">
          <a:extLst>
            <a:ext uri="{FF2B5EF4-FFF2-40B4-BE49-F238E27FC236}">
              <a16:creationId xmlns:a16="http://schemas.microsoft.com/office/drawing/2014/main" id="{1051B210-04CD-4B0A-B71C-9FC8360807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6" name="Text Box 13">
          <a:extLst>
            <a:ext uri="{FF2B5EF4-FFF2-40B4-BE49-F238E27FC236}">
              <a16:creationId xmlns:a16="http://schemas.microsoft.com/office/drawing/2014/main" id="{ECCD40BA-6C0E-47B9-AC83-8100E7E6AF1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7" name="Text Box 14">
          <a:extLst>
            <a:ext uri="{FF2B5EF4-FFF2-40B4-BE49-F238E27FC236}">
              <a16:creationId xmlns:a16="http://schemas.microsoft.com/office/drawing/2014/main" id="{CEA56633-189A-4C18-A15B-34AC69F16B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8" name="Text Box 15">
          <a:extLst>
            <a:ext uri="{FF2B5EF4-FFF2-40B4-BE49-F238E27FC236}">
              <a16:creationId xmlns:a16="http://schemas.microsoft.com/office/drawing/2014/main" id="{0BA10024-230A-4BBC-AE8C-FA9F8AAAEF5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79" name="Text Box 16">
          <a:extLst>
            <a:ext uri="{FF2B5EF4-FFF2-40B4-BE49-F238E27FC236}">
              <a16:creationId xmlns:a16="http://schemas.microsoft.com/office/drawing/2014/main" id="{1DD1CABC-60DB-432E-A10F-553329A7258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0" name="Text Box 17">
          <a:extLst>
            <a:ext uri="{FF2B5EF4-FFF2-40B4-BE49-F238E27FC236}">
              <a16:creationId xmlns:a16="http://schemas.microsoft.com/office/drawing/2014/main" id="{FFBBBDCA-9884-402A-8C9D-CF7B0860BB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1" name="Text Box 6">
          <a:extLst>
            <a:ext uri="{FF2B5EF4-FFF2-40B4-BE49-F238E27FC236}">
              <a16:creationId xmlns:a16="http://schemas.microsoft.com/office/drawing/2014/main" id="{235E040A-6DE1-41CD-B553-15C0317CB5D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2" name="Text Box 7">
          <a:extLst>
            <a:ext uri="{FF2B5EF4-FFF2-40B4-BE49-F238E27FC236}">
              <a16:creationId xmlns:a16="http://schemas.microsoft.com/office/drawing/2014/main" id="{7902985F-7499-448C-B5F1-6D6CDBBEF41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3" name="Text Box 8">
          <a:extLst>
            <a:ext uri="{FF2B5EF4-FFF2-40B4-BE49-F238E27FC236}">
              <a16:creationId xmlns:a16="http://schemas.microsoft.com/office/drawing/2014/main" id="{E3DED602-EDA7-4C03-8A63-40C658A6D99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4" name="Text Box 9">
          <a:extLst>
            <a:ext uri="{FF2B5EF4-FFF2-40B4-BE49-F238E27FC236}">
              <a16:creationId xmlns:a16="http://schemas.microsoft.com/office/drawing/2014/main" id="{C329BD47-2171-495A-BD07-1FCBC1367B4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5" name="Text Box 10">
          <a:extLst>
            <a:ext uri="{FF2B5EF4-FFF2-40B4-BE49-F238E27FC236}">
              <a16:creationId xmlns:a16="http://schemas.microsoft.com/office/drawing/2014/main" id="{821F8C93-D373-4D64-A050-08CB91A4A58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6" name="Text Box 11">
          <a:extLst>
            <a:ext uri="{FF2B5EF4-FFF2-40B4-BE49-F238E27FC236}">
              <a16:creationId xmlns:a16="http://schemas.microsoft.com/office/drawing/2014/main" id="{10D54341-BC45-4C19-AFA8-93EA5F69425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7" name="Text Box 12">
          <a:extLst>
            <a:ext uri="{FF2B5EF4-FFF2-40B4-BE49-F238E27FC236}">
              <a16:creationId xmlns:a16="http://schemas.microsoft.com/office/drawing/2014/main" id="{2BA119C7-8E26-4C64-8E6B-FBC88939D2C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8" name="Text Box 13">
          <a:extLst>
            <a:ext uri="{FF2B5EF4-FFF2-40B4-BE49-F238E27FC236}">
              <a16:creationId xmlns:a16="http://schemas.microsoft.com/office/drawing/2014/main" id="{555C2C53-137D-498A-9BB4-E20D5881898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89" name="Text Box 14">
          <a:extLst>
            <a:ext uri="{FF2B5EF4-FFF2-40B4-BE49-F238E27FC236}">
              <a16:creationId xmlns:a16="http://schemas.microsoft.com/office/drawing/2014/main" id="{EFE4B811-3560-486B-B7D3-1EE02D1BA8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0" name="Text Box 15">
          <a:extLst>
            <a:ext uri="{FF2B5EF4-FFF2-40B4-BE49-F238E27FC236}">
              <a16:creationId xmlns:a16="http://schemas.microsoft.com/office/drawing/2014/main" id="{09463659-900D-4765-8C53-10F8BF6E9D9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1" name="Text Box 16">
          <a:extLst>
            <a:ext uri="{FF2B5EF4-FFF2-40B4-BE49-F238E27FC236}">
              <a16:creationId xmlns:a16="http://schemas.microsoft.com/office/drawing/2014/main" id="{90F45A11-7E30-4EA1-9C69-14F60BDEBA1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2" name="Text Box 17">
          <a:extLst>
            <a:ext uri="{FF2B5EF4-FFF2-40B4-BE49-F238E27FC236}">
              <a16:creationId xmlns:a16="http://schemas.microsoft.com/office/drawing/2014/main" id="{C41A0CBB-41D1-4587-A1E6-7F34071E421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3" name="Text Box 6">
          <a:extLst>
            <a:ext uri="{FF2B5EF4-FFF2-40B4-BE49-F238E27FC236}">
              <a16:creationId xmlns:a16="http://schemas.microsoft.com/office/drawing/2014/main" id="{AEA2525F-E542-43E8-9BB4-B0A0215326D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4" name="Text Box 7">
          <a:extLst>
            <a:ext uri="{FF2B5EF4-FFF2-40B4-BE49-F238E27FC236}">
              <a16:creationId xmlns:a16="http://schemas.microsoft.com/office/drawing/2014/main" id="{E3A992F5-DB6F-4241-8886-DA858EC3492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5" name="Text Box 8">
          <a:extLst>
            <a:ext uri="{FF2B5EF4-FFF2-40B4-BE49-F238E27FC236}">
              <a16:creationId xmlns:a16="http://schemas.microsoft.com/office/drawing/2014/main" id="{B046B123-FD6B-4492-8A80-3A549B4417D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6" name="Text Box 9">
          <a:extLst>
            <a:ext uri="{FF2B5EF4-FFF2-40B4-BE49-F238E27FC236}">
              <a16:creationId xmlns:a16="http://schemas.microsoft.com/office/drawing/2014/main" id="{F81AEEA3-4117-4E85-A08F-533CE9E4260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7" name="Text Box 10">
          <a:extLst>
            <a:ext uri="{FF2B5EF4-FFF2-40B4-BE49-F238E27FC236}">
              <a16:creationId xmlns:a16="http://schemas.microsoft.com/office/drawing/2014/main" id="{258484BD-AA78-4624-B308-D8EB192E45D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8" name="Text Box 11">
          <a:extLst>
            <a:ext uri="{FF2B5EF4-FFF2-40B4-BE49-F238E27FC236}">
              <a16:creationId xmlns:a16="http://schemas.microsoft.com/office/drawing/2014/main" id="{5C4E43B1-03BE-4089-B307-0092AA3A4FE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599" name="Text Box 12">
          <a:extLst>
            <a:ext uri="{FF2B5EF4-FFF2-40B4-BE49-F238E27FC236}">
              <a16:creationId xmlns:a16="http://schemas.microsoft.com/office/drawing/2014/main" id="{58D3617F-D2C6-42D8-810F-1E31892FFCA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0" name="Text Box 13">
          <a:extLst>
            <a:ext uri="{FF2B5EF4-FFF2-40B4-BE49-F238E27FC236}">
              <a16:creationId xmlns:a16="http://schemas.microsoft.com/office/drawing/2014/main" id="{0873DC36-3FF0-4536-808D-FC281755521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1" name="Text Box 14">
          <a:extLst>
            <a:ext uri="{FF2B5EF4-FFF2-40B4-BE49-F238E27FC236}">
              <a16:creationId xmlns:a16="http://schemas.microsoft.com/office/drawing/2014/main" id="{0FB9891A-9FE2-410A-B10D-572CDED177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2" name="Text Box 15">
          <a:extLst>
            <a:ext uri="{FF2B5EF4-FFF2-40B4-BE49-F238E27FC236}">
              <a16:creationId xmlns:a16="http://schemas.microsoft.com/office/drawing/2014/main" id="{CFB341B4-06D5-40E2-9916-904862E4089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3" name="Text Box 16">
          <a:extLst>
            <a:ext uri="{FF2B5EF4-FFF2-40B4-BE49-F238E27FC236}">
              <a16:creationId xmlns:a16="http://schemas.microsoft.com/office/drawing/2014/main" id="{FB73A586-551E-4C0A-A860-AAC8F1DFD50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4" name="Text Box 17">
          <a:extLst>
            <a:ext uri="{FF2B5EF4-FFF2-40B4-BE49-F238E27FC236}">
              <a16:creationId xmlns:a16="http://schemas.microsoft.com/office/drawing/2014/main" id="{5BB754B9-6E5C-43B2-91BB-D9A38122F78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5" name="Text Box 6">
          <a:extLst>
            <a:ext uri="{FF2B5EF4-FFF2-40B4-BE49-F238E27FC236}">
              <a16:creationId xmlns:a16="http://schemas.microsoft.com/office/drawing/2014/main" id="{F147B729-6EED-4A06-A03B-4A04188E2DF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6" name="Text Box 7">
          <a:extLst>
            <a:ext uri="{FF2B5EF4-FFF2-40B4-BE49-F238E27FC236}">
              <a16:creationId xmlns:a16="http://schemas.microsoft.com/office/drawing/2014/main" id="{96CC54E8-1ED8-4093-A7B5-3D74F1C2F7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7" name="Text Box 8">
          <a:extLst>
            <a:ext uri="{FF2B5EF4-FFF2-40B4-BE49-F238E27FC236}">
              <a16:creationId xmlns:a16="http://schemas.microsoft.com/office/drawing/2014/main" id="{FAF174D8-4BBB-42CD-9C38-F5274E378C9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8" name="Text Box 9">
          <a:extLst>
            <a:ext uri="{FF2B5EF4-FFF2-40B4-BE49-F238E27FC236}">
              <a16:creationId xmlns:a16="http://schemas.microsoft.com/office/drawing/2014/main" id="{AD32A793-62E3-4EDF-913F-0D104891647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09" name="Text Box 10">
          <a:extLst>
            <a:ext uri="{FF2B5EF4-FFF2-40B4-BE49-F238E27FC236}">
              <a16:creationId xmlns:a16="http://schemas.microsoft.com/office/drawing/2014/main" id="{2C84BD2B-79B5-49F6-9C09-B17B0315CE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0" name="Text Box 11">
          <a:extLst>
            <a:ext uri="{FF2B5EF4-FFF2-40B4-BE49-F238E27FC236}">
              <a16:creationId xmlns:a16="http://schemas.microsoft.com/office/drawing/2014/main" id="{9B5CED4E-597D-4502-8817-0858F2DBAE0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1" name="Text Box 12">
          <a:extLst>
            <a:ext uri="{FF2B5EF4-FFF2-40B4-BE49-F238E27FC236}">
              <a16:creationId xmlns:a16="http://schemas.microsoft.com/office/drawing/2014/main" id="{E985B623-F8F5-4322-9781-687906DD831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2" name="Text Box 13">
          <a:extLst>
            <a:ext uri="{FF2B5EF4-FFF2-40B4-BE49-F238E27FC236}">
              <a16:creationId xmlns:a16="http://schemas.microsoft.com/office/drawing/2014/main" id="{C479E749-8209-4934-AD0B-3C82749549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3" name="Text Box 14">
          <a:extLst>
            <a:ext uri="{FF2B5EF4-FFF2-40B4-BE49-F238E27FC236}">
              <a16:creationId xmlns:a16="http://schemas.microsoft.com/office/drawing/2014/main" id="{32B74835-63E2-41F1-B1EF-E3A6545E1CC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4" name="Text Box 15">
          <a:extLst>
            <a:ext uri="{FF2B5EF4-FFF2-40B4-BE49-F238E27FC236}">
              <a16:creationId xmlns:a16="http://schemas.microsoft.com/office/drawing/2014/main" id="{342C7B1A-AA6F-4F4C-9959-F779342C297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5" name="Text Box 16">
          <a:extLst>
            <a:ext uri="{FF2B5EF4-FFF2-40B4-BE49-F238E27FC236}">
              <a16:creationId xmlns:a16="http://schemas.microsoft.com/office/drawing/2014/main" id="{3A31CA05-3504-41F9-B25F-6DBFD748F7C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6" name="Text Box 17">
          <a:extLst>
            <a:ext uri="{FF2B5EF4-FFF2-40B4-BE49-F238E27FC236}">
              <a16:creationId xmlns:a16="http://schemas.microsoft.com/office/drawing/2014/main" id="{323534D0-89C5-444A-A0EE-968A4F511E1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7" name="Text Box 7">
          <a:extLst>
            <a:ext uri="{FF2B5EF4-FFF2-40B4-BE49-F238E27FC236}">
              <a16:creationId xmlns:a16="http://schemas.microsoft.com/office/drawing/2014/main" id="{6F61471C-B070-4C54-BF8A-E88A753F07D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8" name="Text Box 8">
          <a:extLst>
            <a:ext uri="{FF2B5EF4-FFF2-40B4-BE49-F238E27FC236}">
              <a16:creationId xmlns:a16="http://schemas.microsoft.com/office/drawing/2014/main" id="{9DD01FFD-4BDF-43E7-AA50-79BEA1F9433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19" name="Text Box 9">
          <a:extLst>
            <a:ext uri="{FF2B5EF4-FFF2-40B4-BE49-F238E27FC236}">
              <a16:creationId xmlns:a16="http://schemas.microsoft.com/office/drawing/2014/main" id="{1EB3C637-A88F-4501-A544-099F902C3D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0" name="Text Box 10">
          <a:extLst>
            <a:ext uri="{FF2B5EF4-FFF2-40B4-BE49-F238E27FC236}">
              <a16:creationId xmlns:a16="http://schemas.microsoft.com/office/drawing/2014/main" id="{E3DD0FDC-F447-429A-91C2-74EAD816681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1" name="Text Box 11">
          <a:extLst>
            <a:ext uri="{FF2B5EF4-FFF2-40B4-BE49-F238E27FC236}">
              <a16:creationId xmlns:a16="http://schemas.microsoft.com/office/drawing/2014/main" id="{0CEAD9B6-1FED-4FAB-95F9-31A4AA25D57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2" name="Text Box 12">
          <a:extLst>
            <a:ext uri="{FF2B5EF4-FFF2-40B4-BE49-F238E27FC236}">
              <a16:creationId xmlns:a16="http://schemas.microsoft.com/office/drawing/2014/main" id="{6B4A9D3F-117B-4CBC-ADFF-C93F01B011F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3" name="Text Box 13">
          <a:extLst>
            <a:ext uri="{FF2B5EF4-FFF2-40B4-BE49-F238E27FC236}">
              <a16:creationId xmlns:a16="http://schemas.microsoft.com/office/drawing/2014/main" id="{D4B7F3A0-F7AE-4C4A-B79B-3B6D110A463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4" name="Text Box 14">
          <a:extLst>
            <a:ext uri="{FF2B5EF4-FFF2-40B4-BE49-F238E27FC236}">
              <a16:creationId xmlns:a16="http://schemas.microsoft.com/office/drawing/2014/main" id="{31C1ADCD-702D-45CE-914B-CBF6D2087BA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5" name="Text Box 15">
          <a:extLst>
            <a:ext uri="{FF2B5EF4-FFF2-40B4-BE49-F238E27FC236}">
              <a16:creationId xmlns:a16="http://schemas.microsoft.com/office/drawing/2014/main" id="{008108EF-E9DB-4427-8862-1BE7ED0FFA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6" name="Text Box 16">
          <a:extLst>
            <a:ext uri="{FF2B5EF4-FFF2-40B4-BE49-F238E27FC236}">
              <a16:creationId xmlns:a16="http://schemas.microsoft.com/office/drawing/2014/main" id="{7D3A4322-C36C-4BF8-A52F-832579128C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7" name="Text Box 17">
          <a:extLst>
            <a:ext uri="{FF2B5EF4-FFF2-40B4-BE49-F238E27FC236}">
              <a16:creationId xmlns:a16="http://schemas.microsoft.com/office/drawing/2014/main" id="{D26B417C-298E-46C2-8730-E70F9466309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8" name="Text Box 6">
          <a:extLst>
            <a:ext uri="{FF2B5EF4-FFF2-40B4-BE49-F238E27FC236}">
              <a16:creationId xmlns:a16="http://schemas.microsoft.com/office/drawing/2014/main" id="{893B9F92-273F-4BDC-BC02-0BC234B8EEF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29" name="Text Box 7">
          <a:extLst>
            <a:ext uri="{FF2B5EF4-FFF2-40B4-BE49-F238E27FC236}">
              <a16:creationId xmlns:a16="http://schemas.microsoft.com/office/drawing/2014/main" id="{24A41EFD-9CFE-4933-9DCA-FDA9F3BB55C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0" name="Text Box 8">
          <a:extLst>
            <a:ext uri="{FF2B5EF4-FFF2-40B4-BE49-F238E27FC236}">
              <a16:creationId xmlns:a16="http://schemas.microsoft.com/office/drawing/2014/main" id="{E97A4562-B175-4649-8E25-F1C1563D014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1" name="Text Box 9">
          <a:extLst>
            <a:ext uri="{FF2B5EF4-FFF2-40B4-BE49-F238E27FC236}">
              <a16:creationId xmlns:a16="http://schemas.microsoft.com/office/drawing/2014/main" id="{6301CC7B-71A6-4D40-B1DF-DED2AA9CDF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2" name="Text Box 10">
          <a:extLst>
            <a:ext uri="{FF2B5EF4-FFF2-40B4-BE49-F238E27FC236}">
              <a16:creationId xmlns:a16="http://schemas.microsoft.com/office/drawing/2014/main" id="{19BD3202-527F-4239-9283-651A0A13917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3" name="Text Box 11">
          <a:extLst>
            <a:ext uri="{FF2B5EF4-FFF2-40B4-BE49-F238E27FC236}">
              <a16:creationId xmlns:a16="http://schemas.microsoft.com/office/drawing/2014/main" id="{766CEC04-ACE0-45BE-BF75-3CCCB9F28A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4" name="Text Box 12">
          <a:extLst>
            <a:ext uri="{FF2B5EF4-FFF2-40B4-BE49-F238E27FC236}">
              <a16:creationId xmlns:a16="http://schemas.microsoft.com/office/drawing/2014/main" id="{088457D7-652A-4A8F-A115-007F579D927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5" name="Text Box 13">
          <a:extLst>
            <a:ext uri="{FF2B5EF4-FFF2-40B4-BE49-F238E27FC236}">
              <a16:creationId xmlns:a16="http://schemas.microsoft.com/office/drawing/2014/main" id="{2A7D5FCF-E745-4E5D-A948-DD74B34570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6" name="Text Box 14">
          <a:extLst>
            <a:ext uri="{FF2B5EF4-FFF2-40B4-BE49-F238E27FC236}">
              <a16:creationId xmlns:a16="http://schemas.microsoft.com/office/drawing/2014/main" id="{7633CC5D-2498-435D-B20F-9545E8A0BE6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7" name="Text Box 15">
          <a:extLst>
            <a:ext uri="{FF2B5EF4-FFF2-40B4-BE49-F238E27FC236}">
              <a16:creationId xmlns:a16="http://schemas.microsoft.com/office/drawing/2014/main" id="{4C6BDB45-DA35-42A5-9F99-38603CDE0A0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8" name="Text Box 16">
          <a:extLst>
            <a:ext uri="{FF2B5EF4-FFF2-40B4-BE49-F238E27FC236}">
              <a16:creationId xmlns:a16="http://schemas.microsoft.com/office/drawing/2014/main" id="{286C98EA-AEC5-41F8-9F42-D2BF67DD2BF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39" name="Text Box 17">
          <a:extLst>
            <a:ext uri="{FF2B5EF4-FFF2-40B4-BE49-F238E27FC236}">
              <a16:creationId xmlns:a16="http://schemas.microsoft.com/office/drawing/2014/main" id="{8946F24A-8714-4A42-9792-E3EBCB260E9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0" name="Text Box 6">
          <a:extLst>
            <a:ext uri="{FF2B5EF4-FFF2-40B4-BE49-F238E27FC236}">
              <a16:creationId xmlns:a16="http://schemas.microsoft.com/office/drawing/2014/main" id="{F1DCB801-5894-46B3-8A3E-1FBD56A9537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1" name="Text Box 7">
          <a:extLst>
            <a:ext uri="{FF2B5EF4-FFF2-40B4-BE49-F238E27FC236}">
              <a16:creationId xmlns:a16="http://schemas.microsoft.com/office/drawing/2014/main" id="{8DFED5B1-B65F-40D1-A4AF-39C1E9E1A22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2" name="Text Box 8">
          <a:extLst>
            <a:ext uri="{FF2B5EF4-FFF2-40B4-BE49-F238E27FC236}">
              <a16:creationId xmlns:a16="http://schemas.microsoft.com/office/drawing/2014/main" id="{BB7EE917-0F3A-4E7D-84CC-330B4FAC5C4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3" name="Text Box 9">
          <a:extLst>
            <a:ext uri="{FF2B5EF4-FFF2-40B4-BE49-F238E27FC236}">
              <a16:creationId xmlns:a16="http://schemas.microsoft.com/office/drawing/2014/main" id="{0FF321DF-CA79-4229-B1FD-9FD96F7E6F0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4" name="Text Box 10">
          <a:extLst>
            <a:ext uri="{FF2B5EF4-FFF2-40B4-BE49-F238E27FC236}">
              <a16:creationId xmlns:a16="http://schemas.microsoft.com/office/drawing/2014/main" id="{B2A6A4BE-BCF2-4D6B-9320-4B5966D4A22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5" name="Text Box 11">
          <a:extLst>
            <a:ext uri="{FF2B5EF4-FFF2-40B4-BE49-F238E27FC236}">
              <a16:creationId xmlns:a16="http://schemas.microsoft.com/office/drawing/2014/main" id="{B72AE5E0-98E1-40ED-ABAB-17F9B5CEA9C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6" name="Text Box 12">
          <a:extLst>
            <a:ext uri="{FF2B5EF4-FFF2-40B4-BE49-F238E27FC236}">
              <a16:creationId xmlns:a16="http://schemas.microsoft.com/office/drawing/2014/main" id="{002195E9-8D6E-438B-84CC-C754B45238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7" name="Text Box 13">
          <a:extLst>
            <a:ext uri="{FF2B5EF4-FFF2-40B4-BE49-F238E27FC236}">
              <a16:creationId xmlns:a16="http://schemas.microsoft.com/office/drawing/2014/main" id="{2EDEAA47-50EC-421F-9D4B-846D4BBB54C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8" name="Text Box 14">
          <a:extLst>
            <a:ext uri="{FF2B5EF4-FFF2-40B4-BE49-F238E27FC236}">
              <a16:creationId xmlns:a16="http://schemas.microsoft.com/office/drawing/2014/main" id="{4780B593-4F23-4622-B054-EB54DA451E9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49" name="Text Box 15">
          <a:extLst>
            <a:ext uri="{FF2B5EF4-FFF2-40B4-BE49-F238E27FC236}">
              <a16:creationId xmlns:a16="http://schemas.microsoft.com/office/drawing/2014/main" id="{A39FE74F-01EF-499B-9C4F-36EAB2931F9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0" name="Text Box 16">
          <a:extLst>
            <a:ext uri="{FF2B5EF4-FFF2-40B4-BE49-F238E27FC236}">
              <a16:creationId xmlns:a16="http://schemas.microsoft.com/office/drawing/2014/main" id="{1A4EA6A9-C3FF-408B-9D3D-209C496C4DA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1" name="Text Box 17">
          <a:extLst>
            <a:ext uri="{FF2B5EF4-FFF2-40B4-BE49-F238E27FC236}">
              <a16:creationId xmlns:a16="http://schemas.microsoft.com/office/drawing/2014/main" id="{6B8658F2-30B0-45E5-AF0B-05847541DEE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2" name="Text Box 6">
          <a:extLst>
            <a:ext uri="{FF2B5EF4-FFF2-40B4-BE49-F238E27FC236}">
              <a16:creationId xmlns:a16="http://schemas.microsoft.com/office/drawing/2014/main" id="{EF7CC24B-C96F-4B47-80DC-F7076F08163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3" name="Text Box 7">
          <a:extLst>
            <a:ext uri="{FF2B5EF4-FFF2-40B4-BE49-F238E27FC236}">
              <a16:creationId xmlns:a16="http://schemas.microsoft.com/office/drawing/2014/main" id="{96D1AC9D-7AAD-40B5-B0D1-432F6087112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4" name="Text Box 8">
          <a:extLst>
            <a:ext uri="{FF2B5EF4-FFF2-40B4-BE49-F238E27FC236}">
              <a16:creationId xmlns:a16="http://schemas.microsoft.com/office/drawing/2014/main" id="{E95F3D19-46D1-4993-AA17-306A1BFFDE8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5" name="Text Box 9">
          <a:extLst>
            <a:ext uri="{FF2B5EF4-FFF2-40B4-BE49-F238E27FC236}">
              <a16:creationId xmlns:a16="http://schemas.microsoft.com/office/drawing/2014/main" id="{2387CCE1-E687-453B-8962-CA1FF36A4D4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6" name="Text Box 10">
          <a:extLst>
            <a:ext uri="{FF2B5EF4-FFF2-40B4-BE49-F238E27FC236}">
              <a16:creationId xmlns:a16="http://schemas.microsoft.com/office/drawing/2014/main" id="{311C767C-1340-43FF-956A-04638DD9CEB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7" name="Text Box 11">
          <a:extLst>
            <a:ext uri="{FF2B5EF4-FFF2-40B4-BE49-F238E27FC236}">
              <a16:creationId xmlns:a16="http://schemas.microsoft.com/office/drawing/2014/main" id="{4C1E8517-33A5-42A8-ABA0-79303CD3C1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8" name="Text Box 12">
          <a:extLst>
            <a:ext uri="{FF2B5EF4-FFF2-40B4-BE49-F238E27FC236}">
              <a16:creationId xmlns:a16="http://schemas.microsoft.com/office/drawing/2014/main" id="{9D5669AE-0B31-484B-9CA6-3A90C4877B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59" name="Text Box 13">
          <a:extLst>
            <a:ext uri="{FF2B5EF4-FFF2-40B4-BE49-F238E27FC236}">
              <a16:creationId xmlns:a16="http://schemas.microsoft.com/office/drawing/2014/main" id="{0B47776C-E2F9-40CA-9398-F02031ACD6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0" name="Text Box 14">
          <a:extLst>
            <a:ext uri="{FF2B5EF4-FFF2-40B4-BE49-F238E27FC236}">
              <a16:creationId xmlns:a16="http://schemas.microsoft.com/office/drawing/2014/main" id="{90436673-2E48-4DBB-955C-A3F13908D07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1" name="Text Box 15">
          <a:extLst>
            <a:ext uri="{FF2B5EF4-FFF2-40B4-BE49-F238E27FC236}">
              <a16:creationId xmlns:a16="http://schemas.microsoft.com/office/drawing/2014/main" id="{09A71148-434E-488A-A143-457541B08E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2" name="Text Box 16">
          <a:extLst>
            <a:ext uri="{FF2B5EF4-FFF2-40B4-BE49-F238E27FC236}">
              <a16:creationId xmlns:a16="http://schemas.microsoft.com/office/drawing/2014/main" id="{004DBE44-4AF8-49D4-A179-7D62BAF9AB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3" name="Text Box 17">
          <a:extLst>
            <a:ext uri="{FF2B5EF4-FFF2-40B4-BE49-F238E27FC236}">
              <a16:creationId xmlns:a16="http://schemas.microsoft.com/office/drawing/2014/main" id="{1120C45F-1FDA-4505-B2DC-3D0274FE5D6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4" name="Text Box 7">
          <a:extLst>
            <a:ext uri="{FF2B5EF4-FFF2-40B4-BE49-F238E27FC236}">
              <a16:creationId xmlns:a16="http://schemas.microsoft.com/office/drawing/2014/main" id="{325B3D73-31FC-46C9-B403-7DE41EB7D16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5" name="Text Box 8">
          <a:extLst>
            <a:ext uri="{FF2B5EF4-FFF2-40B4-BE49-F238E27FC236}">
              <a16:creationId xmlns:a16="http://schemas.microsoft.com/office/drawing/2014/main" id="{01F8CDB8-CE1D-46EE-B058-5AD7643BD9B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6" name="Text Box 9">
          <a:extLst>
            <a:ext uri="{FF2B5EF4-FFF2-40B4-BE49-F238E27FC236}">
              <a16:creationId xmlns:a16="http://schemas.microsoft.com/office/drawing/2014/main" id="{784F9F3F-BE3F-4F0D-95AA-0A40697CB76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7" name="Text Box 10">
          <a:extLst>
            <a:ext uri="{FF2B5EF4-FFF2-40B4-BE49-F238E27FC236}">
              <a16:creationId xmlns:a16="http://schemas.microsoft.com/office/drawing/2014/main" id="{A7655AF1-0EA3-496F-B3B3-E7199B595DD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8" name="Text Box 11">
          <a:extLst>
            <a:ext uri="{FF2B5EF4-FFF2-40B4-BE49-F238E27FC236}">
              <a16:creationId xmlns:a16="http://schemas.microsoft.com/office/drawing/2014/main" id="{9CCAC05F-A2B3-4C12-B1D7-3A6B73E060A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69" name="Text Box 12">
          <a:extLst>
            <a:ext uri="{FF2B5EF4-FFF2-40B4-BE49-F238E27FC236}">
              <a16:creationId xmlns:a16="http://schemas.microsoft.com/office/drawing/2014/main" id="{8A7A67D4-DEE9-4F46-A667-595446AF4CA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0" name="Text Box 13">
          <a:extLst>
            <a:ext uri="{FF2B5EF4-FFF2-40B4-BE49-F238E27FC236}">
              <a16:creationId xmlns:a16="http://schemas.microsoft.com/office/drawing/2014/main" id="{50596A55-F20D-4D7A-BEF4-EB0376C8A4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1" name="Text Box 14">
          <a:extLst>
            <a:ext uri="{FF2B5EF4-FFF2-40B4-BE49-F238E27FC236}">
              <a16:creationId xmlns:a16="http://schemas.microsoft.com/office/drawing/2014/main" id="{5FC9FA85-7275-4B2B-9F21-341B9DA7C1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2" name="Text Box 15">
          <a:extLst>
            <a:ext uri="{FF2B5EF4-FFF2-40B4-BE49-F238E27FC236}">
              <a16:creationId xmlns:a16="http://schemas.microsoft.com/office/drawing/2014/main" id="{75A9D866-F769-477F-AE67-2E4D3CD0F4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3" name="Text Box 16">
          <a:extLst>
            <a:ext uri="{FF2B5EF4-FFF2-40B4-BE49-F238E27FC236}">
              <a16:creationId xmlns:a16="http://schemas.microsoft.com/office/drawing/2014/main" id="{2B15141D-B8AC-4C81-A46E-FEE871813EF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4" name="Text Box 17">
          <a:extLst>
            <a:ext uri="{FF2B5EF4-FFF2-40B4-BE49-F238E27FC236}">
              <a16:creationId xmlns:a16="http://schemas.microsoft.com/office/drawing/2014/main" id="{3443E495-8006-4F97-9721-13C23523F0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5" name="Text Box 6">
          <a:extLst>
            <a:ext uri="{FF2B5EF4-FFF2-40B4-BE49-F238E27FC236}">
              <a16:creationId xmlns:a16="http://schemas.microsoft.com/office/drawing/2014/main" id="{59C46FE8-DC8E-4343-9213-AF7B09BE666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6" name="Text Box 7">
          <a:extLst>
            <a:ext uri="{FF2B5EF4-FFF2-40B4-BE49-F238E27FC236}">
              <a16:creationId xmlns:a16="http://schemas.microsoft.com/office/drawing/2014/main" id="{D127ED64-C0BE-48BD-96D0-E0BD546D80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7" name="Text Box 8">
          <a:extLst>
            <a:ext uri="{FF2B5EF4-FFF2-40B4-BE49-F238E27FC236}">
              <a16:creationId xmlns:a16="http://schemas.microsoft.com/office/drawing/2014/main" id="{C9223C03-BC78-4A49-BA94-3321F6F54AE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8" name="Text Box 9">
          <a:extLst>
            <a:ext uri="{FF2B5EF4-FFF2-40B4-BE49-F238E27FC236}">
              <a16:creationId xmlns:a16="http://schemas.microsoft.com/office/drawing/2014/main" id="{A493569A-465E-4D2D-8F59-233089459A9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79" name="Text Box 10">
          <a:extLst>
            <a:ext uri="{FF2B5EF4-FFF2-40B4-BE49-F238E27FC236}">
              <a16:creationId xmlns:a16="http://schemas.microsoft.com/office/drawing/2014/main" id="{4BE631A4-ADBA-4E61-8238-2A9A3B5DB29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0" name="Text Box 11">
          <a:extLst>
            <a:ext uri="{FF2B5EF4-FFF2-40B4-BE49-F238E27FC236}">
              <a16:creationId xmlns:a16="http://schemas.microsoft.com/office/drawing/2014/main" id="{EE9F0C5D-043C-413D-806D-D6071EACCAB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1" name="Text Box 12">
          <a:extLst>
            <a:ext uri="{FF2B5EF4-FFF2-40B4-BE49-F238E27FC236}">
              <a16:creationId xmlns:a16="http://schemas.microsoft.com/office/drawing/2014/main" id="{A23AB77C-871E-43F0-8312-BCE33874708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2" name="Text Box 13">
          <a:extLst>
            <a:ext uri="{FF2B5EF4-FFF2-40B4-BE49-F238E27FC236}">
              <a16:creationId xmlns:a16="http://schemas.microsoft.com/office/drawing/2014/main" id="{534C72EC-F9C7-4876-B204-566B45E3B98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3" name="Text Box 14">
          <a:extLst>
            <a:ext uri="{FF2B5EF4-FFF2-40B4-BE49-F238E27FC236}">
              <a16:creationId xmlns:a16="http://schemas.microsoft.com/office/drawing/2014/main" id="{71D16A3D-6341-41C4-A003-9829B0572F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4" name="Text Box 15">
          <a:extLst>
            <a:ext uri="{FF2B5EF4-FFF2-40B4-BE49-F238E27FC236}">
              <a16:creationId xmlns:a16="http://schemas.microsoft.com/office/drawing/2014/main" id="{DB2969A0-D40F-46D5-827C-2E212230A11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5" name="Text Box 16">
          <a:extLst>
            <a:ext uri="{FF2B5EF4-FFF2-40B4-BE49-F238E27FC236}">
              <a16:creationId xmlns:a16="http://schemas.microsoft.com/office/drawing/2014/main" id="{0A62FFF9-6770-4EB8-B089-D8578E82DFC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6" name="Text Box 17">
          <a:extLst>
            <a:ext uri="{FF2B5EF4-FFF2-40B4-BE49-F238E27FC236}">
              <a16:creationId xmlns:a16="http://schemas.microsoft.com/office/drawing/2014/main" id="{64ED9FE0-7E6A-410D-9B36-44E92D7E975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7" name="Text Box 6">
          <a:extLst>
            <a:ext uri="{FF2B5EF4-FFF2-40B4-BE49-F238E27FC236}">
              <a16:creationId xmlns:a16="http://schemas.microsoft.com/office/drawing/2014/main" id="{39F951C6-665D-4F63-B022-ED10F804F20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8" name="Text Box 7">
          <a:extLst>
            <a:ext uri="{FF2B5EF4-FFF2-40B4-BE49-F238E27FC236}">
              <a16:creationId xmlns:a16="http://schemas.microsoft.com/office/drawing/2014/main" id="{2B7D556A-88A6-4D31-9047-EA94CDC34A6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89" name="Text Box 8">
          <a:extLst>
            <a:ext uri="{FF2B5EF4-FFF2-40B4-BE49-F238E27FC236}">
              <a16:creationId xmlns:a16="http://schemas.microsoft.com/office/drawing/2014/main" id="{522B0D1E-FB91-41F8-A872-E9AC23950C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0" name="Text Box 9">
          <a:extLst>
            <a:ext uri="{FF2B5EF4-FFF2-40B4-BE49-F238E27FC236}">
              <a16:creationId xmlns:a16="http://schemas.microsoft.com/office/drawing/2014/main" id="{2E2D0507-7392-45B6-87D1-FDECCA13980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1" name="Text Box 10">
          <a:extLst>
            <a:ext uri="{FF2B5EF4-FFF2-40B4-BE49-F238E27FC236}">
              <a16:creationId xmlns:a16="http://schemas.microsoft.com/office/drawing/2014/main" id="{3A0AFA18-8D6C-403D-B4F6-9BEFE83CE20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2" name="Text Box 11">
          <a:extLst>
            <a:ext uri="{FF2B5EF4-FFF2-40B4-BE49-F238E27FC236}">
              <a16:creationId xmlns:a16="http://schemas.microsoft.com/office/drawing/2014/main" id="{EB2EDB28-1AAC-43E8-AA50-B4B54695EE5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3" name="Text Box 12">
          <a:extLst>
            <a:ext uri="{FF2B5EF4-FFF2-40B4-BE49-F238E27FC236}">
              <a16:creationId xmlns:a16="http://schemas.microsoft.com/office/drawing/2014/main" id="{5BED9858-CD10-439F-8934-8CDE16ABEC0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4" name="Text Box 13">
          <a:extLst>
            <a:ext uri="{FF2B5EF4-FFF2-40B4-BE49-F238E27FC236}">
              <a16:creationId xmlns:a16="http://schemas.microsoft.com/office/drawing/2014/main" id="{467BED3D-925A-4DDF-8FAA-B6911ED3C06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5" name="Text Box 14">
          <a:extLst>
            <a:ext uri="{FF2B5EF4-FFF2-40B4-BE49-F238E27FC236}">
              <a16:creationId xmlns:a16="http://schemas.microsoft.com/office/drawing/2014/main" id="{4F1B9BA0-F50F-450F-9548-DAF05ECE83A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6" name="Text Box 15">
          <a:extLst>
            <a:ext uri="{FF2B5EF4-FFF2-40B4-BE49-F238E27FC236}">
              <a16:creationId xmlns:a16="http://schemas.microsoft.com/office/drawing/2014/main" id="{84D55138-94A0-4E4C-9068-CF702041063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7" name="Text Box 16">
          <a:extLst>
            <a:ext uri="{FF2B5EF4-FFF2-40B4-BE49-F238E27FC236}">
              <a16:creationId xmlns:a16="http://schemas.microsoft.com/office/drawing/2014/main" id="{3918B7D1-A73A-47D1-ABCF-F9FE0997FE7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8" name="Text Box 17">
          <a:extLst>
            <a:ext uri="{FF2B5EF4-FFF2-40B4-BE49-F238E27FC236}">
              <a16:creationId xmlns:a16="http://schemas.microsoft.com/office/drawing/2014/main" id="{95DF8524-9CE8-422C-9CB4-BB939287475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699" name="Text Box 6">
          <a:extLst>
            <a:ext uri="{FF2B5EF4-FFF2-40B4-BE49-F238E27FC236}">
              <a16:creationId xmlns:a16="http://schemas.microsoft.com/office/drawing/2014/main" id="{B6C81BE0-7A1D-43A3-B9FA-B3F47B083D9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0" name="Text Box 7">
          <a:extLst>
            <a:ext uri="{FF2B5EF4-FFF2-40B4-BE49-F238E27FC236}">
              <a16:creationId xmlns:a16="http://schemas.microsoft.com/office/drawing/2014/main" id="{44545239-0776-4F6B-98F9-02BAE4E200C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1" name="Text Box 8">
          <a:extLst>
            <a:ext uri="{FF2B5EF4-FFF2-40B4-BE49-F238E27FC236}">
              <a16:creationId xmlns:a16="http://schemas.microsoft.com/office/drawing/2014/main" id="{74CE2190-25F8-4F0F-99D3-B54E4918A24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2" name="Text Box 9">
          <a:extLst>
            <a:ext uri="{FF2B5EF4-FFF2-40B4-BE49-F238E27FC236}">
              <a16:creationId xmlns:a16="http://schemas.microsoft.com/office/drawing/2014/main" id="{B9968CAE-B668-4DA2-88E9-31057242C0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3" name="Text Box 10">
          <a:extLst>
            <a:ext uri="{FF2B5EF4-FFF2-40B4-BE49-F238E27FC236}">
              <a16:creationId xmlns:a16="http://schemas.microsoft.com/office/drawing/2014/main" id="{D95179C9-9E76-4EE8-8580-030381BEB3B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4" name="Text Box 11">
          <a:extLst>
            <a:ext uri="{FF2B5EF4-FFF2-40B4-BE49-F238E27FC236}">
              <a16:creationId xmlns:a16="http://schemas.microsoft.com/office/drawing/2014/main" id="{9DE8F670-F61B-4608-B022-C3440B75C2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5" name="Text Box 12">
          <a:extLst>
            <a:ext uri="{FF2B5EF4-FFF2-40B4-BE49-F238E27FC236}">
              <a16:creationId xmlns:a16="http://schemas.microsoft.com/office/drawing/2014/main" id="{5E486343-33FC-4198-BE68-C55953291F4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6" name="Text Box 13">
          <a:extLst>
            <a:ext uri="{FF2B5EF4-FFF2-40B4-BE49-F238E27FC236}">
              <a16:creationId xmlns:a16="http://schemas.microsoft.com/office/drawing/2014/main" id="{050BA16E-5513-4371-946F-9B1587A6350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7" name="Text Box 14">
          <a:extLst>
            <a:ext uri="{FF2B5EF4-FFF2-40B4-BE49-F238E27FC236}">
              <a16:creationId xmlns:a16="http://schemas.microsoft.com/office/drawing/2014/main" id="{B5B059C6-3A99-4405-BE94-E7371C274DB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8" name="Text Box 15">
          <a:extLst>
            <a:ext uri="{FF2B5EF4-FFF2-40B4-BE49-F238E27FC236}">
              <a16:creationId xmlns:a16="http://schemas.microsoft.com/office/drawing/2014/main" id="{4D1BC74A-A8B7-4D2A-92F1-970EA532ED4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09" name="Text Box 16">
          <a:extLst>
            <a:ext uri="{FF2B5EF4-FFF2-40B4-BE49-F238E27FC236}">
              <a16:creationId xmlns:a16="http://schemas.microsoft.com/office/drawing/2014/main" id="{670C8555-B104-43D1-9FE2-6C0DE68D560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0" name="Text Box 17">
          <a:extLst>
            <a:ext uri="{FF2B5EF4-FFF2-40B4-BE49-F238E27FC236}">
              <a16:creationId xmlns:a16="http://schemas.microsoft.com/office/drawing/2014/main" id="{56DD394A-7FA0-46A6-9F0C-B3C6641EBF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1" name="Text Box 7">
          <a:extLst>
            <a:ext uri="{FF2B5EF4-FFF2-40B4-BE49-F238E27FC236}">
              <a16:creationId xmlns:a16="http://schemas.microsoft.com/office/drawing/2014/main" id="{20669A9A-0ED3-4B93-BB7E-E3BFAE24E35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2" name="Text Box 8">
          <a:extLst>
            <a:ext uri="{FF2B5EF4-FFF2-40B4-BE49-F238E27FC236}">
              <a16:creationId xmlns:a16="http://schemas.microsoft.com/office/drawing/2014/main" id="{A9DE0EE5-C275-4160-A26C-22F5590D2F0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3" name="Text Box 9">
          <a:extLst>
            <a:ext uri="{FF2B5EF4-FFF2-40B4-BE49-F238E27FC236}">
              <a16:creationId xmlns:a16="http://schemas.microsoft.com/office/drawing/2014/main" id="{5BAE99CE-0CC6-4F7F-82B5-28A17852FA9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4" name="Text Box 10">
          <a:extLst>
            <a:ext uri="{FF2B5EF4-FFF2-40B4-BE49-F238E27FC236}">
              <a16:creationId xmlns:a16="http://schemas.microsoft.com/office/drawing/2014/main" id="{0F28D5FA-4852-4671-83C5-3F66549A148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5" name="Text Box 11">
          <a:extLst>
            <a:ext uri="{FF2B5EF4-FFF2-40B4-BE49-F238E27FC236}">
              <a16:creationId xmlns:a16="http://schemas.microsoft.com/office/drawing/2014/main" id="{F25FDF91-C5A9-460D-9347-C8BF3BFF9A8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6" name="Text Box 12">
          <a:extLst>
            <a:ext uri="{FF2B5EF4-FFF2-40B4-BE49-F238E27FC236}">
              <a16:creationId xmlns:a16="http://schemas.microsoft.com/office/drawing/2014/main" id="{DE2B9180-D920-465E-9EB5-669B397F4FC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7" name="Text Box 13">
          <a:extLst>
            <a:ext uri="{FF2B5EF4-FFF2-40B4-BE49-F238E27FC236}">
              <a16:creationId xmlns:a16="http://schemas.microsoft.com/office/drawing/2014/main" id="{D5EA3946-1D7A-4CC2-8CC8-74AEE48E1E0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8" name="Text Box 14">
          <a:extLst>
            <a:ext uri="{FF2B5EF4-FFF2-40B4-BE49-F238E27FC236}">
              <a16:creationId xmlns:a16="http://schemas.microsoft.com/office/drawing/2014/main" id="{BA585A30-67BF-4B2F-9A4F-779282C893D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19" name="Text Box 15">
          <a:extLst>
            <a:ext uri="{FF2B5EF4-FFF2-40B4-BE49-F238E27FC236}">
              <a16:creationId xmlns:a16="http://schemas.microsoft.com/office/drawing/2014/main" id="{C1E8EC73-0697-4050-A7EA-BB640BF309C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0" name="Text Box 16">
          <a:extLst>
            <a:ext uri="{FF2B5EF4-FFF2-40B4-BE49-F238E27FC236}">
              <a16:creationId xmlns:a16="http://schemas.microsoft.com/office/drawing/2014/main" id="{84D50BEF-7248-4FC3-A52B-40AB5D2503C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1" name="Text Box 17">
          <a:extLst>
            <a:ext uri="{FF2B5EF4-FFF2-40B4-BE49-F238E27FC236}">
              <a16:creationId xmlns:a16="http://schemas.microsoft.com/office/drawing/2014/main" id="{16E5F62C-05E0-4C57-9937-CA4580C58A8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2" name="Text Box 6">
          <a:extLst>
            <a:ext uri="{FF2B5EF4-FFF2-40B4-BE49-F238E27FC236}">
              <a16:creationId xmlns:a16="http://schemas.microsoft.com/office/drawing/2014/main" id="{A4EF0A69-2D2B-4FAF-B49B-41203BAC873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3" name="Text Box 7">
          <a:extLst>
            <a:ext uri="{FF2B5EF4-FFF2-40B4-BE49-F238E27FC236}">
              <a16:creationId xmlns:a16="http://schemas.microsoft.com/office/drawing/2014/main" id="{DADAE2BC-D3C0-4C78-A55C-3C0A26622D6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4" name="Text Box 8">
          <a:extLst>
            <a:ext uri="{FF2B5EF4-FFF2-40B4-BE49-F238E27FC236}">
              <a16:creationId xmlns:a16="http://schemas.microsoft.com/office/drawing/2014/main" id="{6A76B054-3B2E-4ED1-8096-4E755C7FFD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5" name="Text Box 9">
          <a:extLst>
            <a:ext uri="{FF2B5EF4-FFF2-40B4-BE49-F238E27FC236}">
              <a16:creationId xmlns:a16="http://schemas.microsoft.com/office/drawing/2014/main" id="{8E6C87D1-C30D-48BA-A490-2548D7F61B5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6" name="Text Box 10">
          <a:extLst>
            <a:ext uri="{FF2B5EF4-FFF2-40B4-BE49-F238E27FC236}">
              <a16:creationId xmlns:a16="http://schemas.microsoft.com/office/drawing/2014/main" id="{E926FDA9-D647-4E7C-ABAB-1553D99CAE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7" name="Text Box 11">
          <a:extLst>
            <a:ext uri="{FF2B5EF4-FFF2-40B4-BE49-F238E27FC236}">
              <a16:creationId xmlns:a16="http://schemas.microsoft.com/office/drawing/2014/main" id="{4590AD25-12E1-4291-8381-CF0CCF59087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8" name="Text Box 12">
          <a:extLst>
            <a:ext uri="{FF2B5EF4-FFF2-40B4-BE49-F238E27FC236}">
              <a16:creationId xmlns:a16="http://schemas.microsoft.com/office/drawing/2014/main" id="{E88FE7AA-D672-4DA6-9151-5B37C5AAC2C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29" name="Text Box 13">
          <a:extLst>
            <a:ext uri="{FF2B5EF4-FFF2-40B4-BE49-F238E27FC236}">
              <a16:creationId xmlns:a16="http://schemas.microsoft.com/office/drawing/2014/main" id="{DE3E538F-0975-4383-8E44-FAB947FE357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0" name="Text Box 14">
          <a:extLst>
            <a:ext uri="{FF2B5EF4-FFF2-40B4-BE49-F238E27FC236}">
              <a16:creationId xmlns:a16="http://schemas.microsoft.com/office/drawing/2014/main" id="{A68508CC-89C0-4518-B818-007ADB3E833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1" name="Text Box 15">
          <a:extLst>
            <a:ext uri="{FF2B5EF4-FFF2-40B4-BE49-F238E27FC236}">
              <a16:creationId xmlns:a16="http://schemas.microsoft.com/office/drawing/2014/main" id="{3DF1DFDF-4FA2-46D0-84CA-9AFCFC0D4E4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2" name="Text Box 16">
          <a:extLst>
            <a:ext uri="{FF2B5EF4-FFF2-40B4-BE49-F238E27FC236}">
              <a16:creationId xmlns:a16="http://schemas.microsoft.com/office/drawing/2014/main" id="{1DE1884D-6FD6-4420-A108-A8295A1B8D2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3" name="Text Box 17">
          <a:extLst>
            <a:ext uri="{FF2B5EF4-FFF2-40B4-BE49-F238E27FC236}">
              <a16:creationId xmlns:a16="http://schemas.microsoft.com/office/drawing/2014/main" id="{624C333B-24C9-4FE9-8BFF-C9911D72BBB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4" name="Text Box 6">
          <a:extLst>
            <a:ext uri="{FF2B5EF4-FFF2-40B4-BE49-F238E27FC236}">
              <a16:creationId xmlns:a16="http://schemas.microsoft.com/office/drawing/2014/main" id="{A0D7ECE0-EF1D-48AC-85E6-BC63E9557B2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5" name="Text Box 7">
          <a:extLst>
            <a:ext uri="{FF2B5EF4-FFF2-40B4-BE49-F238E27FC236}">
              <a16:creationId xmlns:a16="http://schemas.microsoft.com/office/drawing/2014/main" id="{A7A6DC86-6A93-407D-8F7E-841D9ABCFE5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6" name="Text Box 8">
          <a:extLst>
            <a:ext uri="{FF2B5EF4-FFF2-40B4-BE49-F238E27FC236}">
              <a16:creationId xmlns:a16="http://schemas.microsoft.com/office/drawing/2014/main" id="{5BB5E96B-F3C0-43A5-BE10-78695843784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7" name="Text Box 9">
          <a:extLst>
            <a:ext uri="{FF2B5EF4-FFF2-40B4-BE49-F238E27FC236}">
              <a16:creationId xmlns:a16="http://schemas.microsoft.com/office/drawing/2014/main" id="{C39D91B8-02AE-4C91-BD3E-90FA995752A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8" name="Text Box 10">
          <a:extLst>
            <a:ext uri="{FF2B5EF4-FFF2-40B4-BE49-F238E27FC236}">
              <a16:creationId xmlns:a16="http://schemas.microsoft.com/office/drawing/2014/main" id="{077E8079-D970-496C-9D25-7BECFA9C5E5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39" name="Text Box 11">
          <a:extLst>
            <a:ext uri="{FF2B5EF4-FFF2-40B4-BE49-F238E27FC236}">
              <a16:creationId xmlns:a16="http://schemas.microsoft.com/office/drawing/2014/main" id="{A21CF6BB-1C89-437B-8000-FE8BE73A702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0" name="Text Box 12">
          <a:extLst>
            <a:ext uri="{FF2B5EF4-FFF2-40B4-BE49-F238E27FC236}">
              <a16:creationId xmlns:a16="http://schemas.microsoft.com/office/drawing/2014/main" id="{EF46140A-D61D-4D1B-8566-13D87BF0885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1" name="Text Box 13">
          <a:extLst>
            <a:ext uri="{FF2B5EF4-FFF2-40B4-BE49-F238E27FC236}">
              <a16:creationId xmlns:a16="http://schemas.microsoft.com/office/drawing/2014/main" id="{1D02266F-CB78-4B0F-B31A-4EDEA337DF2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2" name="Text Box 14">
          <a:extLst>
            <a:ext uri="{FF2B5EF4-FFF2-40B4-BE49-F238E27FC236}">
              <a16:creationId xmlns:a16="http://schemas.microsoft.com/office/drawing/2014/main" id="{5008EDC1-8ED5-49AD-B4A7-EB86F657568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3" name="Text Box 15">
          <a:extLst>
            <a:ext uri="{FF2B5EF4-FFF2-40B4-BE49-F238E27FC236}">
              <a16:creationId xmlns:a16="http://schemas.microsoft.com/office/drawing/2014/main" id="{DED6BB1B-4CAA-4D7F-868B-4F03FBBB32D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4" name="Text Box 16">
          <a:extLst>
            <a:ext uri="{FF2B5EF4-FFF2-40B4-BE49-F238E27FC236}">
              <a16:creationId xmlns:a16="http://schemas.microsoft.com/office/drawing/2014/main" id="{92872504-2972-43FD-9501-20F02C00A6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5" name="Text Box 17">
          <a:extLst>
            <a:ext uri="{FF2B5EF4-FFF2-40B4-BE49-F238E27FC236}">
              <a16:creationId xmlns:a16="http://schemas.microsoft.com/office/drawing/2014/main" id="{1AA7A4F6-5F6F-48F9-99DE-549CF1D6B6D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6" name="Text Box 6">
          <a:extLst>
            <a:ext uri="{FF2B5EF4-FFF2-40B4-BE49-F238E27FC236}">
              <a16:creationId xmlns:a16="http://schemas.microsoft.com/office/drawing/2014/main" id="{8FCD214E-ACEF-49A8-A881-D61E0CEA55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7" name="Text Box 7">
          <a:extLst>
            <a:ext uri="{FF2B5EF4-FFF2-40B4-BE49-F238E27FC236}">
              <a16:creationId xmlns:a16="http://schemas.microsoft.com/office/drawing/2014/main" id="{B3081991-45C5-48E8-8346-E2ABB2917FE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8" name="Text Box 8">
          <a:extLst>
            <a:ext uri="{FF2B5EF4-FFF2-40B4-BE49-F238E27FC236}">
              <a16:creationId xmlns:a16="http://schemas.microsoft.com/office/drawing/2014/main" id="{18BD7BDE-7FC0-4D53-932F-488B13F3D7B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49" name="Text Box 9">
          <a:extLst>
            <a:ext uri="{FF2B5EF4-FFF2-40B4-BE49-F238E27FC236}">
              <a16:creationId xmlns:a16="http://schemas.microsoft.com/office/drawing/2014/main" id="{8976B404-5DC4-4F93-9712-F535EA6F45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0" name="Text Box 10">
          <a:extLst>
            <a:ext uri="{FF2B5EF4-FFF2-40B4-BE49-F238E27FC236}">
              <a16:creationId xmlns:a16="http://schemas.microsoft.com/office/drawing/2014/main" id="{93DA8C7C-05E8-48EA-8F74-327A88D7AF6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1" name="Text Box 11">
          <a:extLst>
            <a:ext uri="{FF2B5EF4-FFF2-40B4-BE49-F238E27FC236}">
              <a16:creationId xmlns:a16="http://schemas.microsoft.com/office/drawing/2014/main" id="{0B740CD4-7978-4D09-BE78-9C37241E8FE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2" name="Text Box 12">
          <a:extLst>
            <a:ext uri="{FF2B5EF4-FFF2-40B4-BE49-F238E27FC236}">
              <a16:creationId xmlns:a16="http://schemas.microsoft.com/office/drawing/2014/main" id="{C58C9BEF-2320-4347-BB08-5F75666CFBC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3" name="Text Box 13">
          <a:extLst>
            <a:ext uri="{FF2B5EF4-FFF2-40B4-BE49-F238E27FC236}">
              <a16:creationId xmlns:a16="http://schemas.microsoft.com/office/drawing/2014/main" id="{E853B5D9-1302-4D66-8AB6-623F0DA66B2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4" name="Text Box 14">
          <a:extLst>
            <a:ext uri="{FF2B5EF4-FFF2-40B4-BE49-F238E27FC236}">
              <a16:creationId xmlns:a16="http://schemas.microsoft.com/office/drawing/2014/main" id="{97ACEB66-FDB1-4C5E-AF6E-B7E2BD5D3C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5" name="Text Box 15">
          <a:extLst>
            <a:ext uri="{FF2B5EF4-FFF2-40B4-BE49-F238E27FC236}">
              <a16:creationId xmlns:a16="http://schemas.microsoft.com/office/drawing/2014/main" id="{8EF15E3A-8B03-4552-B409-099D6B956FE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6" name="Text Box 16">
          <a:extLst>
            <a:ext uri="{FF2B5EF4-FFF2-40B4-BE49-F238E27FC236}">
              <a16:creationId xmlns:a16="http://schemas.microsoft.com/office/drawing/2014/main" id="{E41DEC62-5D25-41E8-9649-163FFBAEED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7" name="Text Box 17">
          <a:extLst>
            <a:ext uri="{FF2B5EF4-FFF2-40B4-BE49-F238E27FC236}">
              <a16:creationId xmlns:a16="http://schemas.microsoft.com/office/drawing/2014/main" id="{9F2CED77-4F72-4D29-849B-8EA09A8B66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8" name="Text Box 7">
          <a:extLst>
            <a:ext uri="{FF2B5EF4-FFF2-40B4-BE49-F238E27FC236}">
              <a16:creationId xmlns:a16="http://schemas.microsoft.com/office/drawing/2014/main" id="{56374BD5-A95D-4ECC-B7C9-FB640663E99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59" name="Text Box 8">
          <a:extLst>
            <a:ext uri="{FF2B5EF4-FFF2-40B4-BE49-F238E27FC236}">
              <a16:creationId xmlns:a16="http://schemas.microsoft.com/office/drawing/2014/main" id="{E9A8FAC3-9C04-4005-AC6C-3EDCF4664F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0" name="Text Box 9">
          <a:extLst>
            <a:ext uri="{FF2B5EF4-FFF2-40B4-BE49-F238E27FC236}">
              <a16:creationId xmlns:a16="http://schemas.microsoft.com/office/drawing/2014/main" id="{DBDCA0FB-24C4-47B0-B8E7-CB86C047F45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1" name="Text Box 10">
          <a:extLst>
            <a:ext uri="{FF2B5EF4-FFF2-40B4-BE49-F238E27FC236}">
              <a16:creationId xmlns:a16="http://schemas.microsoft.com/office/drawing/2014/main" id="{CA7FE160-5BBD-43DC-B3B1-7674460D472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2" name="Text Box 11">
          <a:extLst>
            <a:ext uri="{FF2B5EF4-FFF2-40B4-BE49-F238E27FC236}">
              <a16:creationId xmlns:a16="http://schemas.microsoft.com/office/drawing/2014/main" id="{0D700A60-027D-40ED-ABBA-5FA07080E7D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3" name="Text Box 12">
          <a:extLst>
            <a:ext uri="{FF2B5EF4-FFF2-40B4-BE49-F238E27FC236}">
              <a16:creationId xmlns:a16="http://schemas.microsoft.com/office/drawing/2014/main" id="{E39391CC-3290-4123-A4A8-24A39D064E7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4" name="Text Box 13">
          <a:extLst>
            <a:ext uri="{FF2B5EF4-FFF2-40B4-BE49-F238E27FC236}">
              <a16:creationId xmlns:a16="http://schemas.microsoft.com/office/drawing/2014/main" id="{F5AD3414-5D64-4BC5-AB9B-82412102364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5" name="Text Box 14">
          <a:extLst>
            <a:ext uri="{FF2B5EF4-FFF2-40B4-BE49-F238E27FC236}">
              <a16:creationId xmlns:a16="http://schemas.microsoft.com/office/drawing/2014/main" id="{910BECC5-005D-439A-AB19-88948B8145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6" name="Text Box 15">
          <a:extLst>
            <a:ext uri="{FF2B5EF4-FFF2-40B4-BE49-F238E27FC236}">
              <a16:creationId xmlns:a16="http://schemas.microsoft.com/office/drawing/2014/main" id="{1290E861-FEEE-48E9-98B1-C998291E7A4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7" name="Text Box 16">
          <a:extLst>
            <a:ext uri="{FF2B5EF4-FFF2-40B4-BE49-F238E27FC236}">
              <a16:creationId xmlns:a16="http://schemas.microsoft.com/office/drawing/2014/main" id="{52F7045C-6212-47BB-A3B4-C1C8BD63486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8" name="Text Box 17">
          <a:extLst>
            <a:ext uri="{FF2B5EF4-FFF2-40B4-BE49-F238E27FC236}">
              <a16:creationId xmlns:a16="http://schemas.microsoft.com/office/drawing/2014/main" id="{15E829EC-F718-40A0-BB9C-DD2909D8B02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69" name="Text Box 6">
          <a:extLst>
            <a:ext uri="{FF2B5EF4-FFF2-40B4-BE49-F238E27FC236}">
              <a16:creationId xmlns:a16="http://schemas.microsoft.com/office/drawing/2014/main" id="{575958BD-94FA-422E-A37C-390287C011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0" name="Text Box 7">
          <a:extLst>
            <a:ext uri="{FF2B5EF4-FFF2-40B4-BE49-F238E27FC236}">
              <a16:creationId xmlns:a16="http://schemas.microsoft.com/office/drawing/2014/main" id="{5375E199-C6B8-468A-AB3F-31CA481194B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1" name="Text Box 8">
          <a:extLst>
            <a:ext uri="{FF2B5EF4-FFF2-40B4-BE49-F238E27FC236}">
              <a16:creationId xmlns:a16="http://schemas.microsoft.com/office/drawing/2014/main" id="{4E0D4BEF-14EB-469B-9B1B-AD5EFF262C8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2" name="Text Box 9">
          <a:extLst>
            <a:ext uri="{FF2B5EF4-FFF2-40B4-BE49-F238E27FC236}">
              <a16:creationId xmlns:a16="http://schemas.microsoft.com/office/drawing/2014/main" id="{359901E7-DD3C-421B-B6D1-1D968C1614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3" name="Text Box 10">
          <a:extLst>
            <a:ext uri="{FF2B5EF4-FFF2-40B4-BE49-F238E27FC236}">
              <a16:creationId xmlns:a16="http://schemas.microsoft.com/office/drawing/2014/main" id="{046BACEC-9F67-424B-AED8-E53DDF0C1B0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4" name="Text Box 11">
          <a:extLst>
            <a:ext uri="{FF2B5EF4-FFF2-40B4-BE49-F238E27FC236}">
              <a16:creationId xmlns:a16="http://schemas.microsoft.com/office/drawing/2014/main" id="{DF942666-CBD4-432C-8406-D147BA04C42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5" name="Text Box 12">
          <a:extLst>
            <a:ext uri="{FF2B5EF4-FFF2-40B4-BE49-F238E27FC236}">
              <a16:creationId xmlns:a16="http://schemas.microsoft.com/office/drawing/2014/main" id="{9D634F30-18D9-4165-8FF6-F4DADB82C8C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6" name="Text Box 13">
          <a:extLst>
            <a:ext uri="{FF2B5EF4-FFF2-40B4-BE49-F238E27FC236}">
              <a16:creationId xmlns:a16="http://schemas.microsoft.com/office/drawing/2014/main" id="{64421C41-6269-46C4-B201-A3DDD5F79F4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7" name="Text Box 14">
          <a:extLst>
            <a:ext uri="{FF2B5EF4-FFF2-40B4-BE49-F238E27FC236}">
              <a16:creationId xmlns:a16="http://schemas.microsoft.com/office/drawing/2014/main" id="{AC86542B-EA2B-4F08-BE3E-FB11F69288E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8" name="Text Box 15">
          <a:extLst>
            <a:ext uri="{FF2B5EF4-FFF2-40B4-BE49-F238E27FC236}">
              <a16:creationId xmlns:a16="http://schemas.microsoft.com/office/drawing/2014/main" id="{87CD3D53-309E-40E9-9543-EFB92B00542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79" name="Text Box 16">
          <a:extLst>
            <a:ext uri="{FF2B5EF4-FFF2-40B4-BE49-F238E27FC236}">
              <a16:creationId xmlns:a16="http://schemas.microsoft.com/office/drawing/2014/main" id="{448F5341-5156-4AE8-9262-F7CEE019400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0" name="Text Box 17">
          <a:extLst>
            <a:ext uri="{FF2B5EF4-FFF2-40B4-BE49-F238E27FC236}">
              <a16:creationId xmlns:a16="http://schemas.microsoft.com/office/drawing/2014/main" id="{6593DBE3-C93F-46A8-B83F-F86D4A8E404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1" name="Text Box 6">
          <a:extLst>
            <a:ext uri="{FF2B5EF4-FFF2-40B4-BE49-F238E27FC236}">
              <a16:creationId xmlns:a16="http://schemas.microsoft.com/office/drawing/2014/main" id="{7F64D5A1-3662-490C-85C8-0F5A52EA0B4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2" name="Text Box 7">
          <a:extLst>
            <a:ext uri="{FF2B5EF4-FFF2-40B4-BE49-F238E27FC236}">
              <a16:creationId xmlns:a16="http://schemas.microsoft.com/office/drawing/2014/main" id="{4D5A0029-85A6-4CDE-8347-A6EE1A9D968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3" name="Text Box 8">
          <a:extLst>
            <a:ext uri="{FF2B5EF4-FFF2-40B4-BE49-F238E27FC236}">
              <a16:creationId xmlns:a16="http://schemas.microsoft.com/office/drawing/2014/main" id="{C9498B27-0D5A-4ACE-B888-56A457EAA80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4" name="Text Box 9">
          <a:extLst>
            <a:ext uri="{FF2B5EF4-FFF2-40B4-BE49-F238E27FC236}">
              <a16:creationId xmlns:a16="http://schemas.microsoft.com/office/drawing/2014/main" id="{B6214F7A-854D-4245-9068-248921584DC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5" name="Text Box 10">
          <a:extLst>
            <a:ext uri="{FF2B5EF4-FFF2-40B4-BE49-F238E27FC236}">
              <a16:creationId xmlns:a16="http://schemas.microsoft.com/office/drawing/2014/main" id="{5C6681BB-CACC-4886-851F-F63C9CD936B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6" name="Text Box 11">
          <a:extLst>
            <a:ext uri="{FF2B5EF4-FFF2-40B4-BE49-F238E27FC236}">
              <a16:creationId xmlns:a16="http://schemas.microsoft.com/office/drawing/2014/main" id="{7A3E5384-E59E-4950-9A19-6C4C2E447B0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7" name="Text Box 12">
          <a:extLst>
            <a:ext uri="{FF2B5EF4-FFF2-40B4-BE49-F238E27FC236}">
              <a16:creationId xmlns:a16="http://schemas.microsoft.com/office/drawing/2014/main" id="{773205DC-0A98-4B9B-A544-7B7AB83765E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8" name="Text Box 13">
          <a:extLst>
            <a:ext uri="{FF2B5EF4-FFF2-40B4-BE49-F238E27FC236}">
              <a16:creationId xmlns:a16="http://schemas.microsoft.com/office/drawing/2014/main" id="{D723B262-A9B4-4DD7-9F69-78508D99B67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89" name="Text Box 14">
          <a:extLst>
            <a:ext uri="{FF2B5EF4-FFF2-40B4-BE49-F238E27FC236}">
              <a16:creationId xmlns:a16="http://schemas.microsoft.com/office/drawing/2014/main" id="{BDB858B8-DBAF-44AD-A8DF-30B54E0D93D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0" name="Text Box 15">
          <a:extLst>
            <a:ext uri="{FF2B5EF4-FFF2-40B4-BE49-F238E27FC236}">
              <a16:creationId xmlns:a16="http://schemas.microsoft.com/office/drawing/2014/main" id="{C988DB3F-BA48-40CC-A1AB-FDF825D319E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1" name="Text Box 16">
          <a:extLst>
            <a:ext uri="{FF2B5EF4-FFF2-40B4-BE49-F238E27FC236}">
              <a16:creationId xmlns:a16="http://schemas.microsoft.com/office/drawing/2014/main" id="{2A016289-E5AE-4988-A1D2-49A6A78E928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2" name="Text Box 17">
          <a:extLst>
            <a:ext uri="{FF2B5EF4-FFF2-40B4-BE49-F238E27FC236}">
              <a16:creationId xmlns:a16="http://schemas.microsoft.com/office/drawing/2014/main" id="{24E29982-554A-4FE9-A6BE-A009B2E7161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3" name="Text Box 6">
          <a:extLst>
            <a:ext uri="{FF2B5EF4-FFF2-40B4-BE49-F238E27FC236}">
              <a16:creationId xmlns:a16="http://schemas.microsoft.com/office/drawing/2014/main" id="{1DBF9BE6-E467-4F62-B21E-5F165FC12AF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4" name="Text Box 7">
          <a:extLst>
            <a:ext uri="{FF2B5EF4-FFF2-40B4-BE49-F238E27FC236}">
              <a16:creationId xmlns:a16="http://schemas.microsoft.com/office/drawing/2014/main" id="{E40EDCA1-8D82-4724-BAD5-F33A565E323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5" name="Text Box 8">
          <a:extLst>
            <a:ext uri="{FF2B5EF4-FFF2-40B4-BE49-F238E27FC236}">
              <a16:creationId xmlns:a16="http://schemas.microsoft.com/office/drawing/2014/main" id="{E30890B0-2889-4B6C-A1F4-A73C15D95FB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6" name="Text Box 9">
          <a:extLst>
            <a:ext uri="{FF2B5EF4-FFF2-40B4-BE49-F238E27FC236}">
              <a16:creationId xmlns:a16="http://schemas.microsoft.com/office/drawing/2014/main" id="{93F6D4F1-A254-420D-81BC-FDE1F1FC176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7" name="Text Box 10">
          <a:extLst>
            <a:ext uri="{FF2B5EF4-FFF2-40B4-BE49-F238E27FC236}">
              <a16:creationId xmlns:a16="http://schemas.microsoft.com/office/drawing/2014/main" id="{42542DDB-EAA5-4DF9-838E-E508A03D192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8" name="Text Box 11">
          <a:extLst>
            <a:ext uri="{FF2B5EF4-FFF2-40B4-BE49-F238E27FC236}">
              <a16:creationId xmlns:a16="http://schemas.microsoft.com/office/drawing/2014/main" id="{8E5E9D5A-8EC8-46D4-8F01-95C889690BA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799" name="Text Box 12">
          <a:extLst>
            <a:ext uri="{FF2B5EF4-FFF2-40B4-BE49-F238E27FC236}">
              <a16:creationId xmlns:a16="http://schemas.microsoft.com/office/drawing/2014/main" id="{206D48F4-BA65-41C9-8922-6DDC67F9CB4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0" name="Text Box 13">
          <a:extLst>
            <a:ext uri="{FF2B5EF4-FFF2-40B4-BE49-F238E27FC236}">
              <a16:creationId xmlns:a16="http://schemas.microsoft.com/office/drawing/2014/main" id="{2C9EA07B-B379-4A31-B2CD-8ACA67AD5A6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1" name="Text Box 14">
          <a:extLst>
            <a:ext uri="{FF2B5EF4-FFF2-40B4-BE49-F238E27FC236}">
              <a16:creationId xmlns:a16="http://schemas.microsoft.com/office/drawing/2014/main" id="{1F389B8B-FA56-42AA-ABB8-8CCC8FA38D5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2" name="Text Box 15">
          <a:extLst>
            <a:ext uri="{FF2B5EF4-FFF2-40B4-BE49-F238E27FC236}">
              <a16:creationId xmlns:a16="http://schemas.microsoft.com/office/drawing/2014/main" id="{2C97C663-032B-4472-8085-64DE70681D6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3" name="Text Box 16">
          <a:extLst>
            <a:ext uri="{FF2B5EF4-FFF2-40B4-BE49-F238E27FC236}">
              <a16:creationId xmlns:a16="http://schemas.microsoft.com/office/drawing/2014/main" id="{30BC39A0-A4EE-4CFF-9B3E-E39366A850E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4" name="Text Box 17">
          <a:extLst>
            <a:ext uri="{FF2B5EF4-FFF2-40B4-BE49-F238E27FC236}">
              <a16:creationId xmlns:a16="http://schemas.microsoft.com/office/drawing/2014/main" id="{E591791A-EC8E-411F-BC48-C2F279D9326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5" name="Text Box 7">
          <a:extLst>
            <a:ext uri="{FF2B5EF4-FFF2-40B4-BE49-F238E27FC236}">
              <a16:creationId xmlns:a16="http://schemas.microsoft.com/office/drawing/2014/main" id="{01712F1E-E5B2-4D04-8878-CA32B02C1F4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6" name="Text Box 8">
          <a:extLst>
            <a:ext uri="{FF2B5EF4-FFF2-40B4-BE49-F238E27FC236}">
              <a16:creationId xmlns:a16="http://schemas.microsoft.com/office/drawing/2014/main" id="{D97F55E0-795A-494D-8B20-87920A5068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7" name="Text Box 9">
          <a:extLst>
            <a:ext uri="{FF2B5EF4-FFF2-40B4-BE49-F238E27FC236}">
              <a16:creationId xmlns:a16="http://schemas.microsoft.com/office/drawing/2014/main" id="{9D1F778A-34B2-4773-B3BA-BAC8C453F01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8" name="Text Box 10">
          <a:extLst>
            <a:ext uri="{FF2B5EF4-FFF2-40B4-BE49-F238E27FC236}">
              <a16:creationId xmlns:a16="http://schemas.microsoft.com/office/drawing/2014/main" id="{F396C04D-C215-4445-A157-8570163F305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09" name="Text Box 11">
          <a:extLst>
            <a:ext uri="{FF2B5EF4-FFF2-40B4-BE49-F238E27FC236}">
              <a16:creationId xmlns:a16="http://schemas.microsoft.com/office/drawing/2014/main" id="{34EF018C-FF7F-4EB7-8E20-BC9E9A1C5E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0" name="Text Box 12">
          <a:extLst>
            <a:ext uri="{FF2B5EF4-FFF2-40B4-BE49-F238E27FC236}">
              <a16:creationId xmlns:a16="http://schemas.microsoft.com/office/drawing/2014/main" id="{8B041E14-BA31-4E1D-B819-12877770574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1" name="Text Box 13">
          <a:extLst>
            <a:ext uri="{FF2B5EF4-FFF2-40B4-BE49-F238E27FC236}">
              <a16:creationId xmlns:a16="http://schemas.microsoft.com/office/drawing/2014/main" id="{F391FA95-FAF4-435E-84B3-7F4AF891BFD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2" name="Text Box 14">
          <a:extLst>
            <a:ext uri="{FF2B5EF4-FFF2-40B4-BE49-F238E27FC236}">
              <a16:creationId xmlns:a16="http://schemas.microsoft.com/office/drawing/2014/main" id="{22C65075-26DD-4DB1-A8FE-F826EEA2E1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3" name="Text Box 15">
          <a:extLst>
            <a:ext uri="{FF2B5EF4-FFF2-40B4-BE49-F238E27FC236}">
              <a16:creationId xmlns:a16="http://schemas.microsoft.com/office/drawing/2014/main" id="{4718EC4F-39AD-406F-BCF7-E98973E1B0C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4" name="Text Box 16">
          <a:extLst>
            <a:ext uri="{FF2B5EF4-FFF2-40B4-BE49-F238E27FC236}">
              <a16:creationId xmlns:a16="http://schemas.microsoft.com/office/drawing/2014/main" id="{6213D26D-E826-406B-B12F-CFE1D256399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5" name="Text Box 17">
          <a:extLst>
            <a:ext uri="{FF2B5EF4-FFF2-40B4-BE49-F238E27FC236}">
              <a16:creationId xmlns:a16="http://schemas.microsoft.com/office/drawing/2014/main" id="{E0924D03-D911-4CFD-972F-E2DFCA2D1A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6" name="Text Box 6">
          <a:extLst>
            <a:ext uri="{FF2B5EF4-FFF2-40B4-BE49-F238E27FC236}">
              <a16:creationId xmlns:a16="http://schemas.microsoft.com/office/drawing/2014/main" id="{EC559AC6-9732-42F5-AC7E-526794E3DB0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7" name="Text Box 7">
          <a:extLst>
            <a:ext uri="{FF2B5EF4-FFF2-40B4-BE49-F238E27FC236}">
              <a16:creationId xmlns:a16="http://schemas.microsoft.com/office/drawing/2014/main" id="{114E75FE-DC06-49A0-B346-0002A29C0B5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8" name="Text Box 8">
          <a:extLst>
            <a:ext uri="{FF2B5EF4-FFF2-40B4-BE49-F238E27FC236}">
              <a16:creationId xmlns:a16="http://schemas.microsoft.com/office/drawing/2014/main" id="{84D03860-D6C4-42A9-9AEC-17F5D765BDF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19" name="Text Box 9">
          <a:extLst>
            <a:ext uri="{FF2B5EF4-FFF2-40B4-BE49-F238E27FC236}">
              <a16:creationId xmlns:a16="http://schemas.microsoft.com/office/drawing/2014/main" id="{F0D8542D-05A3-4EF8-838C-BB99D61A586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0" name="Text Box 10">
          <a:extLst>
            <a:ext uri="{FF2B5EF4-FFF2-40B4-BE49-F238E27FC236}">
              <a16:creationId xmlns:a16="http://schemas.microsoft.com/office/drawing/2014/main" id="{F4B40468-E238-4B26-A4A3-6874374ECC5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1" name="Text Box 11">
          <a:extLst>
            <a:ext uri="{FF2B5EF4-FFF2-40B4-BE49-F238E27FC236}">
              <a16:creationId xmlns:a16="http://schemas.microsoft.com/office/drawing/2014/main" id="{CA216511-5AAD-4D1E-A442-57011886666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2" name="Text Box 12">
          <a:extLst>
            <a:ext uri="{FF2B5EF4-FFF2-40B4-BE49-F238E27FC236}">
              <a16:creationId xmlns:a16="http://schemas.microsoft.com/office/drawing/2014/main" id="{792EEFE9-BC9C-43DE-8D79-2454DC10C11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3" name="Text Box 13">
          <a:extLst>
            <a:ext uri="{FF2B5EF4-FFF2-40B4-BE49-F238E27FC236}">
              <a16:creationId xmlns:a16="http://schemas.microsoft.com/office/drawing/2014/main" id="{F8D80A9D-489B-4CF4-B55E-FD396CBB5A4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4" name="Text Box 14">
          <a:extLst>
            <a:ext uri="{FF2B5EF4-FFF2-40B4-BE49-F238E27FC236}">
              <a16:creationId xmlns:a16="http://schemas.microsoft.com/office/drawing/2014/main" id="{3EB06E39-D61A-4456-8197-433E3BD2286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5" name="Text Box 15">
          <a:extLst>
            <a:ext uri="{FF2B5EF4-FFF2-40B4-BE49-F238E27FC236}">
              <a16:creationId xmlns:a16="http://schemas.microsoft.com/office/drawing/2014/main" id="{AA5758E8-7C0B-4F77-89E0-9BFCD2C5D7B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6" name="Text Box 16">
          <a:extLst>
            <a:ext uri="{FF2B5EF4-FFF2-40B4-BE49-F238E27FC236}">
              <a16:creationId xmlns:a16="http://schemas.microsoft.com/office/drawing/2014/main" id="{F21F8A37-6962-4062-AA39-38DDA16533A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7" name="Text Box 17">
          <a:extLst>
            <a:ext uri="{FF2B5EF4-FFF2-40B4-BE49-F238E27FC236}">
              <a16:creationId xmlns:a16="http://schemas.microsoft.com/office/drawing/2014/main" id="{092BDB09-BF35-4EC2-B294-34ED0C30BF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8" name="Text Box 6">
          <a:extLst>
            <a:ext uri="{FF2B5EF4-FFF2-40B4-BE49-F238E27FC236}">
              <a16:creationId xmlns:a16="http://schemas.microsoft.com/office/drawing/2014/main" id="{3EE1AAC9-7910-4C28-9EB4-0E1A536139E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29" name="Text Box 7">
          <a:extLst>
            <a:ext uri="{FF2B5EF4-FFF2-40B4-BE49-F238E27FC236}">
              <a16:creationId xmlns:a16="http://schemas.microsoft.com/office/drawing/2014/main" id="{D395E53D-1361-4FC3-971F-6F297F24F49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0" name="Text Box 8">
          <a:extLst>
            <a:ext uri="{FF2B5EF4-FFF2-40B4-BE49-F238E27FC236}">
              <a16:creationId xmlns:a16="http://schemas.microsoft.com/office/drawing/2014/main" id="{1034747F-F0C0-45DB-BB72-E0B0F62F85E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1" name="Text Box 9">
          <a:extLst>
            <a:ext uri="{FF2B5EF4-FFF2-40B4-BE49-F238E27FC236}">
              <a16:creationId xmlns:a16="http://schemas.microsoft.com/office/drawing/2014/main" id="{114C9CFD-CB9F-4BBA-93B4-70F0F395F15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2" name="Text Box 10">
          <a:extLst>
            <a:ext uri="{FF2B5EF4-FFF2-40B4-BE49-F238E27FC236}">
              <a16:creationId xmlns:a16="http://schemas.microsoft.com/office/drawing/2014/main" id="{A813A86B-DF0D-4972-AA85-047D1DD3FE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3" name="Text Box 11">
          <a:extLst>
            <a:ext uri="{FF2B5EF4-FFF2-40B4-BE49-F238E27FC236}">
              <a16:creationId xmlns:a16="http://schemas.microsoft.com/office/drawing/2014/main" id="{3CB26752-C9F5-4782-8DC7-94E47E99979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4" name="Text Box 12">
          <a:extLst>
            <a:ext uri="{FF2B5EF4-FFF2-40B4-BE49-F238E27FC236}">
              <a16:creationId xmlns:a16="http://schemas.microsoft.com/office/drawing/2014/main" id="{FCA06CB2-11C3-4F84-8CE8-35AC8523B53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5" name="Text Box 13">
          <a:extLst>
            <a:ext uri="{FF2B5EF4-FFF2-40B4-BE49-F238E27FC236}">
              <a16:creationId xmlns:a16="http://schemas.microsoft.com/office/drawing/2014/main" id="{E7011E63-D021-4128-8EBB-9A28062F687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6" name="Text Box 14">
          <a:extLst>
            <a:ext uri="{FF2B5EF4-FFF2-40B4-BE49-F238E27FC236}">
              <a16:creationId xmlns:a16="http://schemas.microsoft.com/office/drawing/2014/main" id="{A74BAD39-7CF5-4DD1-9E5C-C1CCCA0D0E5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7" name="Text Box 15">
          <a:extLst>
            <a:ext uri="{FF2B5EF4-FFF2-40B4-BE49-F238E27FC236}">
              <a16:creationId xmlns:a16="http://schemas.microsoft.com/office/drawing/2014/main" id="{678E7F6D-5689-4BEC-84F5-DFA826E0863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8" name="Text Box 16">
          <a:extLst>
            <a:ext uri="{FF2B5EF4-FFF2-40B4-BE49-F238E27FC236}">
              <a16:creationId xmlns:a16="http://schemas.microsoft.com/office/drawing/2014/main" id="{3BAF32AC-835C-4015-BB5A-4A380062F07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39" name="Text Box 17">
          <a:extLst>
            <a:ext uri="{FF2B5EF4-FFF2-40B4-BE49-F238E27FC236}">
              <a16:creationId xmlns:a16="http://schemas.microsoft.com/office/drawing/2014/main" id="{781DF21C-8424-483C-A246-1123AEC0FA1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0" name="Text Box 6">
          <a:extLst>
            <a:ext uri="{FF2B5EF4-FFF2-40B4-BE49-F238E27FC236}">
              <a16:creationId xmlns:a16="http://schemas.microsoft.com/office/drawing/2014/main" id="{6F0DC15F-3B92-4F2E-B5AB-05E0EDB683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1" name="Text Box 7">
          <a:extLst>
            <a:ext uri="{FF2B5EF4-FFF2-40B4-BE49-F238E27FC236}">
              <a16:creationId xmlns:a16="http://schemas.microsoft.com/office/drawing/2014/main" id="{82CBA059-4BFF-45C3-884D-9715ED834F1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2" name="Text Box 8">
          <a:extLst>
            <a:ext uri="{FF2B5EF4-FFF2-40B4-BE49-F238E27FC236}">
              <a16:creationId xmlns:a16="http://schemas.microsoft.com/office/drawing/2014/main" id="{82547873-1CCA-4549-A242-14B54E4A896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3" name="Text Box 9">
          <a:extLst>
            <a:ext uri="{FF2B5EF4-FFF2-40B4-BE49-F238E27FC236}">
              <a16:creationId xmlns:a16="http://schemas.microsoft.com/office/drawing/2014/main" id="{6485154F-D37D-4992-A55D-45A5CF5848C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4" name="Text Box 10">
          <a:extLst>
            <a:ext uri="{FF2B5EF4-FFF2-40B4-BE49-F238E27FC236}">
              <a16:creationId xmlns:a16="http://schemas.microsoft.com/office/drawing/2014/main" id="{203C1CAB-43A4-4283-8398-DAC0CF90D8A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5" name="Text Box 11">
          <a:extLst>
            <a:ext uri="{FF2B5EF4-FFF2-40B4-BE49-F238E27FC236}">
              <a16:creationId xmlns:a16="http://schemas.microsoft.com/office/drawing/2014/main" id="{084D6AAD-2EFA-4F7E-9CB2-AC336B5343B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6" name="Text Box 12">
          <a:extLst>
            <a:ext uri="{FF2B5EF4-FFF2-40B4-BE49-F238E27FC236}">
              <a16:creationId xmlns:a16="http://schemas.microsoft.com/office/drawing/2014/main" id="{7E6FFE39-0417-4DDF-B6DD-CFC9A5CED1C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7" name="Text Box 13">
          <a:extLst>
            <a:ext uri="{FF2B5EF4-FFF2-40B4-BE49-F238E27FC236}">
              <a16:creationId xmlns:a16="http://schemas.microsoft.com/office/drawing/2014/main" id="{562DD122-F4CB-447D-B7EC-5420472391F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8" name="Text Box 14">
          <a:extLst>
            <a:ext uri="{FF2B5EF4-FFF2-40B4-BE49-F238E27FC236}">
              <a16:creationId xmlns:a16="http://schemas.microsoft.com/office/drawing/2014/main" id="{1FD2F046-09C4-4F34-AA71-E0F5C4D5A7F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49" name="Text Box 15">
          <a:extLst>
            <a:ext uri="{FF2B5EF4-FFF2-40B4-BE49-F238E27FC236}">
              <a16:creationId xmlns:a16="http://schemas.microsoft.com/office/drawing/2014/main" id="{A35C3D07-C4A0-43F3-824D-F4FE62D03D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0" name="Text Box 16">
          <a:extLst>
            <a:ext uri="{FF2B5EF4-FFF2-40B4-BE49-F238E27FC236}">
              <a16:creationId xmlns:a16="http://schemas.microsoft.com/office/drawing/2014/main" id="{7FFD128A-C76E-44C7-82AE-65DB143ADA0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1" name="Text Box 17">
          <a:extLst>
            <a:ext uri="{FF2B5EF4-FFF2-40B4-BE49-F238E27FC236}">
              <a16:creationId xmlns:a16="http://schemas.microsoft.com/office/drawing/2014/main" id="{A7DEA154-D2F0-42CD-86DB-D9BEF479846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2" name="Text Box 7">
          <a:extLst>
            <a:ext uri="{FF2B5EF4-FFF2-40B4-BE49-F238E27FC236}">
              <a16:creationId xmlns:a16="http://schemas.microsoft.com/office/drawing/2014/main" id="{252BEF13-D4A6-4478-ACC0-DC6967A5817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3" name="Text Box 8">
          <a:extLst>
            <a:ext uri="{FF2B5EF4-FFF2-40B4-BE49-F238E27FC236}">
              <a16:creationId xmlns:a16="http://schemas.microsoft.com/office/drawing/2014/main" id="{276C8941-7797-4B3D-BC9D-3A0CD5940DB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4" name="Text Box 9">
          <a:extLst>
            <a:ext uri="{FF2B5EF4-FFF2-40B4-BE49-F238E27FC236}">
              <a16:creationId xmlns:a16="http://schemas.microsoft.com/office/drawing/2014/main" id="{DD71DFAF-399F-4564-933B-2AEFF2D9BFE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5" name="Text Box 10">
          <a:extLst>
            <a:ext uri="{FF2B5EF4-FFF2-40B4-BE49-F238E27FC236}">
              <a16:creationId xmlns:a16="http://schemas.microsoft.com/office/drawing/2014/main" id="{1143EB51-6AB1-490A-A0FF-02E4605EA83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6" name="Text Box 11">
          <a:extLst>
            <a:ext uri="{FF2B5EF4-FFF2-40B4-BE49-F238E27FC236}">
              <a16:creationId xmlns:a16="http://schemas.microsoft.com/office/drawing/2014/main" id="{813A8060-25C5-4563-A095-1154FBF069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7" name="Text Box 12">
          <a:extLst>
            <a:ext uri="{FF2B5EF4-FFF2-40B4-BE49-F238E27FC236}">
              <a16:creationId xmlns:a16="http://schemas.microsoft.com/office/drawing/2014/main" id="{54C28A99-4C12-47EE-B342-ECA9093BA10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8" name="Text Box 13">
          <a:extLst>
            <a:ext uri="{FF2B5EF4-FFF2-40B4-BE49-F238E27FC236}">
              <a16:creationId xmlns:a16="http://schemas.microsoft.com/office/drawing/2014/main" id="{185DC3F6-CCFA-4DC5-BA5F-C1A6BCCEC46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59" name="Text Box 14">
          <a:extLst>
            <a:ext uri="{FF2B5EF4-FFF2-40B4-BE49-F238E27FC236}">
              <a16:creationId xmlns:a16="http://schemas.microsoft.com/office/drawing/2014/main" id="{69052E28-6591-4352-8C0A-3DC99AD3962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0" name="Text Box 15">
          <a:extLst>
            <a:ext uri="{FF2B5EF4-FFF2-40B4-BE49-F238E27FC236}">
              <a16:creationId xmlns:a16="http://schemas.microsoft.com/office/drawing/2014/main" id="{A34B4697-A139-4F78-AB00-EC1B12102BB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1" name="Text Box 16">
          <a:extLst>
            <a:ext uri="{FF2B5EF4-FFF2-40B4-BE49-F238E27FC236}">
              <a16:creationId xmlns:a16="http://schemas.microsoft.com/office/drawing/2014/main" id="{B60D7668-4657-4F7A-B37C-655899A6D0D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2" name="Text Box 17">
          <a:extLst>
            <a:ext uri="{FF2B5EF4-FFF2-40B4-BE49-F238E27FC236}">
              <a16:creationId xmlns:a16="http://schemas.microsoft.com/office/drawing/2014/main" id="{3C34F594-22E8-4B3C-9519-AAF4E093684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3" name="Text Box 6">
          <a:extLst>
            <a:ext uri="{FF2B5EF4-FFF2-40B4-BE49-F238E27FC236}">
              <a16:creationId xmlns:a16="http://schemas.microsoft.com/office/drawing/2014/main" id="{78BAA305-D349-4B99-BFEC-DF5405B344A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4" name="Text Box 7">
          <a:extLst>
            <a:ext uri="{FF2B5EF4-FFF2-40B4-BE49-F238E27FC236}">
              <a16:creationId xmlns:a16="http://schemas.microsoft.com/office/drawing/2014/main" id="{F6061081-E4EF-4C42-B857-D78D1F53D76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5" name="Text Box 8">
          <a:extLst>
            <a:ext uri="{FF2B5EF4-FFF2-40B4-BE49-F238E27FC236}">
              <a16:creationId xmlns:a16="http://schemas.microsoft.com/office/drawing/2014/main" id="{6F37C153-7426-440B-9D72-D70548662D0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6" name="Text Box 9">
          <a:extLst>
            <a:ext uri="{FF2B5EF4-FFF2-40B4-BE49-F238E27FC236}">
              <a16:creationId xmlns:a16="http://schemas.microsoft.com/office/drawing/2014/main" id="{7BE53C27-6A50-42C7-982C-35A29CD2534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7" name="Text Box 10">
          <a:extLst>
            <a:ext uri="{FF2B5EF4-FFF2-40B4-BE49-F238E27FC236}">
              <a16:creationId xmlns:a16="http://schemas.microsoft.com/office/drawing/2014/main" id="{17DF8204-60AF-4346-A4AE-6714E62539B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8" name="Text Box 11">
          <a:extLst>
            <a:ext uri="{FF2B5EF4-FFF2-40B4-BE49-F238E27FC236}">
              <a16:creationId xmlns:a16="http://schemas.microsoft.com/office/drawing/2014/main" id="{9B99491E-60CE-42D4-8D13-AA7640131C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69" name="Text Box 12">
          <a:extLst>
            <a:ext uri="{FF2B5EF4-FFF2-40B4-BE49-F238E27FC236}">
              <a16:creationId xmlns:a16="http://schemas.microsoft.com/office/drawing/2014/main" id="{85631AD3-C033-4C22-A07A-2146A3834AB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70" name="Text Box 13">
          <a:extLst>
            <a:ext uri="{FF2B5EF4-FFF2-40B4-BE49-F238E27FC236}">
              <a16:creationId xmlns:a16="http://schemas.microsoft.com/office/drawing/2014/main" id="{65143D98-8965-489A-B64C-7A50D87460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71" name="Text Box 14">
          <a:extLst>
            <a:ext uri="{FF2B5EF4-FFF2-40B4-BE49-F238E27FC236}">
              <a16:creationId xmlns:a16="http://schemas.microsoft.com/office/drawing/2014/main" id="{6A373D93-E104-4FDF-96DC-813A9D1F89C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72" name="Text Box 15">
          <a:extLst>
            <a:ext uri="{FF2B5EF4-FFF2-40B4-BE49-F238E27FC236}">
              <a16:creationId xmlns:a16="http://schemas.microsoft.com/office/drawing/2014/main" id="{42C66BE2-F57B-4F73-9622-771EC27BE42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73" name="Text Box 16">
          <a:extLst>
            <a:ext uri="{FF2B5EF4-FFF2-40B4-BE49-F238E27FC236}">
              <a16:creationId xmlns:a16="http://schemas.microsoft.com/office/drawing/2014/main" id="{92F301B1-EBF6-497C-AABE-045403A5F55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1874" name="Text Box 17">
          <a:extLst>
            <a:ext uri="{FF2B5EF4-FFF2-40B4-BE49-F238E27FC236}">
              <a16:creationId xmlns:a16="http://schemas.microsoft.com/office/drawing/2014/main" id="{E9114F94-98F9-447E-A2D7-64EDACFDAD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75" name="Text Box 6">
          <a:extLst>
            <a:ext uri="{FF2B5EF4-FFF2-40B4-BE49-F238E27FC236}">
              <a16:creationId xmlns:a16="http://schemas.microsoft.com/office/drawing/2014/main" id="{BAC11DDD-D085-40CF-B97D-67B612F70A5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76" name="Text Box 7">
          <a:extLst>
            <a:ext uri="{FF2B5EF4-FFF2-40B4-BE49-F238E27FC236}">
              <a16:creationId xmlns:a16="http://schemas.microsoft.com/office/drawing/2014/main" id="{C7BBA636-ED03-40E2-A887-762E2C7D816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77" name="Text Box 8">
          <a:extLst>
            <a:ext uri="{FF2B5EF4-FFF2-40B4-BE49-F238E27FC236}">
              <a16:creationId xmlns:a16="http://schemas.microsoft.com/office/drawing/2014/main" id="{61E01D26-1AFA-4C57-9A66-23B0EE21D6A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78" name="Text Box 9">
          <a:extLst>
            <a:ext uri="{FF2B5EF4-FFF2-40B4-BE49-F238E27FC236}">
              <a16:creationId xmlns:a16="http://schemas.microsoft.com/office/drawing/2014/main" id="{9E6DF623-FA1F-4ECC-9413-3AB56CF933A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79" name="Text Box 10">
          <a:extLst>
            <a:ext uri="{FF2B5EF4-FFF2-40B4-BE49-F238E27FC236}">
              <a16:creationId xmlns:a16="http://schemas.microsoft.com/office/drawing/2014/main" id="{FC7BC9FE-BE50-4B7D-A53C-5C571D0D6B1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0" name="Text Box 11">
          <a:extLst>
            <a:ext uri="{FF2B5EF4-FFF2-40B4-BE49-F238E27FC236}">
              <a16:creationId xmlns:a16="http://schemas.microsoft.com/office/drawing/2014/main" id="{51F4F7B6-A3D6-4A22-94AC-8794A708DE5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1" name="Text Box 12">
          <a:extLst>
            <a:ext uri="{FF2B5EF4-FFF2-40B4-BE49-F238E27FC236}">
              <a16:creationId xmlns:a16="http://schemas.microsoft.com/office/drawing/2014/main" id="{91FA8F16-670C-4A17-A6C9-EBE89AB669E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2" name="Text Box 13">
          <a:extLst>
            <a:ext uri="{FF2B5EF4-FFF2-40B4-BE49-F238E27FC236}">
              <a16:creationId xmlns:a16="http://schemas.microsoft.com/office/drawing/2014/main" id="{F46574EC-D72A-4B20-80F4-F695CC3222B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3" name="Text Box 14">
          <a:extLst>
            <a:ext uri="{FF2B5EF4-FFF2-40B4-BE49-F238E27FC236}">
              <a16:creationId xmlns:a16="http://schemas.microsoft.com/office/drawing/2014/main" id="{8A40C15C-D177-499B-912C-E68BA95EF92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4" name="Text Box 15">
          <a:extLst>
            <a:ext uri="{FF2B5EF4-FFF2-40B4-BE49-F238E27FC236}">
              <a16:creationId xmlns:a16="http://schemas.microsoft.com/office/drawing/2014/main" id="{44F2B0D3-0B94-4230-A931-38D7CEA4991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5" name="Text Box 16">
          <a:extLst>
            <a:ext uri="{FF2B5EF4-FFF2-40B4-BE49-F238E27FC236}">
              <a16:creationId xmlns:a16="http://schemas.microsoft.com/office/drawing/2014/main" id="{786E8987-1A9B-4CFE-B76B-B53EC95D2CA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6" name="Text Box 17">
          <a:extLst>
            <a:ext uri="{FF2B5EF4-FFF2-40B4-BE49-F238E27FC236}">
              <a16:creationId xmlns:a16="http://schemas.microsoft.com/office/drawing/2014/main" id="{FCEC7325-CD09-4CCC-B225-B816BAA06C3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7" name="Text Box 6">
          <a:extLst>
            <a:ext uri="{FF2B5EF4-FFF2-40B4-BE49-F238E27FC236}">
              <a16:creationId xmlns:a16="http://schemas.microsoft.com/office/drawing/2014/main" id="{B233E4E3-FB05-420A-8753-1E3263CE473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8" name="Text Box 7">
          <a:extLst>
            <a:ext uri="{FF2B5EF4-FFF2-40B4-BE49-F238E27FC236}">
              <a16:creationId xmlns:a16="http://schemas.microsoft.com/office/drawing/2014/main" id="{16E64AFB-69CD-44EF-AAFF-FC33624BE78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89" name="Text Box 8">
          <a:extLst>
            <a:ext uri="{FF2B5EF4-FFF2-40B4-BE49-F238E27FC236}">
              <a16:creationId xmlns:a16="http://schemas.microsoft.com/office/drawing/2014/main" id="{0B3FBD9C-C698-4288-8A39-92B247EBC93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0" name="Text Box 9">
          <a:extLst>
            <a:ext uri="{FF2B5EF4-FFF2-40B4-BE49-F238E27FC236}">
              <a16:creationId xmlns:a16="http://schemas.microsoft.com/office/drawing/2014/main" id="{4DCF756E-F217-42A7-96BD-67A0B6FA71A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1" name="Text Box 10">
          <a:extLst>
            <a:ext uri="{FF2B5EF4-FFF2-40B4-BE49-F238E27FC236}">
              <a16:creationId xmlns:a16="http://schemas.microsoft.com/office/drawing/2014/main" id="{4DB55D56-0178-4A87-B857-0FD05E07455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2" name="Text Box 11">
          <a:extLst>
            <a:ext uri="{FF2B5EF4-FFF2-40B4-BE49-F238E27FC236}">
              <a16:creationId xmlns:a16="http://schemas.microsoft.com/office/drawing/2014/main" id="{3375C1EE-618C-477F-937F-8CBFFAA84B6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3" name="Text Box 12">
          <a:extLst>
            <a:ext uri="{FF2B5EF4-FFF2-40B4-BE49-F238E27FC236}">
              <a16:creationId xmlns:a16="http://schemas.microsoft.com/office/drawing/2014/main" id="{2F7D2C52-7AC3-43CA-B0CF-EE3BC6B7B82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4" name="Text Box 13">
          <a:extLst>
            <a:ext uri="{FF2B5EF4-FFF2-40B4-BE49-F238E27FC236}">
              <a16:creationId xmlns:a16="http://schemas.microsoft.com/office/drawing/2014/main" id="{3CDB3D80-ACF8-4F79-8411-25EA6FE022C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5" name="Text Box 14">
          <a:extLst>
            <a:ext uri="{FF2B5EF4-FFF2-40B4-BE49-F238E27FC236}">
              <a16:creationId xmlns:a16="http://schemas.microsoft.com/office/drawing/2014/main" id="{307F217B-97F5-4CD5-A29E-F704A46B388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6" name="Text Box 15">
          <a:extLst>
            <a:ext uri="{FF2B5EF4-FFF2-40B4-BE49-F238E27FC236}">
              <a16:creationId xmlns:a16="http://schemas.microsoft.com/office/drawing/2014/main" id="{20C8E5E3-7EF0-480E-AF0F-9A30945E6EE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7" name="Text Box 16">
          <a:extLst>
            <a:ext uri="{FF2B5EF4-FFF2-40B4-BE49-F238E27FC236}">
              <a16:creationId xmlns:a16="http://schemas.microsoft.com/office/drawing/2014/main" id="{474C353E-373A-4112-A4C4-9BB33C2B9A8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8" name="Text Box 17">
          <a:extLst>
            <a:ext uri="{FF2B5EF4-FFF2-40B4-BE49-F238E27FC236}">
              <a16:creationId xmlns:a16="http://schemas.microsoft.com/office/drawing/2014/main" id="{A018C5A7-602D-4F37-8F7B-F33B6625EA8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899" name="Text Box 7">
          <a:extLst>
            <a:ext uri="{FF2B5EF4-FFF2-40B4-BE49-F238E27FC236}">
              <a16:creationId xmlns:a16="http://schemas.microsoft.com/office/drawing/2014/main" id="{CFAF9014-15B4-4002-A64F-D5395BF63A4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0" name="Text Box 8">
          <a:extLst>
            <a:ext uri="{FF2B5EF4-FFF2-40B4-BE49-F238E27FC236}">
              <a16:creationId xmlns:a16="http://schemas.microsoft.com/office/drawing/2014/main" id="{E3BE7B98-3F63-4181-995C-07C8B72B60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1" name="Text Box 9">
          <a:extLst>
            <a:ext uri="{FF2B5EF4-FFF2-40B4-BE49-F238E27FC236}">
              <a16:creationId xmlns:a16="http://schemas.microsoft.com/office/drawing/2014/main" id="{D6C7C915-123D-4F01-97CA-544F7AC1EFA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2" name="Text Box 10">
          <a:extLst>
            <a:ext uri="{FF2B5EF4-FFF2-40B4-BE49-F238E27FC236}">
              <a16:creationId xmlns:a16="http://schemas.microsoft.com/office/drawing/2014/main" id="{CAD277C5-15BD-41AF-8F32-5371BD8BA23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3" name="Text Box 11">
          <a:extLst>
            <a:ext uri="{FF2B5EF4-FFF2-40B4-BE49-F238E27FC236}">
              <a16:creationId xmlns:a16="http://schemas.microsoft.com/office/drawing/2014/main" id="{F97B38D5-0B96-4FDE-B70F-5028A280D8C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4" name="Text Box 12">
          <a:extLst>
            <a:ext uri="{FF2B5EF4-FFF2-40B4-BE49-F238E27FC236}">
              <a16:creationId xmlns:a16="http://schemas.microsoft.com/office/drawing/2014/main" id="{F40FF387-C12F-447D-9A8F-D5223BBBE0A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5" name="Text Box 13">
          <a:extLst>
            <a:ext uri="{FF2B5EF4-FFF2-40B4-BE49-F238E27FC236}">
              <a16:creationId xmlns:a16="http://schemas.microsoft.com/office/drawing/2014/main" id="{9E48F6FA-CBDC-4C6C-9B2C-6A19A01647A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6" name="Text Box 14">
          <a:extLst>
            <a:ext uri="{FF2B5EF4-FFF2-40B4-BE49-F238E27FC236}">
              <a16:creationId xmlns:a16="http://schemas.microsoft.com/office/drawing/2014/main" id="{EFC3AE09-1619-44CF-8F13-CB7072CC9F3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7" name="Text Box 15">
          <a:extLst>
            <a:ext uri="{FF2B5EF4-FFF2-40B4-BE49-F238E27FC236}">
              <a16:creationId xmlns:a16="http://schemas.microsoft.com/office/drawing/2014/main" id="{D830CBDE-EB15-4B9B-B527-3DE0E6E57C0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8" name="Text Box 16">
          <a:extLst>
            <a:ext uri="{FF2B5EF4-FFF2-40B4-BE49-F238E27FC236}">
              <a16:creationId xmlns:a16="http://schemas.microsoft.com/office/drawing/2014/main" id="{77713091-35C8-4943-8DBE-D39636997E5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09" name="Text Box 17">
          <a:extLst>
            <a:ext uri="{FF2B5EF4-FFF2-40B4-BE49-F238E27FC236}">
              <a16:creationId xmlns:a16="http://schemas.microsoft.com/office/drawing/2014/main" id="{E1BCFF3B-9799-4627-9685-9538CA9CEDC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0" name="Text Box 6">
          <a:extLst>
            <a:ext uri="{FF2B5EF4-FFF2-40B4-BE49-F238E27FC236}">
              <a16:creationId xmlns:a16="http://schemas.microsoft.com/office/drawing/2014/main" id="{CE80983F-9A1B-4390-874E-95CC8F12D4C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1" name="Text Box 7">
          <a:extLst>
            <a:ext uri="{FF2B5EF4-FFF2-40B4-BE49-F238E27FC236}">
              <a16:creationId xmlns:a16="http://schemas.microsoft.com/office/drawing/2014/main" id="{3CA34158-D76D-422B-8C56-ACF13169CA2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2" name="Text Box 8">
          <a:extLst>
            <a:ext uri="{FF2B5EF4-FFF2-40B4-BE49-F238E27FC236}">
              <a16:creationId xmlns:a16="http://schemas.microsoft.com/office/drawing/2014/main" id="{4E22555D-A89D-4399-A631-6926F51C25D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3" name="Text Box 9">
          <a:extLst>
            <a:ext uri="{FF2B5EF4-FFF2-40B4-BE49-F238E27FC236}">
              <a16:creationId xmlns:a16="http://schemas.microsoft.com/office/drawing/2014/main" id="{4B044C27-382D-4AD4-A168-ADB0F645B8E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4" name="Text Box 10">
          <a:extLst>
            <a:ext uri="{FF2B5EF4-FFF2-40B4-BE49-F238E27FC236}">
              <a16:creationId xmlns:a16="http://schemas.microsoft.com/office/drawing/2014/main" id="{9F362673-ABDC-48E5-A963-31EEB1983BA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5" name="Text Box 11">
          <a:extLst>
            <a:ext uri="{FF2B5EF4-FFF2-40B4-BE49-F238E27FC236}">
              <a16:creationId xmlns:a16="http://schemas.microsoft.com/office/drawing/2014/main" id="{36D61FD2-0DB4-4824-A529-7966B30473F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6" name="Text Box 12">
          <a:extLst>
            <a:ext uri="{FF2B5EF4-FFF2-40B4-BE49-F238E27FC236}">
              <a16:creationId xmlns:a16="http://schemas.microsoft.com/office/drawing/2014/main" id="{88488BD1-593A-4398-9A11-EBD9E436143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7" name="Text Box 13">
          <a:extLst>
            <a:ext uri="{FF2B5EF4-FFF2-40B4-BE49-F238E27FC236}">
              <a16:creationId xmlns:a16="http://schemas.microsoft.com/office/drawing/2014/main" id="{A0010C01-E415-4D44-B9F0-545201CAE8B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8" name="Text Box 14">
          <a:extLst>
            <a:ext uri="{FF2B5EF4-FFF2-40B4-BE49-F238E27FC236}">
              <a16:creationId xmlns:a16="http://schemas.microsoft.com/office/drawing/2014/main" id="{7E00CFB4-64C3-46A2-87C5-30ED05AD611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19" name="Text Box 15">
          <a:extLst>
            <a:ext uri="{FF2B5EF4-FFF2-40B4-BE49-F238E27FC236}">
              <a16:creationId xmlns:a16="http://schemas.microsoft.com/office/drawing/2014/main" id="{8307999B-75DC-4EF0-AE30-D983F6E7E6E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0" name="Text Box 16">
          <a:extLst>
            <a:ext uri="{FF2B5EF4-FFF2-40B4-BE49-F238E27FC236}">
              <a16:creationId xmlns:a16="http://schemas.microsoft.com/office/drawing/2014/main" id="{173B8211-56FB-4C3B-B559-1BCB39CB909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1" name="Text Box 17">
          <a:extLst>
            <a:ext uri="{FF2B5EF4-FFF2-40B4-BE49-F238E27FC236}">
              <a16:creationId xmlns:a16="http://schemas.microsoft.com/office/drawing/2014/main" id="{A768EF85-2260-4D46-B332-E06CF7A88D3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2" name="Text Box 6">
          <a:extLst>
            <a:ext uri="{FF2B5EF4-FFF2-40B4-BE49-F238E27FC236}">
              <a16:creationId xmlns:a16="http://schemas.microsoft.com/office/drawing/2014/main" id="{FCD7002B-70F1-4C3F-8B9E-318C7B9F755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3" name="Text Box 7">
          <a:extLst>
            <a:ext uri="{FF2B5EF4-FFF2-40B4-BE49-F238E27FC236}">
              <a16:creationId xmlns:a16="http://schemas.microsoft.com/office/drawing/2014/main" id="{D906EE85-1197-4BA1-AF33-A5CA7805601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4" name="Text Box 8">
          <a:extLst>
            <a:ext uri="{FF2B5EF4-FFF2-40B4-BE49-F238E27FC236}">
              <a16:creationId xmlns:a16="http://schemas.microsoft.com/office/drawing/2014/main" id="{D21765F7-0379-49EB-9D33-1F74F6311A3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5" name="Text Box 9">
          <a:extLst>
            <a:ext uri="{FF2B5EF4-FFF2-40B4-BE49-F238E27FC236}">
              <a16:creationId xmlns:a16="http://schemas.microsoft.com/office/drawing/2014/main" id="{68EE63C3-558D-4BC3-A533-75B049EC4D0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6" name="Text Box 10">
          <a:extLst>
            <a:ext uri="{FF2B5EF4-FFF2-40B4-BE49-F238E27FC236}">
              <a16:creationId xmlns:a16="http://schemas.microsoft.com/office/drawing/2014/main" id="{FC3B9072-DA65-47B5-A6CC-E1BEA406642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7" name="Text Box 11">
          <a:extLst>
            <a:ext uri="{FF2B5EF4-FFF2-40B4-BE49-F238E27FC236}">
              <a16:creationId xmlns:a16="http://schemas.microsoft.com/office/drawing/2014/main" id="{A63AD6E0-B474-476C-9537-16EA0F179C9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8" name="Text Box 12">
          <a:extLst>
            <a:ext uri="{FF2B5EF4-FFF2-40B4-BE49-F238E27FC236}">
              <a16:creationId xmlns:a16="http://schemas.microsoft.com/office/drawing/2014/main" id="{BDCB550A-6494-428B-A475-CE68CF65886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29" name="Text Box 13">
          <a:extLst>
            <a:ext uri="{FF2B5EF4-FFF2-40B4-BE49-F238E27FC236}">
              <a16:creationId xmlns:a16="http://schemas.microsoft.com/office/drawing/2014/main" id="{1B1704DB-A454-4BAE-AF31-16DADBF24B5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0" name="Text Box 14">
          <a:extLst>
            <a:ext uri="{FF2B5EF4-FFF2-40B4-BE49-F238E27FC236}">
              <a16:creationId xmlns:a16="http://schemas.microsoft.com/office/drawing/2014/main" id="{B9CBAC17-EA3A-4E73-8343-B31D4B74F1A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1" name="Text Box 15">
          <a:extLst>
            <a:ext uri="{FF2B5EF4-FFF2-40B4-BE49-F238E27FC236}">
              <a16:creationId xmlns:a16="http://schemas.microsoft.com/office/drawing/2014/main" id="{A657D855-81E7-465F-9954-5B15F83643C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2" name="Text Box 16">
          <a:extLst>
            <a:ext uri="{FF2B5EF4-FFF2-40B4-BE49-F238E27FC236}">
              <a16:creationId xmlns:a16="http://schemas.microsoft.com/office/drawing/2014/main" id="{19087B85-867B-4BEF-BCA2-30758AF271A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3" name="Text Box 17">
          <a:extLst>
            <a:ext uri="{FF2B5EF4-FFF2-40B4-BE49-F238E27FC236}">
              <a16:creationId xmlns:a16="http://schemas.microsoft.com/office/drawing/2014/main" id="{66919283-379E-4C20-B5D3-97A33D983DA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4" name="Text Box 6">
          <a:extLst>
            <a:ext uri="{FF2B5EF4-FFF2-40B4-BE49-F238E27FC236}">
              <a16:creationId xmlns:a16="http://schemas.microsoft.com/office/drawing/2014/main" id="{97317BDF-F044-469A-AC6E-E06E2AA1E2C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5" name="Text Box 7">
          <a:extLst>
            <a:ext uri="{FF2B5EF4-FFF2-40B4-BE49-F238E27FC236}">
              <a16:creationId xmlns:a16="http://schemas.microsoft.com/office/drawing/2014/main" id="{8C310D11-3376-4229-B36D-2D38262F3BF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6" name="Text Box 8">
          <a:extLst>
            <a:ext uri="{FF2B5EF4-FFF2-40B4-BE49-F238E27FC236}">
              <a16:creationId xmlns:a16="http://schemas.microsoft.com/office/drawing/2014/main" id="{EA958216-D2D0-41AE-A3C9-AE1DAB471FB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7" name="Text Box 9">
          <a:extLst>
            <a:ext uri="{FF2B5EF4-FFF2-40B4-BE49-F238E27FC236}">
              <a16:creationId xmlns:a16="http://schemas.microsoft.com/office/drawing/2014/main" id="{A7899098-D60B-43A9-A022-DC82937F0BF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8" name="Text Box 10">
          <a:extLst>
            <a:ext uri="{FF2B5EF4-FFF2-40B4-BE49-F238E27FC236}">
              <a16:creationId xmlns:a16="http://schemas.microsoft.com/office/drawing/2014/main" id="{37683576-8B9A-4DFC-BD2A-2ABE818CBE8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39" name="Text Box 11">
          <a:extLst>
            <a:ext uri="{FF2B5EF4-FFF2-40B4-BE49-F238E27FC236}">
              <a16:creationId xmlns:a16="http://schemas.microsoft.com/office/drawing/2014/main" id="{D21CA04B-36BC-4EE7-B795-6DC7BB664FB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0" name="Text Box 12">
          <a:extLst>
            <a:ext uri="{FF2B5EF4-FFF2-40B4-BE49-F238E27FC236}">
              <a16:creationId xmlns:a16="http://schemas.microsoft.com/office/drawing/2014/main" id="{F91C7709-2254-43B4-B4F2-F0920A8F534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1" name="Text Box 13">
          <a:extLst>
            <a:ext uri="{FF2B5EF4-FFF2-40B4-BE49-F238E27FC236}">
              <a16:creationId xmlns:a16="http://schemas.microsoft.com/office/drawing/2014/main" id="{C6102486-BA33-417F-B8B6-251D46F95B4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2" name="Text Box 14">
          <a:extLst>
            <a:ext uri="{FF2B5EF4-FFF2-40B4-BE49-F238E27FC236}">
              <a16:creationId xmlns:a16="http://schemas.microsoft.com/office/drawing/2014/main" id="{14774789-815D-416A-989B-88516D3137B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3" name="Text Box 15">
          <a:extLst>
            <a:ext uri="{FF2B5EF4-FFF2-40B4-BE49-F238E27FC236}">
              <a16:creationId xmlns:a16="http://schemas.microsoft.com/office/drawing/2014/main" id="{124BDA28-A361-445C-A77C-CACCCE886EE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4" name="Text Box 16">
          <a:extLst>
            <a:ext uri="{FF2B5EF4-FFF2-40B4-BE49-F238E27FC236}">
              <a16:creationId xmlns:a16="http://schemas.microsoft.com/office/drawing/2014/main" id="{4D4E9421-CB72-48EB-8A62-147C8DC8839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5" name="Text Box 17">
          <a:extLst>
            <a:ext uri="{FF2B5EF4-FFF2-40B4-BE49-F238E27FC236}">
              <a16:creationId xmlns:a16="http://schemas.microsoft.com/office/drawing/2014/main" id="{DAF1EC4C-E3E1-4EE1-BF0D-A0C7415C45E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6" name="Text Box 7">
          <a:extLst>
            <a:ext uri="{FF2B5EF4-FFF2-40B4-BE49-F238E27FC236}">
              <a16:creationId xmlns:a16="http://schemas.microsoft.com/office/drawing/2014/main" id="{FF2EF087-BC27-4302-AFEA-8977634EF52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7" name="Text Box 8">
          <a:extLst>
            <a:ext uri="{FF2B5EF4-FFF2-40B4-BE49-F238E27FC236}">
              <a16:creationId xmlns:a16="http://schemas.microsoft.com/office/drawing/2014/main" id="{2269E380-E35D-403E-BC06-C8981DC768B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8" name="Text Box 9">
          <a:extLst>
            <a:ext uri="{FF2B5EF4-FFF2-40B4-BE49-F238E27FC236}">
              <a16:creationId xmlns:a16="http://schemas.microsoft.com/office/drawing/2014/main" id="{BBAB735F-CFC8-4E30-9AD1-F5692692919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49" name="Text Box 10">
          <a:extLst>
            <a:ext uri="{FF2B5EF4-FFF2-40B4-BE49-F238E27FC236}">
              <a16:creationId xmlns:a16="http://schemas.microsoft.com/office/drawing/2014/main" id="{1312946F-CF97-4980-B318-923DDF8C3E3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0" name="Text Box 11">
          <a:extLst>
            <a:ext uri="{FF2B5EF4-FFF2-40B4-BE49-F238E27FC236}">
              <a16:creationId xmlns:a16="http://schemas.microsoft.com/office/drawing/2014/main" id="{50545E17-014C-4C9D-BE52-7D71769F68A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1" name="Text Box 12">
          <a:extLst>
            <a:ext uri="{FF2B5EF4-FFF2-40B4-BE49-F238E27FC236}">
              <a16:creationId xmlns:a16="http://schemas.microsoft.com/office/drawing/2014/main" id="{62D22775-B418-4A85-B910-0719BC97019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2" name="Text Box 13">
          <a:extLst>
            <a:ext uri="{FF2B5EF4-FFF2-40B4-BE49-F238E27FC236}">
              <a16:creationId xmlns:a16="http://schemas.microsoft.com/office/drawing/2014/main" id="{9853FA1E-8598-44AF-A920-8EB42CD4288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3" name="Text Box 14">
          <a:extLst>
            <a:ext uri="{FF2B5EF4-FFF2-40B4-BE49-F238E27FC236}">
              <a16:creationId xmlns:a16="http://schemas.microsoft.com/office/drawing/2014/main" id="{40ADA9F8-183A-41CB-9D28-B8D2F5DBDE2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4" name="Text Box 15">
          <a:extLst>
            <a:ext uri="{FF2B5EF4-FFF2-40B4-BE49-F238E27FC236}">
              <a16:creationId xmlns:a16="http://schemas.microsoft.com/office/drawing/2014/main" id="{55D171CA-228B-4E81-ADCD-F7F7F3CEC9D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5" name="Text Box 16">
          <a:extLst>
            <a:ext uri="{FF2B5EF4-FFF2-40B4-BE49-F238E27FC236}">
              <a16:creationId xmlns:a16="http://schemas.microsoft.com/office/drawing/2014/main" id="{E1B5C581-C1B3-4C5C-B291-32C62021D39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6" name="Text Box 17">
          <a:extLst>
            <a:ext uri="{FF2B5EF4-FFF2-40B4-BE49-F238E27FC236}">
              <a16:creationId xmlns:a16="http://schemas.microsoft.com/office/drawing/2014/main" id="{4FBDC721-1678-4E13-826C-A51613A509E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7" name="Text Box 6">
          <a:extLst>
            <a:ext uri="{FF2B5EF4-FFF2-40B4-BE49-F238E27FC236}">
              <a16:creationId xmlns:a16="http://schemas.microsoft.com/office/drawing/2014/main" id="{2125628C-5F3A-43A2-8ACC-F4E3C4393B3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8" name="Text Box 7">
          <a:extLst>
            <a:ext uri="{FF2B5EF4-FFF2-40B4-BE49-F238E27FC236}">
              <a16:creationId xmlns:a16="http://schemas.microsoft.com/office/drawing/2014/main" id="{A8AEB3F8-F944-41FC-AEB1-C04F125FCC7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59" name="Text Box 8">
          <a:extLst>
            <a:ext uri="{FF2B5EF4-FFF2-40B4-BE49-F238E27FC236}">
              <a16:creationId xmlns:a16="http://schemas.microsoft.com/office/drawing/2014/main" id="{370601D6-3FBA-44D7-8547-C5DAEE274C1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0" name="Text Box 9">
          <a:extLst>
            <a:ext uri="{FF2B5EF4-FFF2-40B4-BE49-F238E27FC236}">
              <a16:creationId xmlns:a16="http://schemas.microsoft.com/office/drawing/2014/main" id="{358896DD-49F3-4607-91BC-ECD9B98E57E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1" name="Text Box 10">
          <a:extLst>
            <a:ext uri="{FF2B5EF4-FFF2-40B4-BE49-F238E27FC236}">
              <a16:creationId xmlns:a16="http://schemas.microsoft.com/office/drawing/2014/main" id="{D0744F2A-0B71-4EA3-8366-70834C8FAC7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2" name="Text Box 11">
          <a:extLst>
            <a:ext uri="{FF2B5EF4-FFF2-40B4-BE49-F238E27FC236}">
              <a16:creationId xmlns:a16="http://schemas.microsoft.com/office/drawing/2014/main" id="{2401BF5F-5337-48AB-8263-CF81B42394C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3" name="Text Box 12">
          <a:extLst>
            <a:ext uri="{FF2B5EF4-FFF2-40B4-BE49-F238E27FC236}">
              <a16:creationId xmlns:a16="http://schemas.microsoft.com/office/drawing/2014/main" id="{5F8CF28A-72F5-45D8-A202-482B4F70A19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4" name="Text Box 13">
          <a:extLst>
            <a:ext uri="{FF2B5EF4-FFF2-40B4-BE49-F238E27FC236}">
              <a16:creationId xmlns:a16="http://schemas.microsoft.com/office/drawing/2014/main" id="{B4EF9A4E-B921-44AB-9A39-5AA62BEFA9B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5" name="Text Box 14">
          <a:extLst>
            <a:ext uri="{FF2B5EF4-FFF2-40B4-BE49-F238E27FC236}">
              <a16:creationId xmlns:a16="http://schemas.microsoft.com/office/drawing/2014/main" id="{0FA5C7C7-BCAA-4619-B164-884BC536219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6" name="Text Box 15">
          <a:extLst>
            <a:ext uri="{FF2B5EF4-FFF2-40B4-BE49-F238E27FC236}">
              <a16:creationId xmlns:a16="http://schemas.microsoft.com/office/drawing/2014/main" id="{63133D26-FAB8-4284-8801-2EE71321318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7" name="Text Box 16">
          <a:extLst>
            <a:ext uri="{FF2B5EF4-FFF2-40B4-BE49-F238E27FC236}">
              <a16:creationId xmlns:a16="http://schemas.microsoft.com/office/drawing/2014/main" id="{B0242CEF-B796-404D-A923-A71F230875B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8" name="Text Box 17">
          <a:extLst>
            <a:ext uri="{FF2B5EF4-FFF2-40B4-BE49-F238E27FC236}">
              <a16:creationId xmlns:a16="http://schemas.microsoft.com/office/drawing/2014/main" id="{43DF85CB-C872-4F06-8AA1-B1E865837E2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69" name="Text Box 6">
          <a:extLst>
            <a:ext uri="{FF2B5EF4-FFF2-40B4-BE49-F238E27FC236}">
              <a16:creationId xmlns:a16="http://schemas.microsoft.com/office/drawing/2014/main" id="{A31107EE-0608-42FD-85A9-B55E3FB4149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0" name="Text Box 7">
          <a:extLst>
            <a:ext uri="{FF2B5EF4-FFF2-40B4-BE49-F238E27FC236}">
              <a16:creationId xmlns:a16="http://schemas.microsoft.com/office/drawing/2014/main" id="{0053C3AD-F79F-4B10-87DC-6077FC10F88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1" name="Text Box 8">
          <a:extLst>
            <a:ext uri="{FF2B5EF4-FFF2-40B4-BE49-F238E27FC236}">
              <a16:creationId xmlns:a16="http://schemas.microsoft.com/office/drawing/2014/main" id="{FFAE25F2-4761-4865-9B26-977B10B544B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2" name="Text Box 9">
          <a:extLst>
            <a:ext uri="{FF2B5EF4-FFF2-40B4-BE49-F238E27FC236}">
              <a16:creationId xmlns:a16="http://schemas.microsoft.com/office/drawing/2014/main" id="{F2BB4D52-A478-4C96-BF14-C78FE236655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3" name="Text Box 10">
          <a:extLst>
            <a:ext uri="{FF2B5EF4-FFF2-40B4-BE49-F238E27FC236}">
              <a16:creationId xmlns:a16="http://schemas.microsoft.com/office/drawing/2014/main" id="{7E69A060-AAB7-4F88-B86B-7FFAF723561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4" name="Text Box 11">
          <a:extLst>
            <a:ext uri="{FF2B5EF4-FFF2-40B4-BE49-F238E27FC236}">
              <a16:creationId xmlns:a16="http://schemas.microsoft.com/office/drawing/2014/main" id="{DE704E92-77AD-4566-97BA-9238DC97255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5" name="Text Box 12">
          <a:extLst>
            <a:ext uri="{FF2B5EF4-FFF2-40B4-BE49-F238E27FC236}">
              <a16:creationId xmlns:a16="http://schemas.microsoft.com/office/drawing/2014/main" id="{3521874B-A732-4B01-936C-84899EDD6B4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6" name="Text Box 13">
          <a:extLst>
            <a:ext uri="{FF2B5EF4-FFF2-40B4-BE49-F238E27FC236}">
              <a16:creationId xmlns:a16="http://schemas.microsoft.com/office/drawing/2014/main" id="{6CD77BF2-189D-42D4-B0C9-FBD2AC00C7A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7" name="Text Box 14">
          <a:extLst>
            <a:ext uri="{FF2B5EF4-FFF2-40B4-BE49-F238E27FC236}">
              <a16:creationId xmlns:a16="http://schemas.microsoft.com/office/drawing/2014/main" id="{4C288273-FA3C-4730-8974-F5B634EFC5C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8" name="Text Box 15">
          <a:extLst>
            <a:ext uri="{FF2B5EF4-FFF2-40B4-BE49-F238E27FC236}">
              <a16:creationId xmlns:a16="http://schemas.microsoft.com/office/drawing/2014/main" id="{D7DC6F16-E593-445C-8DAC-812FEEBBCA3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79" name="Text Box 16">
          <a:extLst>
            <a:ext uri="{FF2B5EF4-FFF2-40B4-BE49-F238E27FC236}">
              <a16:creationId xmlns:a16="http://schemas.microsoft.com/office/drawing/2014/main" id="{24927B78-22E7-46B8-9507-E76CFB52D3B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0" name="Text Box 17">
          <a:extLst>
            <a:ext uri="{FF2B5EF4-FFF2-40B4-BE49-F238E27FC236}">
              <a16:creationId xmlns:a16="http://schemas.microsoft.com/office/drawing/2014/main" id="{E1D34351-581F-435A-A086-C76B109FA15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1" name="Text Box 6">
          <a:extLst>
            <a:ext uri="{FF2B5EF4-FFF2-40B4-BE49-F238E27FC236}">
              <a16:creationId xmlns:a16="http://schemas.microsoft.com/office/drawing/2014/main" id="{A5A13EBB-A4ED-460B-BB37-C402CB06E85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2" name="Text Box 7">
          <a:extLst>
            <a:ext uri="{FF2B5EF4-FFF2-40B4-BE49-F238E27FC236}">
              <a16:creationId xmlns:a16="http://schemas.microsoft.com/office/drawing/2014/main" id="{29D0A5B9-EE7C-47FE-A4D3-7ED340A8B87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3" name="Text Box 8">
          <a:extLst>
            <a:ext uri="{FF2B5EF4-FFF2-40B4-BE49-F238E27FC236}">
              <a16:creationId xmlns:a16="http://schemas.microsoft.com/office/drawing/2014/main" id="{C5DC1085-6591-4CD0-84A5-C092107F055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4" name="Text Box 9">
          <a:extLst>
            <a:ext uri="{FF2B5EF4-FFF2-40B4-BE49-F238E27FC236}">
              <a16:creationId xmlns:a16="http://schemas.microsoft.com/office/drawing/2014/main" id="{649776CD-43E7-491C-A941-863C1CCAD2B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5" name="Text Box 10">
          <a:extLst>
            <a:ext uri="{FF2B5EF4-FFF2-40B4-BE49-F238E27FC236}">
              <a16:creationId xmlns:a16="http://schemas.microsoft.com/office/drawing/2014/main" id="{9AE0F52D-AC74-4437-BAA8-5A30F41C3AA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6" name="Text Box 11">
          <a:extLst>
            <a:ext uri="{FF2B5EF4-FFF2-40B4-BE49-F238E27FC236}">
              <a16:creationId xmlns:a16="http://schemas.microsoft.com/office/drawing/2014/main" id="{F47C5876-2229-4129-B980-21E6419485D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7" name="Text Box 12">
          <a:extLst>
            <a:ext uri="{FF2B5EF4-FFF2-40B4-BE49-F238E27FC236}">
              <a16:creationId xmlns:a16="http://schemas.microsoft.com/office/drawing/2014/main" id="{5CE74875-4575-43A9-937F-3E725A266E0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8" name="Text Box 13">
          <a:extLst>
            <a:ext uri="{FF2B5EF4-FFF2-40B4-BE49-F238E27FC236}">
              <a16:creationId xmlns:a16="http://schemas.microsoft.com/office/drawing/2014/main" id="{55C39A26-D083-4192-B925-68C76213D42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89" name="Text Box 14">
          <a:extLst>
            <a:ext uri="{FF2B5EF4-FFF2-40B4-BE49-F238E27FC236}">
              <a16:creationId xmlns:a16="http://schemas.microsoft.com/office/drawing/2014/main" id="{A70840F5-8F05-4659-9B37-C669F0DD86E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0" name="Text Box 15">
          <a:extLst>
            <a:ext uri="{FF2B5EF4-FFF2-40B4-BE49-F238E27FC236}">
              <a16:creationId xmlns:a16="http://schemas.microsoft.com/office/drawing/2014/main" id="{E6443D7F-D907-4A21-85E4-5095341FACA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1" name="Text Box 16">
          <a:extLst>
            <a:ext uri="{FF2B5EF4-FFF2-40B4-BE49-F238E27FC236}">
              <a16:creationId xmlns:a16="http://schemas.microsoft.com/office/drawing/2014/main" id="{9F663C64-B5D9-4043-8AC5-27989C1906E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2" name="Text Box 17">
          <a:extLst>
            <a:ext uri="{FF2B5EF4-FFF2-40B4-BE49-F238E27FC236}">
              <a16:creationId xmlns:a16="http://schemas.microsoft.com/office/drawing/2014/main" id="{58EF0747-708D-4943-A722-4BBDBB72747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3" name="Text Box 7">
          <a:extLst>
            <a:ext uri="{FF2B5EF4-FFF2-40B4-BE49-F238E27FC236}">
              <a16:creationId xmlns:a16="http://schemas.microsoft.com/office/drawing/2014/main" id="{260DBBAD-EB17-4890-9098-EBBEB8C852B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4" name="Text Box 8">
          <a:extLst>
            <a:ext uri="{FF2B5EF4-FFF2-40B4-BE49-F238E27FC236}">
              <a16:creationId xmlns:a16="http://schemas.microsoft.com/office/drawing/2014/main" id="{14DE5AE2-3C96-4655-A6ED-7DE3C4D6992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5" name="Text Box 9">
          <a:extLst>
            <a:ext uri="{FF2B5EF4-FFF2-40B4-BE49-F238E27FC236}">
              <a16:creationId xmlns:a16="http://schemas.microsoft.com/office/drawing/2014/main" id="{06EA5F6B-75F3-4221-AFAC-072F49108F8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6" name="Text Box 10">
          <a:extLst>
            <a:ext uri="{FF2B5EF4-FFF2-40B4-BE49-F238E27FC236}">
              <a16:creationId xmlns:a16="http://schemas.microsoft.com/office/drawing/2014/main" id="{F65BB31B-F16A-4A0A-B211-CF562D51AB1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7" name="Text Box 11">
          <a:extLst>
            <a:ext uri="{FF2B5EF4-FFF2-40B4-BE49-F238E27FC236}">
              <a16:creationId xmlns:a16="http://schemas.microsoft.com/office/drawing/2014/main" id="{EEE1F782-2916-444B-8DB4-D3A1027233F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8" name="Text Box 12">
          <a:extLst>
            <a:ext uri="{FF2B5EF4-FFF2-40B4-BE49-F238E27FC236}">
              <a16:creationId xmlns:a16="http://schemas.microsoft.com/office/drawing/2014/main" id="{B60F938C-2BD4-48C2-8ACF-FC0607B5FA0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1999" name="Text Box 13">
          <a:extLst>
            <a:ext uri="{FF2B5EF4-FFF2-40B4-BE49-F238E27FC236}">
              <a16:creationId xmlns:a16="http://schemas.microsoft.com/office/drawing/2014/main" id="{5D733C7C-E9F4-4FA0-BC93-957F78EF80B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0" name="Text Box 14">
          <a:extLst>
            <a:ext uri="{FF2B5EF4-FFF2-40B4-BE49-F238E27FC236}">
              <a16:creationId xmlns:a16="http://schemas.microsoft.com/office/drawing/2014/main" id="{5969D911-3EBD-45E6-9FF7-1D878E4F761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1" name="Text Box 15">
          <a:extLst>
            <a:ext uri="{FF2B5EF4-FFF2-40B4-BE49-F238E27FC236}">
              <a16:creationId xmlns:a16="http://schemas.microsoft.com/office/drawing/2014/main" id="{9F10BD4A-8A14-40C7-95C5-972823EEAC9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2" name="Text Box 16">
          <a:extLst>
            <a:ext uri="{FF2B5EF4-FFF2-40B4-BE49-F238E27FC236}">
              <a16:creationId xmlns:a16="http://schemas.microsoft.com/office/drawing/2014/main" id="{78677C6D-8B3C-4B22-90CF-E0A766399F4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3" name="Text Box 17">
          <a:extLst>
            <a:ext uri="{FF2B5EF4-FFF2-40B4-BE49-F238E27FC236}">
              <a16:creationId xmlns:a16="http://schemas.microsoft.com/office/drawing/2014/main" id="{C0A7B050-5871-4D1E-BAA0-896EE3BD9CE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4" name="Text Box 6">
          <a:extLst>
            <a:ext uri="{FF2B5EF4-FFF2-40B4-BE49-F238E27FC236}">
              <a16:creationId xmlns:a16="http://schemas.microsoft.com/office/drawing/2014/main" id="{ED84D08F-CCB9-4DC5-A63A-8C1EDDD9CE1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5" name="Text Box 7">
          <a:extLst>
            <a:ext uri="{FF2B5EF4-FFF2-40B4-BE49-F238E27FC236}">
              <a16:creationId xmlns:a16="http://schemas.microsoft.com/office/drawing/2014/main" id="{905E0E70-0F5B-4A3D-B764-D2562C1F952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6" name="Text Box 8">
          <a:extLst>
            <a:ext uri="{FF2B5EF4-FFF2-40B4-BE49-F238E27FC236}">
              <a16:creationId xmlns:a16="http://schemas.microsoft.com/office/drawing/2014/main" id="{17B4310C-5AA0-4373-B0B3-6F90BA92BC3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7" name="Text Box 9">
          <a:extLst>
            <a:ext uri="{FF2B5EF4-FFF2-40B4-BE49-F238E27FC236}">
              <a16:creationId xmlns:a16="http://schemas.microsoft.com/office/drawing/2014/main" id="{CBC1A188-224B-49A6-9B44-D7A92851FCF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8" name="Text Box 10">
          <a:extLst>
            <a:ext uri="{FF2B5EF4-FFF2-40B4-BE49-F238E27FC236}">
              <a16:creationId xmlns:a16="http://schemas.microsoft.com/office/drawing/2014/main" id="{88D96429-09E8-4AE4-92BF-FC7331B8F23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09" name="Text Box 11">
          <a:extLst>
            <a:ext uri="{FF2B5EF4-FFF2-40B4-BE49-F238E27FC236}">
              <a16:creationId xmlns:a16="http://schemas.microsoft.com/office/drawing/2014/main" id="{9442D9F8-5D09-4614-B90A-DDFC1103A17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0" name="Text Box 12">
          <a:extLst>
            <a:ext uri="{FF2B5EF4-FFF2-40B4-BE49-F238E27FC236}">
              <a16:creationId xmlns:a16="http://schemas.microsoft.com/office/drawing/2014/main" id="{F429D876-C8E8-454E-AC53-88D915BE35E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1" name="Text Box 13">
          <a:extLst>
            <a:ext uri="{FF2B5EF4-FFF2-40B4-BE49-F238E27FC236}">
              <a16:creationId xmlns:a16="http://schemas.microsoft.com/office/drawing/2014/main" id="{A7090AB3-B75A-42B5-97BB-55923A8AA31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2" name="Text Box 14">
          <a:extLst>
            <a:ext uri="{FF2B5EF4-FFF2-40B4-BE49-F238E27FC236}">
              <a16:creationId xmlns:a16="http://schemas.microsoft.com/office/drawing/2014/main" id="{A06235C5-7E63-40FA-AB0E-C7E68734378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3" name="Text Box 15">
          <a:extLst>
            <a:ext uri="{FF2B5EF4-FFF2-40B4-BE49-F238E27FC236}">
              <a16:creationId xmlns:a16="http://schemas.microsoft.com/office/drawing/2014/main" id="{655D82C1-93EA-4908-BD53-E6C94E93A94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4" name="Text Box 16">
          <a:extLst>
            <a:ext uri="{FF2B5EF4-FFF2-40B4-BE49-F238E27FC236}">
              <a16:creationId xmlns:a16="http://schemas.microsoft.com/office/drawing/2014/main" id="{DC92A5AD-0F04-4A3F-A199-BA056AA4B4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5" name="Text Box 17">
          <a:extLst>
            <a:ext uri="{FF2B5EF4-FFF2-40B4-BE49-F238E27FC236}">
              <a16:creationId xmlns:a16="http://schemas.microsoft.com/office/drawing/2014/main" id="{1633AFA2-69F7-4B3E-93BA-16C3E857AE8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6" name="Text Box 6">
          <a:extLst>
            <a:ext uri="{FF2B5EF4-FFF2-40B4-BE49-F238E27FC236}">
              <a16:creationId xmlns:a16="http://schemas.microsoft.com/office/drawing/2014/main" id="{A46DFF17-0081-4E27-8808-998058931D4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7" name="Text Box 7">
          <a:extLst>
            <a:ext uri="{FF2B5EF4-FFF2-40B4-BE49-F238E27FC236}">
              <a16:creationId xmlns:a16="http://schemas.microsoft.com/office/drawing/2014/main" id="{9CE112E6-EB4B-4C7B-BD4B-F776DC564FD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8" name="Text Box 8">
          <a:extLst>
            <a:ext uri="{FF2B5EF4-FFF2-40B4-BE49-F238E27FC236}">
              <a16:creationId xmlns:a16="http://schemas.microsoft.com/office/drawing/2014/main" id="{5DAABEF0-36CD-465F-B435-3F3D46B8BEE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19" name="Text Box 9">
          <a:extLst>
            <a:ext uri="{FF2B5EF4-FFF2-40B4-BE49-F238E27FC236}">
              <a16:creationId xmlns:a16="http://schemas.microsoft.com/office/drawing/2014/main" id="{C0AA1F23-9B24-4671-8A26-7FB4D8B8576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0" name="Text Box 10">
          <a:extLst>
            <a:ext uri="{FF2B5EF4-FFF2-40B4-BE49-F238E27FC236}">
              <a16:creationId xmlns:a16="http://schemas.microsoft.com/office/drawing/2014/main" id="{AEB1B9D0-F56A-4A17-ABA5-DDAAFAAECFE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1" name="Text Box 11">
          <a:extLst>
            <a:ext uri="{FF2B5EF4-FFF2-40B4-BE49-F238E27FC236}">
              <a16:creationId xmlns:a16="http://schemas.microsoft.com/office/drawing/2014/main" id="{D68450A0-ACE5-4DF7-BC42-30F98773597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2" name="Text Box 12">
          <a:extLst>
            <a:ext uri="{FF2B5EF4-FFF2-40B4-BE49-F238E27FC236}">
              <a16:creationId xmlns:a16="http://schemas.microsoft.com/office/drawing/2014/main" id="{E351C7C1-DD58-471C-8763-A709FDC59A1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3" name="Text Box 13">
          <a:extLst>
            <a:ext uri="{FF2B5EF4-FFF2-40B4-BE49-F238E27FC236}">
              <a16:creationId xmlns:a16="http://schemas.microsoft.com/office/drawing/2014/main" id="{4D2554CD-249A-4987-915D-0FC8779127E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4" name="Text Box 14">
          <a:extLst>
            <a:ext uri="{FF2B5EF4-FFF2-40B4-BE49-F238E27FC236}">
              <a16:creationId xmlns:a16="http://schemas.microsoft.com/office/drawing/2014/main" id="{D1FD5AE1-55B5-4BD2-8645-F1EE1CF48C8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5" name="Text Box 15">
          <a:extLst>
            <a:ext uri="{FF2B5EF4-FFF2-40B4-BE49-F238E27FC236}">
              <a16:creationId xmlns:a16="http://schemas.microsoft.com/office/drawing/2014/main" id="{38DB22AE-A8CD-4D8E-9C62-914E22F1963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6" name="Text Box 16">
          <a:extLst>
            <a:ext uri="{FF2B5EF4-FFF2-40B4-BE49-F238E27FC236}">
              <a16:creationId xmlns:a16="http://schemas.microsoft.com/office/drawing/2014/main" id="{2F62C45B-96A9-4BE4-9CCE-D9789AEF8AD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7" name="Text Box 17">
          <a:extLst>
            <a:ext uri="{FF2B5EF4-FFF2-40B4-BE49-F238E27FC236}">
              <a16:creationId xmlns:a16="http://schemas.microsoft.com/office/drawing/2014/main" id="{3BCE90BA-8D94-4EF7-ADD6-D14E0A91FC1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8" name="Text Box 6">
          <a:extLst>
            <a:ext uri="{FF2B5EF4-FFF2-40B4-BE49-F238E27FC236}">
              <a16:creationId xmlns:a16="http://schemas.microsoft.com/office/drawing/2014/main" id="{FAE1A7AC-1F61-49CD-9FEC-3F0FF4C3493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29" name="Text Box 7">
          <a:extLst>
            <a:ext uri="{FF2B5EF4-FFF2-40B4-BE49-F238E27FC236}">
              <a16:creationId xmlns:a16="http://schemas.microsoft.com/office/drawing/2014/main" id="{39159682-0C40-4ED1-9C49-53F89B4EFC1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0" name="Text Box 8">
          <a:extLst>
            <a:ext uri="{FF2B5EF4-FFF2-40B4-BE49-F238E27FC236}">
              <a16:creationId xmlns:a16="http://schemas.microsoft.com/office/drawing/2014/main" id="{DA413EBB-94FD-4E46-B006-7FC320AC3F1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1" name="Text Box 9">
          <a:extLst>
            <a:ext uri="{FF2B5EF4-FFF2-40B4-BE49-F238E27FC236}">
              <a16:creationId xmlns:a16="http://schemas.microsoft.com/office/drawing/2014/main" id="{2B74B13F-6915-434D-8488-C0104975956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2" name="Text Box 10">
          <a:extLst>
            <a:ext uri="{FF2B5EF4-FFF2-40B4-BE49-F238E27FC236}">
              <a16:creationId xmlns:a16="http://schemas.microsoft.com/office/drawing/2014/main" id="{F1FFF6E7-C470-40D7-826E-81CF8BC45E7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3" name="Text Box 11">
          <a:extLst>
            <a:ext uri="{FF2B5EF4-FFF2-40B4-BE49-F238E27FC236}">
              <a16:creationId xmlns:a16="http://schemas.microsoft.com/office/drawing/2014/main" id="{92108476-8EA0-47CC-B3C7-45D69BA9C52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4" name="Text Box 12">
          <a:extLst>
            <a:ext uri="{FF2B5EF4-FFF2-40B4-BE49-F238E27FC236}">
              <a16:creationId xmlns:a16="http://schemas.microsoft.com/office/drawing/2014/main" id="{0862C3A7-2CA2-44D7-BE60-EE071663AE5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5" name="Text Box 13">
          <a:extLst>
            <a:ext uri="{FF2B5EF4-FFF2-40B4-BE49-F238E27FC236}">
              <a16:creationId xmlns:a16="http://schemas.microsoft.com/office/drawing/2014/main" id="{01E3C8CE-1A30-4C18-B893-9C6F36A02CD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6" name="Text Box 14">
          <a:extLst>
            <a:ext uri="{FF2B5EF4-FFF2-40B4-BE49-F238E27FC236}">
              <a16:creationId xmlns:a16="http://schemas.microsoft.com/office/drawing/2014/main" id="{C9DB912F-05DA-4772-89B1-DA98BACF998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7" name="Text Box 15">
          <a:extLst>
            <a:ext uri="{FF2B5EF4-FFF2-40B4-BE49-F238E27FC236}">
              <a16:creationId xmlns:a16="http://schemas.microsoft.com/office/drawing/2014/main" id="{DA0D23A8-0DD7-49D1-A8A2-9BDD5743705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8" name="Text Box 16">
          <a:extLst>
            <a:ext uri="{FF2B5EF4-FFF2-40B4-BE49-F238E27FC236}">
              <a16:creationId xmlns:a16="http://schemas.microsoft.com/office/drawing/2014/main" id="{1E534EE2-390E-4AA3-A517-650FB1A4472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39" name="Text Box 17">
          <a:extLst>
            <a:ext uri="{FF2B5EF4-FFF2-40B4-BE49-F238E27FC236}">
              <a16:creationId xmlns:a16="http://schemas.microsoft.com/office/drawing/2014/main" id="{B1A87CDA-E9A2-4C70-8AD5-A7C2F72B0FD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0" name="Text Box 7">
          <a:extLst>
            <a:ext uri="{FF2B5EF4-FFF2-40B4-BE49-F238E27FC236}">
              <a16:creationId xmlns:a16="http://schemas.microsoft.com/office/drawing/2014/main" id="{0989CDE5-BBD5-4C7B-A218-E65E6A00257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1" name="Text Box 8">
          <a:extLst>
            <a:ext uri="{FF2B5EF4-FFF2-40B4-BE49-F238E27FC236}">
              <a16:creationId xmlns:a16="http://schemas.microsoft.com/office/drawing/2014/main" id="{8CC3C485-B032-4E01-AFF9-440D04693D9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2" name="Text Box 9">
          <a:extLst>
            <a:ext uri="{FF2B5EF4-FFF2-40B4-BE49-F238E27FC236}">
              <a16:creationId xmlns:a16="http://schemas.microsoft.com/office/drawing/2014/main" id="{7564E016-EDC1-4F2D-8AAA-708EA63E9DA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3" name="Text Box 10">
          <a:extLst>
            <a:ext uri="{FF2B5EF4-FFF2-40B4-BE49-F238E27FC236}">
              <a16:creationId xmlns:a16="http://schemas.microsoft.com/office/drawing/2014/main" id="{8B2A0249-25A7-49BE-8760-71786D461D1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4" name="Text Box 11">
          <a:extLst>
            <a:ext uri="{FF2B5EF4-FFF2-40B4-BE49-F238E27FC236}">
              <a16:creationId xmlns:a16="http://schemas.microsoft.com/office/drawing/2014/main" id="{C52F21B4-F0C8-4120-B305-7B8F39C5E60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5" name="Text Box 12">
          <a:extLst>
            <a:ext uri="{FF2B5EF4-FFF2-40B4-BE49-F238E27FC236}">
              <a16:creationId xmlns:a16="http://schemas.microsoft.com/office/drawing/2014/main" id="{BA8F2910-518D-410C-9861-FB7D185F124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6" name="Text Box 13">
          <a:extLst>
            <a:ext uri="{FF2B5EF4-FFF2-40B4-BE49-F238E27FC236}">
              <a16:creationId xmlns:a16="http://schemas.microsoft.com/office/drawing/2014/main" id="{06058D60-A3E9-45A0-A56B-AE81A55F56E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7" name="Text Box 14">
          <a:extLst>
            <a:ext uri="{FF2B5EF4-FFF2-40B4-BE49-F238E27FC236}">
              <a16:creationId xmlns:a16="http://schemas.microsoft.com/office/drawing/2014/main" id="{910E7623-2337-4DDB-81D9-9E7140B222C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8" name="Text Box 15">
          <a:extLst>
            <a:ext uri="{FF2B5EF4-FFF2-40B4-BE49-F238E27FC236}">
              <a16:creationId xmlns:a16="http://schemas.microsoft.com/office/drawing/2014/main" id="{1B72BF52-7C24-40B2-B840-9C2BA1C14E8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49" name="Text Box 16">
          <a:extLst>
            <a:ext uri="{FF2B5EF4-FFF2-40B4-BE49-F238E27FC236}">
              <a16:creationId xmlns:a16="http://schemas.microsoft.com/office/drawing/2014/main" id="{B1BC4827-9358-49FC-8D84-C27E2A0E31D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0" name="Text Box 17">
          <a:extLst>
            <a:ext uri="{FF2B5EF4-FFF2-40B4-BE49-F238E27FC236}">
              <a16:creationId xmlns:a16="http://schemas.microsoft.com/office/drawing/2014/main" id="{0ABFF1A6-06EF-4D5F-B906-7C6FA9889CC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1" name="Text Box 6">
          <a:extLst>
            <a:ext uri="{FF2B5EF4-FFF2-40B4-BE49-F238E27FC236}">
              <a16:creationId xmlns:a16="http://schemas.microsoft.com/office/drawing/2014/main" id="{72899BDF-05DD-48D8-B0B6-DB3BB4A8EE0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2" name="Text Box 7">
          <a:extLst>
            <a:ext uri="{FF2B5EF4-FFF2-40B4-BE49-F238E27FC236}">
              <a16:creationId xmlns:a16="http://schemas.microsoft.com/office/drawing/2014/main" id="{19472831-2204-4D32-A61B-EDC4DE3C462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3" name="Text Box 8">
          <a:extLst>
            <a:ext uri="{FF2B5EF4-FFF2-40B4-BE49-F238E27FC236}">
              <a16:creationId xmlns:a16="http://schemas.microsoft.com/office/drawing/2014/main" id="{A81A4270-7E8C-43E7-B931-EB1D0AE2E32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4" name="Text Box 9">
          <a:extLst>
            <a:ext uri="{FF2B5EF4-FFF2-40B4-BE49-F238E27FC236}">
              <a16:creationId xmlns:a16="http://schemas.microsoft.com/office/drawing/2014/main" id="{FF18860E-833F-43F1-B172-C4003FE0FB1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5" name="Text Box 10">
          <a:extLst>
            <a:ext uri="{FF2B5EF4-FFF2-40B4-BE49-F238E27FC236}">
              <a16:creationId xmlns:a16="http://schemas.microsoft.com/office/drawing/2014/main" id="{CAE78CD7-1CFA-49FF-926E-5193E291275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6" name="Text Box 11">
          <a:extLst>
            <a:ext uri="{FF2B5EF4-FFF2-40B4-BE49-F238E27FC236}">
              <a16:creationId xmlns:a16="http://schemas.microsoft.com/office/drawing/2014/main" id="{47ABF2B4-D47F-41B6-AC8B-1104A96E81F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7" name="Text Box 12">
          <a:extLst>
            <a:ext uri="{FF2B5EF4-FFF2-40B4-BE49-F238E27FC236}">
              <a16:creationId xmlns:a16="http://schemas.microsoft.com/office/drawing/2014/main" id="{2AF8DC08-17A7-4DD2-B715-1377F6E720D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8" name="Text Box 13">
          <a:extLst>
            <a:ext uri="{FF2B5EF4-FFF2-40B4-BE49-F238E27FC236}">
              <a16:creationId xmlns:a16="http://schemas.microsoft.com/office/drawing/2014/main" id="{140B6DA9-6367-4618-9562-51A141F6309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59" name="Text Box 14">
          <a:extLst>
            <a:ext uri="{FF2B5EF4-FFF2-40B4-BE49-F238E27FC236}">
              <a16:creationId xmlns:a16="http://schemas.microsoft.com/office/drawing/2014/main" id="{20E6548E-921E-472C-8F4A-99F258B977E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0" name="Text Box 15">
          <a:extLst>
            <a:ext uri="{FF2B5EF4-FFF2-40B4-BE49-F238E27FC236}">
              <a16:creationId xmlns:a16="http://schemas.microsoft.com/office/drawing/2014/main" id="{5AD8B191-5E68-43D1-B39F-61167F77408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1" name="Text Box 16">
          <a:extLst>
            <a:ext uri="{FF2B5EF4-FFF2-40B4-BE49-F238E27FC236}">
              <a16:creationId xmlns:a16="http://schemas.microsoft.com/office/drawing/2014/main" id="{7403B61F-2E5B-4974-AF62-FBD35BA4160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2" name="Text Box 17">
          <a:extLst>
            <a:ext uri="{FF2B5EF4-FFF2-40B4-BE49-F238E27FC236}">
              <a16:creationId xmlns:a16="http://schemas.microsoft.com/office/drawing/2014/main" id="{846AEF60-FD5F-4E76-872A-60BF8448D47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3" name="Text Box 6">
          <a:extLst>
            <a:ext uri="{FF2B5EF4-FFF2-40B4-BE49-F238E27FC236}">
              <a16:creationId xmlns:a16="http://schemas.microsoft.com/office/drawing/2014/main" id="{4C9865AF-2C09-42C7-8314-709A93FA350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4" name="Text Box 7">
          <a:extLst>
            <a:ext uri="{FF2B5EF4-FFF2-40B4-BE49-F238E27FC236}">
              <a16:creationId xmlns:a16="http://schemas.microsoft.com/office/drawing/2014/main" id="{1B1E5092-F51A-48E5-A312-6AA0AD00978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5" name="Text Box 8">
          <a:extLst>
            <a:ext uri="{FF2B5EF4-FFF2-40B4-BE49-F238E27FC236}">
              <a16:creationId xmlns:a16="http://schemas.microsoft.com/office/drawing/2014/main" id="{59BD1A2E-22E5-4605-8F0D-548E5F5046D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6" name="Text Box 9">
          <a:extLst>
            <a:ext uri="{FF2B5EF4-FFF2-40B4-BE49-F238E27FC236}">
              <a16:creationId xmlns:a16="http://schemas.microsoft.com/office/drawing/2014/main" id="{30EFEB25-CA81-418E-BD87-D265C8C3B9A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7" name="Text Box 10">
          <a:extLst>
            <a:ext uri="{FF2B5EF4-FFF2-40B4-BE49-F238E27FC236}">
              <a16:creationId xmlns:a16="http://schemas.microsoft.com/office/drawing/2014/main" id="{FC64742C-081F-44D4-8111-03E2A746526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8" name="Text Box 11">
          <a:extLst>
            <a:ext uri="{FF2B5EF4-FFF2-40B4-BE49-F238E27FC236}">
              <a16:creationId xmlns:a16="http://schemas.microsoft.com/office/drawing/2014/main" id="{7CD64E14-CABD-4FD5-A679-E6F1441547E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69" name="Text Box 12">
          <a:extLst>
            <a:ext uri="{FF2B5EF4-FFF2-40B4-BE49-F238E27FC236}">
              <a16:creationId xmlns:a16="http://schemas.microsoft.com/office/drawing/2014/main" id="{3D66AED2-1253-440A-B97A-8D1D34220C0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0" name="Text Box 13">
          <a:extLst>
            <a:ext uri="{FF2B5EF4-FFF2-40B4-BE49-F238E27FC236}">
              <a16:creationId xmlns:a16="http://schemas.microsoft.com/office/drawing/2014/main" id="{7FA91432-6E00-40BA-807F-85470D332F4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1" name="Text Box 14">
          <a:extLst>
            <a:ext uri="{FF2B5EF4-FFF2-40B4-BE49-F238E27FC236}">
              <a16:creationId xmlns:a16="http://schemas.microsoft.com/office/drawing/2014/main" id="{4F4EF0B1-6FCA-455F-A521-A15377268F0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2" name="Text Box 15">
          <a:extLst>
            <a:ext uri="{FF2B5EF4-FFF2-40B4-BE49-F238E27FC236}">
              <a16:creationId xmlns:a16="http://schemas.microsoft.com/office/drawing/2014/main" id="{8C51369C-D7E0-4D90-9812-D00C0CC5A92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3" name="Text Box 16">
          <a:extLst>
            <a:ext uri="{FF2B5EF4-FFF2-40B4-BE49-F238E27FC236}">
              <a16:creationId xmlns:a16="http://schemas.microsoft.com/office/drawing/2014/main" id="{3BCAF40D-D4D7-4783-A470-46CE848D280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4" name="Text Box 17">
          <a:extLst>
            <a:ext uri="{FF2B5EF4-FFF2-40B4-BE49-F238E27FC236}">
              <a16:creationId xmlns:a16="http://schemas.microsoft.com/office/drawing/2014/main" id="{D0560F5D-ACDA-4616-A9A0-04E1052F5D1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5" name="Text Box 6">
          <a:extLst>
            <a:ext uri="{FF2B5EF4-FFF2-40B4-BE49-F238E27FC236}">
              <a16:creationId xmlns:a16="http://schemas.microsoft.com/office/drawing/2014/main" id="{DD90444C-DFD0-4C9A-8F96-4D1F26F252D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6" name="Text Box 7">
          <a:extLst>
            <a:ext uri="{FF2B5EF4-FFF2-40B4-BE49-F238E27FC236}">
              <a16:creationId xmlns:a16="http://schemas.microsoft.com/office/drawing/2014/main" id="{3611521E-E17B-48BA-B1C6-E6BA501FF61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7" name="Text Box 8">
          <a:extLst>
            <a:ext uri="{FF2B5EF4-FFF2-40B4-BE49-F238E27FC236}">
              <a16:creationId xmlns:a16="http://schemas.microsoft.com/office/drawing/2014/main" id="{A21B079C-4D67-4AC6-9D35-C9B55C9AD74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8" name="Text Box 9">
          <a:extLst>
            <a:ext uri="{FF2B5EF4-FFF2-40B4-BE49-F238E27FC236}">
              <a16:creationId xmlns:a16="http://schemas.microsoft.com/office/drawing/2014/main" id="{CE7D55D8-1229-4385-83F6-8DF364EEA89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79" name="Text Box 10">
          <a:extLst>
            <a:ext uri="{FF2B5EF4-FFF2-40B4-BE49-F238E27FC236}">
              <a16:creationId xmlns:a16="http://schemas.microsoft.com/office/drawing/2014/main" id="{22BCE039-146E-4928-BF0E-F5B0386C977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0" name="Text Box 11">
          <a:extLst>
            <a:ext uri="{FF2B5EF4-FFF2-40B4-BE49-F238E27FC236}">
              <a16:creationId xmlns:a16="http://schemas.microsoft.com/office/drawing/2014/main" id="{BC740ED2-FDAB-46FF-9452-90FB511304B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1" name="Text Box 12">
          <a:extLst>
            <a:ext uri="{FF2B5EF4-FFF2-40B4-BE49-F238E27FC236}">
              <a16:creationId xmlns:a16="http://schemas.microsoft.com/office/drawing/2014/main" id="{87952609-1544-4E9C-843D-DB1EC28A818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2" name="Text Box 13">
          <a:extLst>
            <a:ext uri="{FF2B5EF4-FFF2-40B4-BE49-F238E27FC236}">
              <a16:creationId xmlns:a16="http://schemas.microsoft.com/office/drawing/2014/main" id="{2CBC806F-9E82-43C9-BBF0-7598719699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3" name="Text Box 14">
          <a:extLst>
            <a:ext uri="{FF2B5EF4-FFF2-40B4-BE49-F238E27FC236}">
              <a16:creationId xmlns:a16="http://schemas.microsoft.com/office/drawing/2014/main" id="{F9FF25C2-0290-4AA5-949C-C1A09C46785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4" name="Text Box 15">
          <a:extLst>
            <a:ext uri="{FF2B5EF4-FFF2-40B4-BE49-F238E27FC236}">
              <a16:creationId xmlns:a16="http://schemas.microsoft.com/office/drawing/2014/main" id="{8141E9D8-2AA8-4BF1-82AB-BEC03FD627C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5" name="Text Box 16">
          <a:extLst>
            <a:ext uri="{FF2B5EF4-FFF2-40B4-BE49-F238E27FC236}">
              <a16:creationId xmlns:a16="http://schemas.microsoft.com/office/drawing/2014/main" id="{09B6B224-769B-45C2-B87F-11D043A9BA6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6" name="Text Box 17">
          <a:extLst>
            <a:ext uri="{FF2B5EF4-FFF2-40B4-BE49-F238E27FC236}">
              <a16:creationId xmlns:a16="http://schemas.microsoft.com/office/drawing/2014/main" id="{56FE3805-EFD7-4109-8226-B0420DC66F4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7" name="Text Box 7">
          <a:extLst>
            <a:ext uri="{FF2B5EF4-FFF2-40B4-BE49-F238E27FC236}">
              <a16:creationId xmlns:a16="http://schemas.microsoft.com/office/drawing/2014/main" id="{B30F4B36-2084-4BF3-AA96-C2A46CE54B0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8" name="Text Box 8">
          <a:extLst>
            <a:ext uri="{FF2B5EF4-FFF2-40B4-BE49-F238E27FC236}">
              <a16:creationId xmlns:a16="http://schemas.microsoft.com/office/drawing/2014/main" id="{CF96B11F-12BB-430D-8043-0449AE927A4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89" name="Text Box 9">
          <a:extLst>
            <a:ext uri="{FF2B5EF4-FFF2-40B4-BE49-F238E27FC236}">
              <a16:creationId xmlns:a16="http://schemas.microsoft.com/office/drawing/2014/main" id="{7FDBA8FE-FAFB-4C3C-8D0D-ACAAFD0178A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0" name="Text Box 10">
          <a:extLst>
            <a:ext uri="{FF2B5EF4-FFF2-40B4-BE49-F238E27FC236}">
              <a16:creationId xmlns:a16="http://schemas.microsoft.com/office/drawing/2014/main" id="{02D20899-7E47-4FD1-814E-EE75F112434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1" name="Text Box 11">
          <a:extLst>
            <a:ext uri="{FF2B5EF4-FFF2-40B4-BE49-F238E27FC236}">
              <a16:creationId xmlns:a16="http://schemas.microsoft.com/office/drawing/2014/main" id="{14BE4019-F819-4340-A25D-8E8F41FB56F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2" name="Text Box 12">
          <a:extLst>
            <a:ext uri="{FF2B5EF4-FFF2-40B4-BE49-F238E27FC236}">
              <a16:creationId xmlns:a16="http://schemas.microsoft.com/office/drawing/2014/main" id="{CBA50E54-FF7E-488C-8DDB-7D7C276FE91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3" name="Text Box 13">
          <a:extLst>
            <a:ext uri="{FF2B5EF4-FFF2-40B4-BE49-F238E27FC236}">
              <a16:creationId xmlns:a16="http://schemas.microsoft.com/office/drawing/2014/main" id="{9A474E4A-F77F-4E79-A174-E8570E680F9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4" name="Text Box 14">
          <a:extLst>
            <a:ext uri="{FF2B5EF4-FFF2-40B4-BE49-F238E27FC236}">
              <a16:creationId xmlns:a16="http://schemas.microsoft.com/office/drawing/2014/main" id="{24B73C8F-165F-4BB8-AB9F-C23D6B9F109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5" name="Text Box 15">
          <a:extLst>
            <a:ext uri="{FF2B5EF4-FFF2-40B4-BE49-F238E27FC236}">
              <a16:creationId xmlns:a16="http://schemas.microsoft.com/office/drawing/2014/main" id="{A9F93EDA-3CDB-49AF-A6E3-AD84B08C401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6" name="Text Box 16">
          <a:extLst>
            <a:ext uri="{FF2B5EF4-FFF2-40B4-BE49-F238E27FC236}">
              <a16:creationId xmlns:a16="http://schemas.microsoft.com/office/drawing/2014/main" id="{C70E0C68-FE1B-4F01-B075-7D7BEE5C72D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7" name="Text Box 17">
          <a:extLst>
            <a:ext uri="{FF2B5EF4-FFF2-40B4-BE49-F238E27FC236}">
              <a16:creationId xmlns:a16="http://schemas.microsoft.com/office/drawing/2014/main" id="{C679B18D-6383-4DA2-A3E5-A490C262994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8" name="Text Box 6">
          <a:extLst>
            <a:ext uri="{FF2B5EF4-FFF2-40B4-BE49-F238E27FC236}">
              <a16:creationId xmlns:a16="http://schemas.microsoft.com/office/drawing/2014/main" id="{CDAC55DE-ED34-4A42-80D3-389F24A29EF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099" name="Text Box 7">
          <a:extLst>
            <a:ext uri="{FF2B5EF4-FFF2-40B4-BE49-F238E27FC236}">
              <a16:creationId xmlns:a16="http://schemas.microsoft.com/office/drawing/2014/main" id="{55003F32-7E07-424F-85EC-61CC94F5FF1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0" name="Text Box 8">
          <a:extLst>
            <a:ext uri="{FF2B5EF4-FFF2-40B4-BE49-F238E27FC236}">
              <a16:creationId xmlns:a16="http://schemas.microsoft.com/office/drawing/2014/main" id="{4F72339E-1BCD-49E8-ADAC-A665C09571D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1" name="Text Box 9">
          <a:extLst>
            <a:ext uri="{FF2B5EF4-FFF2-40B4-BE49-F238E27FC236}">
              <a16:creationId xmlns:a16="http://schemas.microsoft.com/office/drawing/2014/main" id="{582936B6-7AE8-4E9D-8319-5CCFA8C16AE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2" name="Text Box 10">
          <a:extLst>
            <a:ext uri="{FF2B5EF4-FFF2-40B4-BE49-F238E27FC236}">
              <a16:creationId xmlns:a16="http://schemas.microsoft.com/office/drawing/2014/main" id="{D3F99AEA-94BD-4CC6-94C1-4DC62C37B7D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3" name="Text Box 11">
          <a:extLst>
            <a:ext uri="{FF2B5EF4-FFF2-40B4-BE49-F238E27FC236}">
              <a16:creationId xmlns:a16="http://schemas.microsoft.com/office/drawing/2014/main" id="{65A56085-544A-4294-B219-5D1D6572A17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4" name="Text Box 12">
          <a:extLst>
            <a:ext uri="{FF2B5EF4-FFF2-40B4-BE49-F238E27FC236}">
              <a16:creationId xmlns:a16="http://schemas.microsoft.com/office/drawing/2014/main" id="{2F2A6874-B3CC-4397-8B38-BC0892DD96B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5" name="Text Box 13">
          <a:extLst>
            <a:ext uri="{FF2B5EF4-FFF2-40B4-BE49-F238E27FC236}">
              <a16:creationId xmlns:a16="http://schemas.microsoft.com/office/drawing/2014/main" id="{5EFC220E-5BE5-4EDD-A448-A7CC7922E01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6" name="Text Box 14">
          <a:extLst>
            <a:ext uri="{FF2B5EF4-FFF2-40B4-BE49-F238E27FC236}">
              <a16:creationId xmlns:a16="http://schemas.microsoft.com/office/drawing/2014/main" id="{1468C623-61EC-417A-93DA-687F6577D38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7" name="Text Box 15">
          <a:extLst>
            <a:ext uri="{FF2B5EF4-FFF2-40B4-BE49-F238E27FC236}">
              <a16:creationId xmlns:a16="http://schemas.microsoft.com/office/drawing/2014/main" id="{AE93BE47-1A84-4ACC-8827-7D6E44D26FB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8" name="Text Box 16">
          <a:extLst>
            <a:ext uri="{FF2B5EF4-FFF2-40B4-BE49-F238E27FC236}">
              <a16:creationId xmlns:a16="http://schemas.microsoft.com/office/drawing/2014/main" id="{2FAE8E84-BF43-41C4-AAE2-FD45769D506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09" name="Text Box 17">
          <a:extLst>
            <a:ext uri="{FF2B5EF4-FFF2-40B4-BE49-F238E27FC236}">
              <a16:creationId xmlns:a16="http://schemas.microsoft.com/office/drawing/2014/main" id="{66EF7176-D309-4575-957C-74D1B540057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0" name="Text Box 6">
          <a:extLst>
            <a:ext uri="{FF2B5EF4-FFF2-40B4-BE49-F238E27FC236}">
              <a16:creationId xmlns:a16="http://schemas.microsoft.com/office/drawing/2014/main" id="{8ECD87A6-6CB9-43F1-8F9E-95D5489AC8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1" name="Text Box 7">
          <a:extLst>
            <a:ext uri="{FF2B5EF4-FFF2-40B4-BE49-F238E27FC236}">
              <a16:creationId xmlns:a16="http://schemas.microsoft.com/office/drawing/2014/main" id="{CB3A000C-7B74-4A14-9C66-E86CAE04B11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2" name="Text Box 8">
          <a:extLst>
            <a:ext uri="{FF2B5EF4-FFF2-40B4-BE49-F238E27FC236}">
              <a16:creationId xmlns:a16="http://schemas.microsoft.com/office/drawing/2014/main" id="{9500A3BF-B2F2-4ECC-916E-30651D29DCB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3" name="Text Box 9">
          <a:extLst>
            <a:ext uri="{FF2B5EF4-FFF2-40B4-BE49-F238E27FC236}">
              <a16:creationId xmlns:a16="http://schemas.microsoft.com/office/drawing/2014/main" id="{B508FE80-59EC-4DD3-A86A-FBAFEC0D66B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4" name="Text Box 10">
          <a:extLst>
            <a:ext uri="{FF2B5EF4-FFF2-40B4-BE49-F238E27FC236}">
              <a16:creationId xmlns:a16="http://schemas.microsoft.com/office/drawing/2014/main" id="{0F37E044-859A-4A14-BC4D-BC48352246A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5" name="Text Box 11">
          <a:extLst>
            <a:ext uri="{FF2B5EF4-FFF2-40B4-BE49-F238E27FC236}">
              <a16:creationId xmlns:a16="http://schemas.microsoft.com/office/drawing/2014/main" id="{6B7B2BCA-FF2B-4D03-9D89-0C8CD572E53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6" name="Text Box 12">
          <a:extLst>
            <a:ext uri="{FF2B5EF4-FFF2-40B4-BE49-F238E27FC236}">
              <a16:creationId xmlns:a16="http://schemas.microsoft.com/office/drawing/2014/main" id="{6A618F77-DB88-4E75-83EC-98CEE371D67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7" name="Text Box 13">
          <a:extLst>
            <a:ext uri="{FF2B5EF4-FFF2-40B4-BE49-F238E27FC236}">
              <a16:creationId xmlns:a16="http://schemas.microsoft.com/office/drawing/2014/main" id="{77A734C6-C5F9-44AC-A509-A107320C8F2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8" name="Text Box 14">
          <a:extLst>
            <a:ext uri="{FF2B5EF4-FFF2-40B4-BE49-F238E27FC236}">
              <a16:creationId xmlns:a16="http://schemas.microsoft.com/office/drawing/2014/main" id="{422FC830-0721-4D3B-9049-83EA023D35A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19" name="Text Box 15">
          <a:extLst>
            <a:ext uri="{FF2B5EF4-FFF2-40B4-BE49-F238E27FC236}">
              <a16:creationId xmlns:a16="http://schemas.microsoft.com/office/drawing/2014/main" id="{1174265C-748A-4AEC-897F-266C65E9878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0" name="Text Box 16">
          <a:extLst>
            <a:ext uri="{FF2B5EF4-FFF2-40B4-BE49-F238E27FC236}">
              <a16:creationId xmlns:a16="http://schemas.microsoft.com/office/drawing/2014/main" id="{2E678D52-1621-4737-B3D8-2CCC77D9285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1" name="Text Box 17">
          <a:extLst>
            <a:ext uri="{FF2B5EF4-FFF2-40B4-BE49-F238E27FC236}">
              <a16:creationId xmlns:a16="http://schemas.microsoft.com/office/drawing/2014/main" id="{75EC0296-4984-433D-B33D-54B2501E121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2" name="Text Box 6">
          <a:extLst>
            <a:ext uri="{FF2B5EF4-FFF2-40B4-BE49-F238E27FC236}">
              <a16:creationId xmlns:a16="http://schemas.microsoft.com/office/drawing/2014/main" id="{72F2C221-23D7-4007-A9C0-568445BA243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3" name="Text Box 7">
          <a:extLst>
            <a:ext uri="{FF2B5EF4-FFF2-40B4-BE49-F238E27FC236}">
              <a16:creationId xmlns:a16="http://schemas.microsoft.com/office/drawing/2014/main" id="{8DDE260D-F19D-4FFD-8664-1EAC5B2B077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4" name="Text Box 8">
          <a:extLst>
            <a:ext uri="{FF2B5EF4-FFF2-40B4-BE49-F238E27FC236}">
              <a16:creationId xmlns:a16="http://schemas.microsoft.com/office/drawing/2014/main" id="{87FAC429-B28D-4DDF-8312-A62E49FE3BF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5" name="Text Box 9">
          <a:extLst>
            <a:ext uri="{FF2B5EF4-FFF2-40B4-BE49-F238E27FC236}">
              <a16:creationId xmlns:a16="http://schemas.microsoft.com/office/drawing/2014/main" id="{0F2B8CFA-9C37-4CAC-A965-6AA17F78850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6" name="Text Box 10">
          <a:extLst>
            <a:ext uri="{FF2B5EF4-FFF2-40B4-BE49-F238E27FC236}">
              <a16:creationId xmlns:a16="http://schemas.microsoft.com/office/drawing/2014/main" id="{E8237F29-FA79-4A53-948C-2F11C91F193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7" name="Text Box 11">
          <a:extLst>
            <a:ext uri="{FF2B5EF4-FFF2-40B4-BE49-F238E27FC236}">
              <a16:creationId xmlns:a16="http://schemas.microsoft.com/office/drawing/2014/main" id="{60F27E74-1351-4D56-9AF3-7912AFB3133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8" name="Text Box 12">
          <a:extLst>
            <a:ext uri="{FF2B5EF4-FFF2-40B4-BE49-F238E27FC236}">
              <a16:creationId xmlns:a16="http://schemas.microsoft.com/office/drawing/2014/main" id="{85780221-6441-4B8B-B8AE-475CAF7E1FE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29" name="Text Box 13">
          <a:extLst>
            <a:ext uri="{FF2B5EF4-FFF2-40B4-BE49-F238E27FC236}">
              <a16:creationId xmlns:a16="http://schemas.microsoft.com/office/drawing/2014/main" id="{9C2BFFF6-2BDC-4AE0-9750-D7EE668CED6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0" name="Text Box 14">
          <a:extLst>
            <a:ext uri="{FF2B5EF4-FFF2-40B4-BE49-F238E27FC236}">
              <a16:creationId xmlns:a16="http://schemas.microsoft.com/office/drawing/2014/main" id="{D035627D-88AF-4794-BFC1-4527D638C98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1" name="Text Box 15">
          <a:extLst>
            <a:ext uri="{FF2B5EF4-FFF2-40B4-BE49-F238E27FC236}">
              <a16:creationId xmlns:a16="http://schemas.microsoft.com/office/drawing/2014/main" id="{93FCFB67-6629-4ABE-BA6A-02966611BF3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2" name="Text Box 16">
          <a:extLst>
            <a:ext uri="{FF2B5EF4-FFF2-40B4-BE49-F238E27FC236}">
              <a16:creationId xmlns:a16="http://schemas.microsoft.com/office/drawing/2014/main" id="{F8AE8CC4-7D28-4C2C-AECD-A4CCAD415C3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3" name="Text Box 17">
          <a:extLst>
            <a:ext uri="{FF2B5EF4-FFF2-40B4-BE49-F238E27FC236}">
              <a16:creationId xmlns:a16="http://schemas.microsoft.com/office/drawing/2014/main" id="{A941D9ED-160A-4BED-B49F-6AB1915C70D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4" name="Text Box 7">
          <a:extLst>
            <a:ext uri="{FF2B5EF4-FFF2-40B4-BE49-F238E27FC236}">
              <a16:creationId xmlns:a16="http://schemas.microsoft.com/office/drawing/2014/main" id="{911CA45F-8E66-4E7B-9E6F-A0D79DEC218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5" name="Text Box 8">
          <a:extLst>
            <a:ext uri="{FF2B5EF4-FFF2-40B4-BE49-F238E27FC236}">
              <a16:creationId xmlns:a16="http://schemas.microsoft.com/office/drawing/2014/main" id="{76FFADFD-D32B-4E72-9033-305D6B389AF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6" name="Text Box 9">
          <a:extLst>
            <a:ext uri="{FF2B5EF4-FFF2-40B4-BE49-F238E27FC236}">
              <a16:creationId xmlns:a16="http://schemas.microsoft.com/office/drawing/2014/main" id="{36755088-0130-41A1-B93D-D57EB936FC5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7" name="Text Box 10">
          <a:extLst>
            <a:ext uri="{FF2B5EF4-FFF2-40B4-BE49-F238E27FC236}">
              <a16:creationId xmlns:a16="http://schemas.microsoft.com/office/drawing/2014/main" id="{06813674-122A-47BD-931F-4A7466B31C2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8" name="Text Box 11">
          <a:extLst>
            <a:ext uri="{FF2B5EF4-FFF2-40B4-BE49-F238E27FC236}">
              <a16:creationId xmlns:a16="http://schemas.microsoft.com/office/drawing/2014/main" id="{82D898F9-CB09-4505-9035-C45CFC49554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39" name="Text Box 12">
          <a:extLst>
            <a:ext uri="{FF2B5EF4-FFF2-40B4-BE49-F238E27FC236}">
              <a16:creationId xmlns:a16="http://schemas.microsoft.com/office/drawing/2014/main" id="{9C9517AD-3FC7-4C30-9CBD-FB2B0F1CCFD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0" name="Text Box 13">
          <a:extLst>
            <a:ext uri="{FF2B5EF4-FFF2-40B4-BE49-F238E27FC236}">
              <a16:creationId xmlns:a16="http://schemas.microsoft.com/office/drawing/2014/main" id="{21DB8662-358F-4FE2-8E1F-94EDCCFB81B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1" name="Text Box 14">
          <a:extLst>
            <a:ext uri="{FF2B5EF4-FFF2-40B4-BE49-F238E27FC236}">
              <a16:creationId xmlns:a16="http://schemas.microsoft.com/office/drawing/2014/main" id="{F6FEDD17-64EF-4847-B554-0BB79C2B517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2" name="Text Box 15">
          <a:extLst>
            <a:ext uri="{FF2B5EF4-FFF2-40B4-BE49-F238E27FC236}">
              <a16:creationId xmlns:a16="http://schemas.microsoft.com/office/drawing/2014/main" id="{9FDCECC8-1EAF-43E6-91E8-F563BA2D6AF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3" name="Text Box 16">
          <a:extLst>
            <a:ext uri="{FF2B5EF4-FFF2-40B4-BE49-F238E27FC236}">
              <a16:creationId xmlns:a16="http://schemas.microsoft.com/office/drawing/2014/main" id="{E0985B16-DBEF-4FFE-BF89-94A7327D5B7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4" name="Text Box 17">
          <a:extLst>
            <a:ext uri="{FF2B5EF4-FFF2-40B4-BE49-F238E27FC236}">
              <a16:creationId xmlns:a16="http://schemas.microsoft.com/office/drawing/2014/main" id="{1424CD1C-2E72-4E5C-BE8B-6FD55C707AC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5" name="Text Box 6">
          <a:extLst>
            <a:ext uri="{FF2B5EF4-FFF2-40B4-BE49-F238E27FC236}">
              <a16:creationId xmlns:a16="http://schemas.microsoft.com/office/drawing/2014/main" id="{C34C1DF4-E20A-49EF-A89E-061B02D713C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6" name="Text Box 7">
          <a:extLst>
            <a:ext uri="{FF2B5EF4-FFF2-40B4-BE49-F238E27FC236}">
              <a16:creationId xmlns:a16="http://schemas.microsoft.com/office/drawing/2014/main" id="{47B38584-359B-4B07-9EA6-FB062B6BFE3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7" name="Text Box 8">
          <a:extLst>
            <a:ext uri="{FF2B5EF4-FFF2-40B4-BE49-F238E27FC236}">
              <a16:creationId xmlns:a16="http://schemas.microsoft.com/office/drawing/2014/main" id="{3521EED0-12D9-4B2F-9F4C-8BD498EC6E5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8" name="Text Box 9">
          <a:extLst>
            <a:ext uri="{FF2B5EF4-FFF2-40B4-BE49-F238E27FC236}">
              <a16:creationId xmlns:a16="http://schemas.microsoft.com/office/drawing/2014/main" id="{EA55D25A-08EA-42F3-B515-1B67CA98626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49" name="Text Box 10">
          <a:extLst>
            <a:ext uri="{FF2B5EF4-FFF2-40B4-BE49-F238E27FC236}">
              <a16:creationId xmlns:a16="http://schemas.microsoft.com/office/drawing/2014/main" id="{86EA5D25-F14B-49CB-B65C-C06FD446A0F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0" name="Text Box 11">
          <a:extLst>
            <a:ext uri="{FF2B5EF4-FFF2-40B4-BE49-F238E27FC236}">
              <a16:creationId xmlns:a16="http://schemas.microsoft.com/office/drawing/2014/main" id="{04BF6BC4-5F82-4612-B044-17E85F0E1E4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1" name="Text Box 12">
          <a:extLst>
            <a:ext uri="{FF2B5EF4-FFF2-40B4-BE49-F238E27FC236}">
              <a16:creationId xmlns:a16="http://schemas.microsoft.com/office/drawing/2014/main" id="{C0337479-BADA-4647-A8E7-21845CB233D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2" name="Text Box 13">
          <a:extLst>
            <a:ext uri="{FF2B5EF4-FFF2-40B4-BE49-F238E27FC236}">
              <a16:creationId xmlns:a16="http://schemas.microsoft.com/office/drawing/2014/main" id="{BCAB24C9-58FE-4AA5-AF6B-B6647CC59D9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3" name="Text Box 14">
          <a:extLst>
            <a:ext uri="{FF2B5EF4-FFF2-40B4-BE49-F238E27FC236}">
              <a16:creationId xmlns:a16="http://schemas.microsoft.com/office/drawing/2014/main" id="{E4FAA608-6215-4FED-895A-69D6B184CA2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4" name="Text Box 15">
          <a:extLst>
            <a:ext uri="{FF2B5EF4-FFF2-40B4-BE49-F238E27FC236}">
              <a16:creationId xmlns:a16="http://schemas.microsoft.com/office/drawing/2014/main" id="{426ABBBA-5881-4559-ABB7-B9E80067EA0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5" name="Text Box 16">
          <a:extLst>
            <a:ext uri="{FF2B5EF4-FFF2-40B4-BE49-F238E27FC236}">
              <a16:creationId xmlns:a16="http://schemas.microsoft.com/office/drawing/2014/main" id="{B6D6DCBE-0BFC-4B6D-98B9-5CEDDA10DA0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6" name="Text Box 17">
          <a:extLst>
            <a:ext uri="{FF2B5EF4-FFF2-40B4-BE49-F238E27FC236}">
              <a16:creationId xmlns:a16="http://schemas.microsoft.com/office/drawing/2014/main" id="{3CFC92F2-0E2E-4B5D-A176-1D932522BDA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7" name="Text Box 6">
          <a:extLst>
            <a:ext uri="{FF2B5EF4-FFF2-40B4-BE49-F238E27FC236}">
              <a16:creationId xmlns:a16="http://schemas.microsoft.com/office/drawing/2014/main" id="{6A333330-C75E-4221-BC7D-C61D2920015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8" name="Text Box 7">
          <a:extLst>
            <a:ext uri="{FF2B5EF4-FFF2-40B4-BE49-F238E27FC236}">
              <a16:creationId xmlns:a16="http://schemas.microsoft.com/office/drawing/2014/main" id="{F64385A1-1103-4589-9AA1-3FC0CE3095C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59" name="Text Box 8">
          <a:extLst>
            <a:ext uri="{FF2B5EF4-FFF2-40B4-BE49-F238E27FC236}">
              <a16:creationId xmlns:a16="http://schemas.microsoft.com/office/drawing/2014/main" id="{116B7A8C-5BEC-4D39-971E-39D0673B437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0" name="Text Box 9">
          <a:extLst>
            <a:ext uri="{FF2B5EF4-FFF2-40B4-BE49-F238E27FC236}">
              <a16:creationId xmlns:a16="http://schemas.microsoft.com/office/drawing/2014/main" id="{97AF7EF3-2443-46A4-A164-198C96150EE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1" name="Text Box 10">
          <a:extLst>
            <a:ext uri="{FF2B5EF4-FFF2-40B4-BE49-F238E27FC236}">
              <a16:creationId xmlns:a16="http://schemas.microsoft.com/office/drawing/2014/main" id="{81AD8794-F7C1-44FF-B3B6-469D36267B3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2" name="Text Box 11">
          <a:extLst>
            <a:ext uri="{FF2B5EF4-FFF2-40B4-BE49-F238E27FC236}">
              <a16:creationId xmlns:a16="http://schemas.microsoft.com/office/drawing/2014/main" id="{D0F8635D-C999-42E6-97B6-B6980C4F982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3" name="Text Box 12">
          <a:extLst>
            <a:ext uri="{FF2B5EF4-FFF2-40B4-BE49-F238E27FC236}">
              <a16:creationId xmlns:a16="http://schemas.microsoft.com/office/drawing/2014/main" id="{957AD4B0-FF48-4C75-BF60-7D89A1CE16A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4" name="Text Box 13">
          <a:extLst>
            <a:ext uri="{FF2B5EF4-FFF2-40B4-BE49-F238E27FC236}">
              <a16:creationId xmlns:a16="http://schemas.microsoft.com/office/drawing/2014/main" id="{6455F2FE-4517-429C-827D-5DB8A5D3425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5" name="Text Box 14">
          <a:extLst>
            <a:ext uri="{FF2B5EF4-FFF2-40B4-BE49-F238E27FC236}">
              <a16:creationId xmlns:a16="http://schemas.microsoft.com/office/drawing/2014/main" id="{8A186DA4-EE9F-47B0-9B2B-D78DD615EF9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6" name="Text Box 15">
          <a:extLst>
            <a:ext uri="{FF2B5EF4-FFF2-40B4-BE49-F238E27FC236}">
              <a16:creationId xmlns:a16="http://schemas.microsoft.com/office/drawing/2014/main" id="{95401744-FD89-4F35-9DA6-C42D7FA155C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7" name="Text Box 16">
          <a:extLst>
            <a:ext uri="{FF2B5EF4-FFF2-40B4-BE49-F238E27FC236}">
              <a16:creationId xmlns:a16="http://schemas.microsoft.com/office/drawing/2014/main" id="{A4C8B4DF-9FFA-4700-BA2E-CB2A04E5A33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8" name="Text Box 17">
          <a:extLst>
            <a:ext uri="{FF2B5EF4-FFF2-40B4-BE49-F238E27FC236}">
              <a16:creationId xmlns:a16="http://schemas.microsoft.com/office/drawing/2014/main" id="{987D3E25-915C-4260-93C7-407D04D14B2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69" name="Text Box 6">
          <a:extLst>
            <a:ext uri="{FF2B5EF4-FFF2-40B4-BE49-F238E27FC236}">
              <a16:creationId xmlns:a16="http://schemas.microsoft.com/office/drawing/2014/main" id="{F6466C3C-626D-491B-BE3B-08088E04DB9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0" name="Text Box 7">
          <a:extLst>
            <a:ext uri="{FF2B5EF4-FFF2-40B4-BE49-F238E27FC236}">
              <a16:creationId xmlns:a16="http://schemas.microsoft.com/office/drawing/2014/main" id="{D7570399-E746-49B6-B8B8-E2631B6F82F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1" name="Text Box 8">
          <a:extLst>
            <a:ext uri="{FF2B5EF4-FFF2-40B4-BE49-F238E27FC236}">
              <a16:creationId xmlns:a16="http://schemas.microsoft.com/office/drawing/2014/main" id="{30032ADA-A42A-44B7-ADDF-15F134F05C9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2" name="Text Box 9">
          <a:extLst>
            <a:ext uri="{FF2B5EF4-FFF2-40B4-BE49-F238E27FC236}">
              <a16:creationId xmlns:a16="http://schemas.microsoft.com/office/drawing/2014/main" id="{A27C3359-2E68-4D55-9C61-3847EB93B3C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3" name="Text Box 10">
          <a:extLst>
            <a:ext uri="{FF2B5EF4-FFF2-40B4-BE49-F238E27FC236}">
              <a16:creationId xmlns:a16="http://schemas.microsoft.com/office/drawing/2014/main" id="{651A0C72-76D5-446C-967F-927501E84C6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4" name="Text Box 11">
          <a:extLst>
            <a:ext uri="{FF2B5EF4-FFF2-40B4-BE49-F238E27FC236}">
              <a16:creationId xmlns:a16="http://schemas.microsoft.com/office/drawing/2014/main" id="{3B14207B-2F85-4536-88A9-781EA208BDB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5" name="Text Box 12">
          <a:extLst>
            <a:ext uri="{FF2B5EF4-FFF2-40B4-BE49-F238E27FC236}">
              <a16:creationId xmlns:a16="http://schemas.microsoft.com/office/drawing/2014/main" id="{9FC94B11-141C-4379-BDB3-3E4BBA261EE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6" name="Text Box 13">
          <a:extLst>
            <a:ext uri="{FF2B5EF4-FFF2-40B4-BE49-F238E27FC236}">
              <a16:creationId xmlns:a16="http://schemas.microsoft.com/office/drawing/2014/main" id="{5E6DD81C-A496-4F0F-A900-1DDE7145C95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7" name="Text Box 14">
          <a:extLst>
            <a:ext uri="{FF2B5EF4-FFF2-40B4-BE49-F238E27FC236}">
              <a16:creationId xmlns:a16="http://schemas.microsoft.com/office/drawing/2014/main" id="{44C3476C-7E8B-4564-BC83-6A582FAF589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8" name="Text Box 15">
          <a:extLst>
            <a:ext uri="{FF2B5EF4-FFF2-40B4-BE49-F238E27FC236}">
              <a16:creationId xmlns:a16="http://schemas.microsoft.com/office/drawing/2014/main" id="{FE2C1B37-7E3D-445F-8671-607C4F1B67F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79" name="Text Box 16">
          <a:extLst>
            <a:ext uri="{FF2B5EF4-FFF2-40B4-BE49-F238E27FC236}">
              <a16:creationId xmlns:a16="http://schemas.microsoft.com/office/drawing/2014/main" id="{A12F402C-22A7-4EF9-932A-DAE789AD3A1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0" name="Text Box 17">
          <a:extLst>
            <a:ext uri="{FF2B5EF4-FFF2-40B4-BE49-F238E27FC236}">
              <a16:creationId xmlns:a16="http://schemas.microsoft.com/office/drawing/2014/main" id="{F4637AE4-BD61-407A-B9FA-E9B5B11381E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1" name="Text Box 7">
          <a:extLst>
            <a:ext uri="{FF2B5EF4-FFF2-40B4-BE49-F238E27FC236}">
              <a16:creationId xmlns:a16="http://schemas.microsoft.com/office/drawing/2014/main" id="{BA7F2145-0E8E-490D-94FC-AE67AE6B339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2" name="Text Box 8">
          <a:extLst>
            <a:ext uri="{FF2B5EF4-FFF2-40B4-BE49-F238E27FC236}">
              <a16:creationId xmlns:a16="http://schemas.microsoft.com/office/drawing/2014/main" id="{1612EABD-4812-4DDA-9A99-864DA735BE8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3" name="Text Box 9">
          <a:extLst>
            <a:ext uri="{FF2B5EF4-FFF2-40B4-BE49-F238E27FC236}">
              <a16:creationId xmlns:a16="http://schemas.microsoft.com/office/drawing/2014/main" id="{CAB7D68C-8252-4C25-8BDF-045AAF167BA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4" name="Text Box 10">
          <a:extLst>
            <a:ext uri="{FF2B5EF4-FFF2-40B4-BE49-F238E27FC236}">
              <a16:creationId xmlns:a16="http://schemas.microsoft.com/office/drawing/2014/main" id="{B5FC6597-23F9-48A8-A958-91876D2366B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5" name="Text Box 11">
          <a:extLst>
            <a:ext uri="{FF2B5EF4-FFF2-40B4-BE49-F238E27FC236}">
              <a16:creationId xmlns:a16="http://schemas.microsoft.com/office/drawing/2014/main" id="{8ACDD056-4C22-4406-AC3F-ACB4B94A7B8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6" name="Text Box 12">
          <a:extLst>
            <a:ext uri="{FF2B5EF4-FFF2-40B4-BE49-F238E27FC236}">
              <a16:creationId xmlns:a16="http://schemas.microsoft.com/office/drawing/2014/main" id="{5630DD3B-63CC-40E6-BF3D-2B1DC03AD9A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7" name="Text Box 13">
          <a:extLst>
            <a:ext uri="{FF2B5EF4-FFF2-40B4-BE49-F238E27FC236}">
              <a16:creationId xmlns:a16="http://schemas.microsoft.com/office/drawing/2014/main" id="{3846CEB0-9A68-49A9-B4E4-5535E39E45F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8" name="Text Box 14">
          <a:extLst>
            <a:ext uri="{FF2B5EF4-FFF2-40B4-BE49-F238E27FC236}">
              <a16:creationId xmlns:a16="http://schemas.microsoft.com/office/drawing/2014/main" id="{67C40905-3CB3-4DB3-994B-81D2655086C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89" name="Text Box 15">
          <a:extLst>
            <a:ext uri="{FF2B5EF4-FFF2-40B4-BE49-F238E27FC236}">
              <a16:creationId xmlns:a16="http://schemas.microsoft.com/office/drawing/2014/main" id="{AE084289-AA78-4B3B-B418-ABAC260B250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0" name="Text Box 16">
          <a:extLst>
            <a:ext uri="{FF2B5EF4-FFF2-40B4-BE49-F238E27FC236}">
              <a16:creationId xmlns:a16="http://schemas.microsoft.com/office/drawing/2014/main" id="{5E876B92-AB65-4FB6-AAF2-59DD443E8A0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1" name="Text Box 17">
          <a:extLst>
            <a:ext uri="{FF2B5EF4-FFF2-40B4-BE49-F238E27FC236}">
              <a16:creationId xmlns:a16="http://schemas.microsoft.com/office/drawing/2014/main" id="{9A58FA50-1668-4D7F-8473-0EF850BA696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2" name="Text Box 6">
          <a:extLst>
            <a:ext uri="{FF2B5EF4-FFF2-40B4-BE49-F238E27FC236}">
              <a16:creationId xmlns:a16="http://schemas.microsoft.com/office/drawing/2014/main" id="{C8E06DB0-28EA-4492-AF00-4EA738AF7503}"/>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3" name="Text Box 7">
          <a:extLst>
            <a:ext uri="{FF2B5EF4-FFF2-40B4-BE49-F238E27FC236}">
              <a16:creationId xmlns:a16="http://schemas.microsoft.com/office/drawing/2014/main" id="{E64D903B-EE4C-4F15-BBD5-4758C2BA3AB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4" name="Text Box 8">
          <a:extLst>
            <a:ext uri="{FF2B5EF4-FFF2-40B4-BE49-F238E27FC236}">
              <a16:creationId xmlns:a16="http://schemas.microsoft.com/office/drawing/2014/main" id="{08D48CF6-04EF-4A8D-82C1-5D2A89CA5FF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5" name="Text Box 9">
          <a:extLst>
            <a:ext uri="{FF2B5EF4-FFF2-40B4-BE49-F238E27FC236}">
              <a16:creationId xmlns:a16="http://schemas.microsoft.com/office/drawing/2014/main" id="{267D28E1-0C5C-455E-BBE7-20A34AEDD0E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6" name="Text Box 10">
          <a:extLst>
            <a:ext uri="{FF2B5EF4-FFF2-40B4-BE49-F238E27FC236}">
              <a16:creationId xmlns:a16="http://schemas.microsoft.com/office/drawing/2014/main" id="{9398570A-CC6F-4E81-8BA3-B15D1C620DF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7" name="Text Box 11">
          <a:extLst>
            <a:ext uri="{FF2B5EF4-FFF2-40B4-BE49-F238E27FC236}">
              <a16:creationId xmlns:a16="http://schemas.microsoft.com/office/drawing/2014/main" id="{CD0FF9A6-A37B-49FB-AF39-73374A20EBB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8" name="Text Box 12">
          <a:extLst>
            <a:ext uri="{FF2B5EF4-FFF2-40B4-BE49-F238E27FC236}">
              <a16:creationId xmlns:a16="http://schemas.microsoft.com/office/drawing/2014/main" id="{70C42472-A71B-4BE2-AB2B-579DE28182B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199" name="Text Box 13">
          <a:extLst>
            <a:ext uri="{FF2B5EF4-FFF2-40B4-BE49-F238E27FC236}">
              <a16:creationId xmlns:a16="http://schemas.microsoft.com/office/drawing/2014/main" id="{1000F4A6-B241-44B1-B4A1-B1334D744EE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0" name="Text Box 14">
          <a:extLst>
            <a:ext uri="{FF2B5EF4-FFF2-40B4-BE49-F238E27FC236}">
              <a16:creationId xmlns:a16="http://schemas.microsoft.com/office/drawing/2014/main" id="{04DDDF32-D4E8-4FD1-9B7E-C1247CF0607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1" name="Text Box 15">
          <a:extLst>
            <a:ext uri="{FF2B5EF4-FFF2-40B4-BE49-F238E27FC236}">
              <a16:creationId xmlns:a16="http://schemas.microsoft.com/office/drawing/2014/main" id="{05D7D923-F745-4CC6-989F-38B1DFD015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2" name="Text Box 16">
          <a:extLst>
            <a:ext uri="{FF2B5EF4-FFF2-40B4-BE49-F238E27FC236}">
              <a16:creationId xmlns:a16="http://schemas.microsoft.com/office/drawing/2014/main" id="{6CB1131C-14A4-4EDE-AD38-D4B6C0AF14A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3" name="Text Box 17">
          <a:extLst>
            <a:ext uri="{FF2B5EF4-FFF2-40B4-BE49-F238E27FC236}">
              <a16:creationId xmlns:a16="http://schemas.microsoft.com/office/drawing/2014/main" id="{D015AA6F-C088-4F6C-A3C3-729ACFAC655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4" name="Text Box 6">
          <a:extLst>
            <a:ext uri="{FF2B5EF4-FFF2-40B4-BE49-F238E27FC236}">
              <a16:creationId xmlns:a16="http://schemas.microsoft.com/office/drawing/2014/main" id="{DEB6EAAA-A6E0-46C8-ADDB-10618492901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5" name="Text Box 7">
          <a:extLst>
            <a:ext uri="{FF2B5EF4-FFF2-40B4-BE49-F238E27FC236}">
              <a16:creationId xmlns:a16="http://schemas.microsoft.com/office/drawing/2014/main" id="{6D266AF0-0C68-4443-A290-D23A225B99CB}"/>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6" name="Text Box 8">
          <a:extLst>
            <a:ext uri="{FF2B5EF4-FFF2-40B4-BE49-F238E27FC236}">
              <a16:creationId xmlns:a16="http://schemas.microsoft.com/office/drawing/2014/main" id="{1CA7563C-AE6D-4F59-9583-0742D9D39EC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7" name="Text Box 9">
          <a:extLst>
            <a:ext uri="{FF2B5EF4-FFF2-40B4-BE49-F238E27FC236}">
              <a16:creationId xmlns:a16="http://schemas.microsoft.com/office/drawing/2014/main" id="{007DD98D-46E0-425D-93B0-280354898C7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8" name="Text Box 10">
          <a:extLst>
            <a:ext uri="{FF2B5EF4-FFF2-40B4-BE49-F238E27FC236}">
              <a16:creationId xmlns:a16="http://schemas.microsoft.com/office/drawing/2014/main" id="{EBF4A777-2444-4AE3-98C8-6D8A6A586ED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09" name="Text Box 11">
          <a:extLst>
            <a:ext uri="{FF2B5EF4-FFF2-40B4-BE49-F238E27FC236}">
              <a16:creationId xmlns:a16="http://schemas.microsoft.com/office/drawing/2014/main" id="{4BE8941B-8456-47B9-A27E-AA555857A39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0" name="Text Box 12">
          <a:extLst>
            <a:ext uri="{FF2B5EF4-FFF2-40B4-BE49-F238E27FC236}">
              <a16:creationId xmlns:a16="http://schemas.microsoft.com/office/drawing/2014/main" id="{A88A0931-3F3F-44B3-8072-AE6FA88CF51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1" name="Text Box 13">
          <a:extLst>
            <a:ext uri="{FF2B5EF4-FFF2-40B4-BE49-F238E27FC236}">
              <a16:creationId xmlns:a16="http://schemas.microsoft.com/office/drawing/2014/main" id="{0A051D64-1DFD-4E6A-90D3-3DCAC1A1223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2" name="Text Box 14">
          <a:extLst>
            <a:ext uri="{FF2B5EF4-FFF2-40B4-BE49-F238E27FC236}">
              <a16:creationId xmlns:a16="http://schemas.microsoft.com/office/drawing/2014/main" id="{D6122104-0F7B-4E52-8949-4FAD89FF95F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3" name="Text Box 15">
          <a:extLst>
            <a:ext uri="{FF2B5EF4-FFF2-40B4-BE49-F238E27FC236}">
              <a16:creationId xmlns:a16="http://schemas.microsoft.com/office/drawing/2014/main" id="{D8643174-978C-4F00-84AB-5E6CC94451D2}"/>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4" name="Text Box 16">
          <a:extLst>
            <a:ext uri="{FF2B5EF4-FFF2-40B4-BE49-F238E27FC236}">
              <a16:creationId xmlns:a16="http://schemas.microsoft.com/office/drawing/2014/main" id="{7955B7D9-39EC-4AC8-BAE5-5634173BB46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5" name="Text Box 17">
          <a:extLst>
            <a:ext uri="{FF2B5EF4-FFF2-40B4-BE49-F238E27FC236}">
              <a16:creationId xmlns:a16="http://schemas.microsoft.com/office/drawing/2014/main" id="{28FEC1D1-7163-4E6C-B154-DDFA4321568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6" name="Text Box 6">
          <a:extLst>
            <a:ext uri="{FF2B5EF4-FFF2-40B4-BE49-F238E27FC236}">
              <a16:creationId xmlns:a16="http://schemas.microsoft.com/office/drawing/2014/main" id="{8A22E188-7AF5-4016-9B28-42C80B6BAA3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7" name="Text Box 7">
          <a:extLst>
            <a:ext uri="{FF2B5EF4-FFF2-40B4-BE49-F238E27FC236}">
              <a16:creationId xmlns:a16="http://schemas.microsoft.com/office/drawing/2014/main" id="{EDE9BD34-F97A-4706-9545-2B554F34CD8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8" name="Text Box 8">
          <a:extLst>
            <a:ext uri="{FF2B5EF4-FFF2-40B4-BE49-F238E27FC236}">
              <a16:creationId xmlns:a16="http://schemas.microsoft.com/office/drawing/2014/main" id="{66A94E27-66B6-4EDA-A2FB-B7CD052FD0B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19" name="Text Box 9">
          <a:extLst>
            <a:ext uri="{FF2B5EF4-FFF2-40B4-BE49-F238E27FC236}">
              <a16:creationId xmlns:a16="http://schemas.microsoft.com/office/drawing/2014/main" id="{61CC9540-46E5-4F43-B840-FDF1C14AE53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0" name="Text Box 10">
          <a:extLst>
            <a:ext uri="{FF2B5EF4-FFF2-40B4-BE49-F238E27FC236}">
              <a16:creationId xmlns:a16="http://schemas.microsoft.com/office/drawing/2014/main" id="{7C993A64-0000-4222-8F85-DAE1A308E0B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1" name="Text Box 11">
          <a:extLst>
            <a:ext uri="{FF2B5EF4-FFF2-40B4-BE49-F238E27FC236}">
              <a16:creationId xmlns:a16="http://schemas.microsoft.com/office/drawing/2014/main" id="{961BFBE0-A918-46A4-B5A7-A7887B4EB32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2" name="Text Box 12">
          <a:extLst>
            <a:ext uri="{FF2B5EF4-FFF2-40B4-BE49-F238E27FC236}">
              <a16:creationId xmlns:a16="http://schemas.microsoft.com/office/drawing/2014/main" id="{C17B49CA-01C6-4864-BFCB-D0B93494BD3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3" name="Text Box 13">
          <a:extLst>
            <a:ext uri="{FF2B5EF4-FFF2-40B4-BE49-F238E27FC236}">
              <a16:creationId xmlns:a16="http://schemas.microsoft.com/office/drawing/2014/main" id="{4A954F9A-570B-4AD2-9744-DBDF492A8F8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4" name="Text Box 14">
          <a:extLst>
            <a:ext uri="{FF2B5EF4-FFF2-40B4-BE49-F238E27FC236}">
              <a16:creationId xmlns:a16="http://schemas.microsoft.com/office/drawing/2014/main" id="{CB15F033-0E68-4DE2-9835-C76B96B419FF}"/>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5" name="Text Box 15">
          <a:extLst>
            <a:ext uri="{FF2B5EF4-FFF2-40B4-BE49-F238E27FC236}">
              <a16:creationId xmlns:a16="http://schemas.microsoft.com/office/drawing/2014/main" id="{63D47BD2-4861-4A6D-A708-5EE52921F43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6" name="Text Box 16">
          <a:extLst>
            <a:ext uri="{FF2B5EF4-FFF2-40B4-BE49-F238E27FC236}">
              <a16:creationId xmlns:a16="http://schemas.microsoft.com/office/drawing/2014/main" id="{AE46F08C-CA80-486B-B231-080233C7D9D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7" name="Text Box 17">
          <a:extLst>
            <a:ext uri="{FF2B5EF4-FFF2-40B4-BE49-F238E27FC236}">
              <a16:creationId xmlns:a16="http://schemas.microsoft.com/office/drawing/2014/main" id="{00678D18-C2BB-4136-951C-5425051E398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8" name="Text Box 7">
          <a:extLst>
            <a:ext uri="{FF2B5EF4-FFF2-40B4-BE49-F238E27FC236}">
              <a16:creationId xmlns:a16="http://schemas.microsoft.com/office/drawing/2014/main" id="{FE3F20DF-58DF-40A0-9FF5-99934721281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29" name="Text Box 8">
          <a:extLst>
            <a:ext uri="{FF2B5EF4-FFF2-40B4-BE49-F238E27FC236}">
              <a16:creationId xmlns:a16="http://schemas.microsoft.com/office/drawing/2014/main" id="{D3BA0D8F-3F5D-48EB-A133-70EB6411B47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0" name="Text Box 9">
          <a:extLst>
            <a:ext uri="{FF2B5EF4-FFF2-40B4-BE49-F238E27FC236}">
              <a16:creationId xmlns:a16="http://schemas.microsoft.com/office/drawing/2014/main" id="{03EC1C34-7AC6-45ED-B78B-276B59F1F92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1" name="Text Box 10">
          <a:extLst>
            <a:ext uri="{FF2B5EF4-FFF2-40B4-BE49-F238E27FC236}">
              <a16:creationId xmlns:a16="http://schemas.microsoft.com/office/drawing/2014/main" id="{A97C5149-A13B-4D28-B600-2D23F8F72F57}"/>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2" name="Text Box 11">
          <a:extLst>
            <a:ext uri="{FF2B5EF4-FFF2-40B4-BE49-F238E27FC236}">
              <a16:creationId xmlns:a16="http://schemas.microsoft.com/office/drawing/2014/main" id="{DB5DA719-7B08-406F-8028-5FDF5E2AE33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3" name="Text Box 12">
          <a:extLst>
            <a:ext uri="{FF2B5EF4-FFF2-40B4-BE49-F238E27FC236}">
              <a16:creationId xmlns:a16="http://schemas.microsoft.com/office/drawing/2014/main" id="{BB467DE3-F631-43F7-B1CA-39EAF25CAAB4}"/>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4" name="Text Box 13">
          <a:extLst>
            <a:ext uri="{FF2B5EF4-FFF2-40B4-BE49-F238E27FC236}">
              <a16:creationId xmlns:a16="http://schemas.microsoft.com/office/drawing/2014/main" id="{1F0E5AF8-5425-42F2-B6C2-D7AF378A6B6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5" name="Text Box 14">
          <a:extLst>
            <a:ext uri="{FF2B5EF4-FFF2-40B4-BE49-F238E27FC236}">
              <a16:creationId xmlns:a16="http://schemas.microsoft.com/office/drawing/2014/main" id="{13106CCA-D3D1-4A18-B953-9F79C0D5E6B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6" name="Text Box 15">
          <a:extLst>
            <a:ext uri="{FF2B5EF4-FFF2-40B4-BE49-F238E27FC236}">
              <a16:creationId xmlns:a16="http://schemas.microsoft.com/office/drawing/2014/main" id="{C57E8CCC-6B04-4F01-AD5F-10CF5E8CFBFD}"/>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7" name="Text Box 16">
          <a:extLst>
            <a:ext uri="{FF2B5EF4-FFF2-40B4-BE49-F238E27FC236}">
              <a16:creationId xmlns:a16="http://schemas.microsoft.com/office/drawing/2014/main" id="{C47EB310-0954-4E39-B60D-17CB2B06F269}"/>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8" name="Text Box 17">
          <a:extLst>
            <a:ext uri="{FF2B5EF4-FFF2-40B4-BE49-F238E27FC236}">
              <a16:creationId xmlns:a16="http://schemas.microsoft.com/office/drawing/2014/main" id="{93E94F22-F63F-4B44-8771-A0D557B7BF18}"/>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39" name="Text Box 6">
          <a:extLst>
            <a:ext uri="{FF2B5EF4-FFF2-40B4-BE49-F238E27FC236}">
              <a16:creationId xmlns:a16="http://schemas.microsoft.com/office/drawing/2014/main" id="{0D0B55F6-918E-4F1F-9FE1-53618A6F589A}"/>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0" name="Text Box 7">
          <a:extLst>
            <a:ext uri="{FF2B5EF4-FFF2-40B4-BE49-F238E27FC236}">
              <a16:creationId xmlns:a16="http://schemas.microsoft.com/office/drawing/2014/main" id="{898DFC05-6483-4F20-9E22-D071265D5DDE}"/>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1" name="Text Box 8">
          <a:extLst>
            <a:ext uri="{FF2B5EF4-FFF2-40B4-BE49-F238E27FC236}">
              <a16:creationId xmlns:a16="http://schemas.microsoft.com/office/drawing/2014/main" id="{E779467E-A2C8-47D7-81F1-8ADF665837B0}"/>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2" name="Text Box 9">
          <a:extLst>
            <a:ext uri="{FF2B5EF4-FFF2-40B4-BE49-F238E27FC236}">
              <a16:creationId xmlns:a16="http://schemas.microsoft.com/office/drawing/2014/main" id="{A5B203A7-ECE6-4198-9308-AE98700BDA6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3" name="Text Box 10">
          <a:extLst>
            <a:ext uri="{FF2B5EF4-FFF2-40B4-BE49-F238E27FC236}">
              <a16:creationId xmlns:a16="http://schemas.microsoft.com/office/drawing/2014/main" id="{84CB420A-DDF8-4BE9-BB50-DDA3550C32F5}"/>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4" name="Text Box 11">
          <a:extLst>
            <a:ext uri="{FF2B5EF4-FFF2-40B4-BE49-F238E27FC236}">
              <a16:creationId xmlns:a16="http://schemas.microsoft.com/office/drawing/2014/main" id="{3BAECABF-BD7D-424B-B4C1-E905ADC66DF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5" name="Text Box 12">
          <a:extLst>
            <a:ext uri="{FF2B5EF4-FFF2-40B4-BE49-F238E27FC236}">
              <a16:creationId xmlns:a16="http://schemas.microsoft.com/office/drawing/2014/main" id="{BB7452AA-98E0-4632-860F-5354100BA391}"/>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6" name="Text Box 13">
          <a:extLst>
            <a:ext uri="{FF2B5EF4-FFF2-40B4-BE49-F238E27FC236}">
              <a16:creationId xmlns:a16="http://schemas.microsoft.com/office/drawing/2014/main" id="{35F4CFA2-7BA7-4783-97E1-0F9C81061A6C}"/>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173917</xdr:rowOff>
    </xdr:to>
    <xdr:sp macro="" textlink="">
      <xdr:nvSpPr>
        <xdr:cNvPr id="2247" name="Text Box 14">
          <a:extLst>
            <a:ext uri="{FF2B5EF4-FFF2-40B4-BE49-F238E27FC236}">
              <a16:creationId xmlns:a16="http://schemas.microsoft.com/office/drawing/2014/main" id="{7D0FA163-9187-442E-B271-4AF9C46F2FD6}"/>
            </a:ext>
          </a:extLst>
        </xdr:cNvPr>
        <xdr:cNvSpPr txBox="1">
          <a:spLocks noChangeArrowheads="1"/>
        </xdr:cNvSpPr>
      </xdr:nvSpPr>
      <xdr:spPr bwMode="auto">
        <a:xfrm>
          <a:off x="3898669" y="4821382"/>
          <a:ext cx="85725" cy="18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48" name="Text Box 6">
          <a:extLst>
            <a:ext uri="{FF2B5EF4-FFF2-40B4-BE49-F238E27FC236}">
              <a16:creationId xmlns:a16="http://schemas.microsoft.com/office/drawing/2014/main" id="{ED409523-B5B1-4482-BB06-CFBB34817BC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49" name="Text Box 7">
          <a:extLst>
            <a:ext uri="{FF2B5EF4-FFF2-40B4-BE49-F238E27FC236}">
              <a16:creationId xmlns:a16="http://schemas.microsoft.com/office/drawing/2014/main" id="{DD8FAC46-8D65-457D-A205-F44A6F8AECF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0" name="Text Box 8">
          <a:extLst>
            <a:ext uri="{FF2B5EF4-FFF2-40B4-BE49-F238E27FC236}">
              <a16:creationId xmlns:a16="http://schemas.microsoft.com/office/drawing/2014/main" id="{DA2B3412-712D-4D18-BE31-8324D871D9E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1" name="Text Box 9">
          <a:extLst>
            <a:ext uri="{FF2B5EF4-FFF2-40B4-BE49-F238E27FC236}">
              <a16:creationId xmlns:a16="http://schemas.microsoft.com/office/drawing/2014/main" id="{A4FD763A-94EF-43A1-9A62-DA999EE235E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2" name="Text Box 10">
          <a:extLst>
            <a:ext uri="{FF2B5EF4-FFF2-40B4-BE49-F238E27FC236}">
              <a16:creationId xmlns:a16="http://schemas.microsoft.com/office/drawing/2014/main" id="{650CCFD7-882C-41BC-A0D0-50E275C8F85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3" name="Text Box 11">
          <a:extLst>
            <a:ext uri="{FF2B5EF4-FFF2-40B4-BE49-F238E27FC236}">
              <a16:creationId xmlns:a16="http://schemas.microsoft.com/office/drawing/2014/main" id="{AD099DB5-7654-4292-9FF8-830CD3AA578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4" name="Text Box 12">
          <a:extLst>
            <a:ext uri="{FF2B5EF4-FFF2-40B4-BE49-F238E27FC236}">
              <a16:creationId xmlns:a16="http://schemas.microsoft.com/office/drawing/2014/main" id="{CCCB9FF2-1017-45D8-BEBE-2837BA388D6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5" name="Text Box 13">
          <a:extLst>
            <a:ext uri="{FF2B5EF4-FFF2-40B4-BE49-F238E27FC236}">
              <a16:creationId xmlns:a16="http://schemas.microsoft.com/office/drawing/2014/main" id="{D1E01263-34F4-47DE-A29B-85F4F42F0C1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6" name="Text Box 14">
          <a:extLst>
            <a:ext uri="{FF2B5EF4-FFF2-40B4-BE49-F238E27FC236}">
              <a16:creationId xmlns:a16="http://schemas.microsoft.com/office/drawing/2014/main" id="{0F26511A-1EAB-4A6E-AB25-248E8F4FAB1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7" name="Text Box 15">
          <a:extLst>
            <a:ext uri="{FF2B5EF4-FFF2-40B4-BE49-F238E27FC236}">
              <a16:creationId xmlns:a16="http://schemas.microsoft.com/office/drawing/2014/main" id="{96BD8A6E-0B6F-4C2E-8643-B49D2780CB4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8" name="Text Box 16">
          <a:extLst>
            <a:ext uri="{FF2B5EF4-FFF2-40B4-BE49-F238E27FC236}">
              <a16:creationId xmlns:a16="http://schemas.microsoft.com/office/drawing/2014/main" id="{012FA08E-C98F-43F2-A80E-281B0102B4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59" name="Text Box 17">
          <a:extLst>
            <a:ext uri="{FF2B5EF4-FFF2-40B4-BE49-F238E27FC236}">
              <a16:creationId xmlns:a16="http://schemas.microsoft.com/office/drawing/2014/main" id="{868F4717-2CEF-48C3-8214-36C51ADF235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0" name="Text Box 6">
          <a:extLst>
            <a:ext uri="{FF2B5EF4-FFF2-40B4-BE49-F238E27FC236}">
              <a16:creationId xmlns:a16="http://schemas.microsoft.com/office/drawing/2014/main" id="{552EC3C5-5914-4587-BD9E-35EE93EAB9E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1" name="Text Box 7">
          <a:extLst>
            <a:ext uri="{FF2B5EF4-FFF2-40B4-BE49-F238E27FC236}">
              <a16:creationId xmlns:a16="http://schemas.microsoft.com/office/drawing/2014/main" id="{4555A3CC-FAEF-48EE-967A-4534CBE1347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2" name="Text Box 8">
          <a:extLst>
            <a:ext uri="{FF2B5EF4-FFF2-40B4-BE49-F238E27FC236}">
              <a16:creationId xmlns:a16="http://schemas.microsoft.com/office/drawing/2014/main" id="{C1D59072-6362-4A51-8A25-B7F244EBED0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3" name="Text Box 9">
          <a:extLst>
            <a:ext uri="{FF2B5EF4-FFF2-40B4-BE49-F238E27FC236}">
              <a16:creationId xmlns:a16="http://schemas.microsoft.com/office/drawing/2014/main" id="{05378385-1852-4190-9D82-80026A9E74B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4" name="Text Box 10">
          <a:extLst>
            <a:ext uri="{FF2B5EF4-FFF2-40B4-BE49-F238E27FC236}">
              <a16:creationId xmlns:a16="http://schemas.microsoft.com/office/drawing/2014/main" id="{544A778A-FDFC-46B8-BB38-DF7AC506D1E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5" name="Text Box 11">
          <a:extLst>
            <a:ext uri="{FF2B5EF4-FFF2-40B4-BE49-F238E27FC236}">
              <a16:creationId xmlns:a16="http://schemas.microsoft.com/office/drawing/2014/main" id="{275AAF14-8CFA-4115-B2C9-7F19495FBED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6" name="Text Box 12">
          <a:extLst>
            <a:ext uri="{FF2B5EF4-FFF2-40B4-BE49-F238E27FC236}">
              <a16:creationId xmlns:a16="http://schemas.microsoft.com/office/drawing/2014/main" id="{E6F09731-6183-4058-B357-4D00B964C23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7" name="Text Box 13">
          <a:extLst>
            <a:ext uri="{FF2B5EF4-FFF2-40B4-BE49-F238E27FC236}">
              <a16:creationId xmlns:a16="http://schemas.microsoft.com/office/drawing/2014/main" id="{0F14B219-9E3C-4392-8585-4BE35846B89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8" name="Text Box 14">
          <a:extLst>
            <a:ext uri="{FF2B5EF4-FFF2-40B4-BE49-F238E27FC236}">
              <a16:creationId xmlns:a16="http://schemas.microsoft.com/office/drawing/2014/main" id="{47B3210A-278B-45B7-A309-BD000E12EFA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69" name="Text Box 15">
          <a:extLst>
            <a:ext uri="{FF2B5EF4-FFF2-40B4-BE49-F238E27FC236}">
              <a16:creationId xmlns:a16="http://schemas.microsoft.com/office/drawing/2014/main" id="{67AE6559-1BA3-4B27-A16F-49F592CDE56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0" name="Text Box 16">
          <a:extLst>
            <a:ext uri="{FF2B5EF4-FFF2-40B4-BE49-F238E27FC236}">
              <a16:creationId xmlns:a16="http://schemas.microsoft.com/office/drawing/2014/main" id="{08AB202F-3414-4DEF-8577-DE687089EA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1" name="Text Box 17">
          <a:extLst>
            <a:ext uri="{FF2B5EF4-FFF2-40B4-BE49-F238E27FC236}">
              <a16:creationId xmlns:a16="http://schemas.microsoft.com/office/drawing/2014/main" id="{393CBF56-2037-40BE-ADAC-A53348B4383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2" name="Text Box 7">
          <a:extLst>
            <a:ext uri="{FF2B5EF4-FFF2-40B4-BE49-F238E27FC236}">
              <a16:creationId xmlns:a16="http://schemas.microsoft.com/office/drawing/2014/main" id="{F3A458C0-F738-44EB-A85E-57590D9CAB4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3" name="Text Box 8">
          <a:extLst>
            <a:ext uri="{FF2B5EF4-FFF2-40B4-BE49-F238E27FC236}">
              <a16:creationId xmlns:a16="http://schemas.microsoft.com/office/drawing/2014/main" id="{D6CED0A5-753D-4B53-9BCB-1EE004BC2E4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4" name="Text Box 9">
          <a:extLst>
            <a:ext uri="{FF2B5EF4-FFF2-40B4-BE49-F238E27FC236}">
              <a16:creationId xmlns:a16="http://schemas.microsoft.com/office/drawing/2014/main" id="{6D01584A-5341-4AAA-BB78-F4F1DC7247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5" name="Text Box 10">
          <a:extLst>
            <a:ext uri="{FF2B5EF4-FFF2-40B4-BE49-F238E27FC236}">
              <a16:creationId xmlns:a16="http://schemas.microsoft.com/office/drawing/2014/main" id="{F1C48186-7CC7-4D85-864F-CDE87FE7ACA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6" name="Text Box 11">
          <a:extLst>
            <a:ext uri="{FF2B5EF4-FFF2-40B4-BE49-F238E27FC236}">
              <a16:creationId xmlns:a16="http://schemas.microsoft.com/office/drawing/2014/main" id="{CEBDF0B0-1E1C-41AA-89BE-DAD301BA177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7" name="Text Box 12">
          <a:extLst>
            <a:ext uri="{FF2B5EF4-FFF2-40B4-BE49-F238E27FC236}">
              <a16:creationId xmlns:a16="http://schemas.microsoft.com/office/drawing/2014/main" id="{040EF510-88E7-497E-A0DF-9D62D1308CE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8" name="Text Box 13">
          <a:extLst>
            <a:ext uri="{FF2B5EF4-FFF2-40B4-BE49-F238E27FC236}">
              <a16:creationId xmlns:a16="http://schemas.microsoft.com/office/drawing/2014/main" id="{306632BF-2793-4BC9-9B0A-36531B84C57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79" name="Text Box 14">
          <a:extLst>
            <a:ext uri="{FF2B5EF4-FFF2-40B4-BE49-F238E27FC236}">
              <a16:creationId xmlns:a16="http://schemas.microsoft.com/office/drawing/2014/main" id="{934F4CBD-F7F7-43D2-A313-AD72354B84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0" name="Text Box 15">
          <a:extLst>
            <a:ext uri="{FF2B5EF4-FFF2-40B4-BE49-F238E27FC236}">
              <a16:creationId xmlns:a16="http://schemas.microsoft.com/office/drawing/2014/main" id="{0D4532A3-5726-4EF4-A251-1BF56DAF70E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1" name="Text Box 16">
          <a:extLst>
            <a:ext uri="{FF2B5EF4-FFF2-40B4-BE49-F238E27FC236}">
              <a16:creationId xmlns:a16="http://schemas.microsoft.com/office/drawing/2014/main" id="{21AB0C99-D88E-4488-BC38-481E557F6C9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2" name="Text Box 17">
          <a:extLst>
            <a:ext uri="{FF2B5EF4-FFF2-40B4-BE49-F238E27FC236}">
              <a16:creationId xmlns:a16="http://schemas.microsoft.com/office/drawing/2014/main" id="{C5B9510A-AEBB-4235-A2EB-B446FBACE65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3" name="Text Box 6">
          <a:extLst>
            <a:ext uri="{FF2B5EF4-FFF2-40B4-BE49-F238E27FC236}">
              <a16:creationId xmlns:a16="http://schemas.microsoft.com/office/drawing/2014/main" id="{064837B7-559C-4C50-A6EC-F8ED8C9A04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4" name="Text Box 7">
          <a:extLst>
            <a:ext uri="{FF2B5EF4-FFF2-40B4-BE49-F238E27FC236}">
              <a16:creationId xmlns:a16="http://schemas.microsoft.com/office/drawing/2014/main" id="{C94C7309-D4E3-473A-B887-8FA6D6ABB7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5" name="Text Box 8">
          <a:extLst>
            <a:ext uri="{FF2B5EF4-FFF2-40B4-BE49-F238E27FC236}">
              <a16:creationId xmlns:a16="http://schemas.microsoft.com/office/drawing/2014/main" id="{0B4AA5A0-2426-422E-A7CE-F16A43F8DD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6" name="Text Box 9">
          <a:extLst>
            <a:ext uri="{FF2B5EF4-FFF2-40B4-BE49-F238E27FC236}">
              <a16:creationId xmlns:a16="http://schemas.microsoft.com/office/drawing/2014/main" id="{03A8708D-C8A3-497D-A3CD-8176C6B1869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7" name="Text Box 10">
          <a:extLst>
            <a:ext uri="{FF2B5EF4-FFF2-40B4-BE49-F238E27FC236}">
              <a16:creationId xmlns:a16="http://schemas.microsoft.com/office/drawing/2014/main" id="{AE0574BD-AA96-44F1-AFB9-C4A30F83896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8" name="Text Box 11">
          <a:extLst>
            <a:ext uri="{FF2B5EF4-FFF2-40B4-BE49-F238E27FC236}">
              <a16:creationId xmlns:a16="http://schemas.microsoft.com/office/drawing/2014/main" id="{9900B21A-51E0-48A6-9454-F20EAE0A02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89" name="Text Box 12">
          <a:extLst>
            <a:ext uri="{FF2B5EF4-FFF2-40B4-BE49-F238E27FC236}">
              <a16:creationId xmlns:a16="http://schemas.microsoft.com/office/drawing/2014/main" id="{3E5274D6-19D8-44F7-8ABF-27BD6029A76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0" name="Text Box 13">
          <a:extLst>
            <a:ext uri="{FF2B5EF4-FFF2-40B4-BE49-F238E27FC236}">
              <a16:creationId xmlns:a16="http://schemas.microsoft.com/office/drawing/2014/main" id="{DE72CD89-74B4-44CE-A331-FFA432A6543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1" name="Text Box 14">
          <a:extLst>
            <a:ext uri="{FF2B5EF4-FFF2-40B4-BE49-F238E27FC236}">
              <a16:creationId xmlns:a16="http://schemas.microsoft.com/office/drawing/2014/main" id="{1333F978-1289-43A0-BBF5-FBA83856552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2" name="Text Box 15">
          <a:extLst>
            <a:ext uri="{FF2B5EF4-FFF2-40B4-BE49-F238E27FC236}">
              <a16:creationId xmlns:a16="http://schemas.microsoft.com/office/drawing/2014/main" id="{A0CC5778-7979-434F-9553-54EF8E7DAD1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3" name="Text Box 16">
          <a:extLst>
            <a:ext uri="{FF2B5EF4-FFF2-40B4-BE49-F238E27FC236}">
              <a16:creationId xmlns:a16="http://schemas.microsoft.com/office/drawing/2014/main" id="{3F1175D0-EB5A-42A0-921F-6385A726DEE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4" name="Text Box 17">
          <a:extLst>
            <a:ext uri="{FF2B5EF4-FFF2-40B4-BE49-F238E27FC236}">
              <a16:creationId xmlns:a16="http://schemas.microsoft.com/office/drawing/2014/main" id="{5C53CDE2-F44A-4AD6-BA86-505DF83DDC6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5" name="Text Box 6">
          <a:extLst>
            <a:ext uri="{FF2B5EF4-FFF2-40B4-BE49-F238E27FC236}">
              <a16:creationId xmlns:a16="http://schemas.microsoft.com/office/drawing/2014/main" id="{3351CB73-2D61-43E5-A57E-529A0C66C86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6" name="Text Box 7">
          <a:extLst>
            <a:ext uri="{FF2B5EF4-FFF2-40B4-BE49-F238E27FC236}">
              <a16:creationId xmlns:a16="http://schemas.microsoft.com/office/drawing/2014/main" id="{A7CA6BDD-85BD-433A-ACF9-DE20885039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7" name="Text Box 8">
          <a:extLst>
            <a:ext uri="{FF2B5EF4-FFF2-40B4-BE49-F238E27FC236}">
              <a16:creationId xmlns:a16="http://schemas.microsoft.com/office/drawing/2014/main" id="{D5665AFA-7F75-4D56-A3F7-B91C8BA7C9C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8" name="Text Box 9">
          <a:extLst>
            <a:ext uri="{FF2B5EF4-FFF2-40B4-BE49-F238E27FC236}">
              <a16:creationId xmlns:a16="http://schemas.microsoft.com/office/drawing/2014/main" id="{AD1D23EC-3530-45CA-BEFD-2626F46BBFE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299" name="Text Box 10">
          <a:extLst>
            <a:ext uri="{FF2B5EF4-FFF2-40B4-BE49-F238E27FC236}">
              <a16:creationId xmlns:a16="http://schemas.microsoft.com/office/drawing/2014/main" id="{425798D1-5C7A-4932-9E10-094F3624C42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0" name="Text Box 11">
          <a:extLst>
            <a:ext uri="{FF2B5EF4-FFF2-40B4-BE49-F238E27FC236}">
              <a16:creationId xmlns:a16="http://schemas.microsoft.com/office/drawing/2014/main" id="{1CF79195-490A-4348-9E11-6C21510FF4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1" name="Text Box 12">
          <a:extLst>
            <a:ext uri="{FF2B5EF4-FFF2-40B4-BE49-F238E27FC236}">
              <a16:creationId xmlns:a16="http://schemas.microsoft.com/office/drawing/2014/main" id="{215D15F9-C652-4D38-8025-6BB4E385A6A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2" name="Text Box 13">
          <a:extLst>
            <a:ext uri="{FF2B5EF4-FFF2-40B4-BE49-F238E27FC236}">
              <a16:creationId xmlns:a16="http://schemas.microsoft.com/office/drawing/2014/main" id="{08A1E16F-CCC8-4381-8CE0-14F3760738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3" name="Text Box 14">
          <a:extLst>
            <a:ext uri="{FF2B5EF4-FFF2-40B4-BE49-F238E27FC236}">
              <a16:creationId xmlns:a16="http://schemas.microsoft.com/office/drawing/2014/main" id="{1D9A294B-9DA7-403F-BAF5-BEB270B6BE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4" name="Text Box 15">
          <a:extLst>
            <a:ext uri="{FF2B5EF4-FFF2-40B4-BE49-F238E27FC236}">
              <a16:creationId xmlns:a16="http://schemas.microsoft.com/office/drawing/2014/main" id="{1C2AB331-2564-460A-BFAB-8BACE0ABE46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5" name="Text Box 16">
          <a:extLst>
            <a:ext uri="{FF2B5EF4-FFF2-40B4-BE49-F238E27FC236}">
              <a16:creationId xmlns:a16="http://schemas.microsoft.com/office/drawing/2014/main" id="{EC645FA7-338A-421F-9EF1-3CAE50EC484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6" name="Text Box 17">
          <a:extLst>
            <a:ext uri="{FF2B5EF4-FFF2-40B4-BE49-F238E27FC236}">
              <a16:creationId xmlns:a16="http://schemas.microsoft.com/office/drawing/2014/main" id="{EAF56526-F7E7-45B8-90CA-9490F6C0169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7" name="Text Box 6">
          <a:extLst>
            <a:ext uri="{FF2B5EF4-FFF2-40B4-BE49-F238E27FC236}">
              <a16:creationId xmlns:a16="http://schemas.microsoft.com/office/drawing/2014/main" id="{DB20E8ED-A617-40B3-ABB6-483C8144A0B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8" name="Text Box 7">
          <a:extLst>
            <a:ext uri="{FF2B5EF4-FFF2-40B4-BE49-F238E27FC236}">
              <a16:creationId xmlns:a16="http://schemas.microsoft.com/office/drawing/2014/main" id="{83671F88-2BB9-4310-8BA1-2A051DEAF37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09" name="Text Box 8">
          <a:extLst>
            <a:ext uri="{FF2B5EF4-FFF2-40B4-BE49-F238E27FC236}">
              <a16:creationId xmlns:a16="http://schemas.microsoft.com/office/drawing/2014/main" id="{B747DE43-9FC3-4298-9189-AE2588151D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0" name="Text Box 9">
          <a:extLst>
            <a:ext uri="{FF2B5EF4-FFF2-40B4-BE49-F238E27FC236}">
              <a16:creationId xmlns:a16="http://schemas.microsoft.com/office/drawing/2014/main" id="{4E03EE64-009B-4882-AB44-F5F62B009D0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1" name="Text Box 10">
          <a:extLst>
            <a:ext uri="{FF2B5EF4-FFF2-40B4-BE49-F238E27FC236}">
              <a16:creationId xmlns:a16="http://schemas.microsoft.com/office/drawing/2014/main" id="{0100C109-162A-46AC-AAFA-2A2F68BBF72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2" name="Text Box 11">
          <a:extLst>
            <a:ext uri="{FF2B5EF4-FFF2-40B4-BE49-F238E27FC236}">
              <a16:creationId xmlns:a16="http://schemas.microsoft.com/office/drawing/2014/main" id="{1CA80CF8-01A7-4732-99CE-61B4A3A1730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3" name="Text Box 12">
          <a:extLst>
            <a:ext uri="{FF2B5EF4-FFF2-40B4-BE49-F238E27FC236}">
              <a16:creationId xmlns:a16="http://schemas.microsoft.com/office/drawing/2014/main" id="{76E74E60-D1AD-42C9-B09B-85F6CB648E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4" name="Text Box 13">
          <a:extLst>
            <a:ext uri="{FF2B5EF4-FFF2-40B4-BE49-F238E27FC236}">
              <a16:creationId xmlns:a16="http://schemas.microsoft.com/office/drawing/2014/main" id="{DDD70011-710B-41E9-9863-FD2FF3CBAB6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5" name="Text Box 14">
          <a:extLst>
            <a:ext uri="{FF2B5EF4-FFF2-40B4-BE49-F238E27FC236}">
              <a16:creationId xmlns:a16="http://schemas.microsoft.com/office/drawing/2014/main" id="{2B313275-63EB-485E-BAB4-22D9F8B4179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6" name="Text Box 15">
          <a:extLst>
            <a:ext uri="{FF2B5EF4-FFF2-40B4-BE49-F238E27FC236}">
              <a16:creationId xmlns:a16="http://schemas.microsoft.com/office/drawing/2014/main" id="{1401C026-10E0-40EE-91BC-D1980CFBB41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7" name="Text Box 16">
          <a:extLst>
            <a:ext uri="{FF2B5EF4-FFF2-40B4-BE49-F238E27FC236}">
              <a16:creationId xmlns:a16="http://schemas.microsoft.com/office/drawing/2014/main" id="{3A5FF767-E7A2-4096-9B71-71508667D3D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8" name="Text Box 17">
          <a:extLst>
            <a:ext uri="{FF2B5EF4-FFF2-40B4-BE49-F238E27FC236}">
              <a16:creationId xmlns:a16="http://schemas.microsoft.com/office/drawing/2014/main" id="{C65E96F9-1CAE-44C6-AB41-BE25B593CF9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19" name="Text Box 7">
          <a:extLst>
            <a:ext uri="{FF2B5EF4-FFF2-40B4-BE49-F238E27FC236}">
              <a16:creationId xmlns:a16="http://schemas.microsoft.com/office/drawing/2014/main" id="{4DCAD59D-684D-4A78-9E27-477E4664594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0" name="Text Box 8">
          <a:extLst>
            <a:ext uri="{FF2B5EF4-FFF2-40B4-BE49-F238E27FC236}">
              <a16:creationId xmlns:a16="http://schemas.microsoft.com/office/drawing/2014/main" id="{5CC0D22E-D654-45C8-A7DD-704C61C33B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1" name="Text Box 9">
          <a:extLst>
            <a:ext uri="{FF2B5EF4-FFF2-40B4-BE49-F238E27FC236}">
              <a16:creationId xmlns:a16="http://schemas.microsoft.com/office/drawing/2014/main" id="{BC794E76-966F-4B72-A6E1-95EF16C3023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2" name="Text Box 10">
          <a:extLst>
            <a:ext uri="{FF2B5EF4-FFF2-40B4-BE49-F238E27FC236}">
              <a16:creationId xmlns:a16="http://schemas.microsoft.com/office/drawing/2014/main" id="{AB064986-59E3-437E-A7BE-5CFB5A60B2E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3" name="Text Box 11">
          <a:extLst>
            <a:ext uri="{FF2B5EF4-FFF2-40B4-BE49-F238E27FC236}">
              <a16:creationId xmlns:a16="http://schemas.microsoft.com/office/drawing/2014/main" id="{87A517AB-0F64-421C-8F5F-5D0ABD1BEB5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4" name="Text Box 12">
          <a:extLst>
            <a:ext uri="{FF2B5EF4-FFF2-40B4-BE49-F238E27FC236}">
              <a16:creationId xmlns:a16="http://schemas.microsoft.com/office/drawing/2014/main" id="{EDDABCE8-2321-492F-B2CA-420251DC7ED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5" name="Text Box 13">
          <a:extLst>
            <a:ext uri="{FF2B5EF4-FFF2-40B4-BE49-F238E27FC236}">
              <a16:creationId xmlns:a16="http://schemas.microsoft.com/office/drawing/2014/main" id="{6632A308-77A3-447A-A821-24AD96E998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6" name="Text Box 14">
          <a:extLst>
            <a:ext uri="{FF2B5EF4-FFF2-40B4-BE49-F238E27FC236}">
              <a16:creationId xmlns:a16="http://schemas.microsoft.com/office/drawing/2014/main" id="{CC2F8E33-AC07-462F-8231-7B702F46D69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7" name="Text Box 15">
          <a:extLst>
            <a:ext uri="{FF2B5EF4-FFF2-40B4-BE49-F238E27FC236}">
              <a16:creationId xmlns:a16="http://schemas.microsoft.com/office/drawing/2014/main" id="{969755EF-DB04-4964-96E8-704DEB51B7B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8" name="Text Box 16">
          <a:extLst>
            <a:ext uri="{FF2B5EF4-FFF2-40B4-BE49-F238E27FC236}">
              <a16:creationId xmlns:a16="http://schemas.microsoft.com/office/drawing/2014/main" id="{92383B5D-9DD2-461F-B284-BA20B878DF6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29" name="Text Box 17">
          <a:extLst>
            <a:ext uri="{FF2B5EF4-FFF2-40B4-BE49-F238E27FC236}">
              <a16:creationId xmlns:a16="http://schemas.microsoft.com/office/drawing/2014/main" id="{CBB7B27C-8EB7-4153-8EFB-8C5DDCE6C92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0" name="Text Box 6">
          <a:extLst>
            <a:ext uri="{FF2B5EF4-FFF2-40B4-BE49-F238E27FC236}">
              <a16:creationId xmlns:a16="http://schemas.microsoft.com/office/drawing/2014/main" id="{500F5CE2-1F8F-4598-B517-5AE28CCF7D0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1" name="Text Box 7">
          <a:extLst>
            <a:ext uri="{FF2B5EF4-FFF2-40B4-BE49-F238E27FC236}">
              <a16:creationId xmlns:a16="http://schemas.microsoft.com/office/drawing/2014/main" id="{5B93075A-B3FA-4D00-BC6C-939CB8EEAF1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2" name="Text Box 8">
          <a:extLst>
            <a:ext uri="{FF2B5EF4-FFF2-40B4-BE49-F238E27FC236}">
              <a16:creationId xmlns:a16="http://schemas.microsoft.com/office/drawing/2014/main" id="{7F36671B-1FA3-4439-BC16-D6BA55F75F1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3" name="Text Box 9">
          <a:extLst>
            <a:ext uri="{FF2B5EF4-FFF2-40B4-BE49-F238E27FC236}">
              <a16:creationId xmlns:a16="http://schemas.microsoft.com/office/drawing/2014/main" id="{DDC37925-52CA-41E4-995F-E78E4835E98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4" name="Text Box 10">
          <a:extLst>
            <a:ext uri="{FF2B5EF4-FFF2-40B4-BE49-F238E27FC236}">
              <a16:creationId xmlns:a16="http://schemas.microsoft.com/office/drawing/2014/main" id="{103C66A0-E49B-4614-8D7A-D9DFD141FAA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5" name="Text Box 11">
          <a:extLst>
            <a:ext uri="{FF2B5EF4-FFF2-40B4-BE49-F238E27FC236}">
              <a16:creationId xmlns:a16="http://schemas.microsoft.com/office/drawing/2014/main" id="{6D26757A-A1ED-4A0C-B1E4-B1BDA7B97D5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6" name="Text Box 12">
          <a:extLst>
            <a:ext uri="{FF2B5EF4-FFF2-40B4-BE49-F238E27FC236}">
              <a16:creationId xmlns:a16="http://schemas.microsoft.com/office/drawing/2014/main" id="{7A27B404-12E5-4457-B47C-C5A708D0F89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7" name="Text Box 13">
          <a:extLst>
            <a:ext uri="{FF2B5EF4-FFF2-40B4-BE49-F238E27FC236}">
              <a16:creationId xmlns:a16="http://schemas.microsoft.com/office/drawing/2014/main" id="{B307B0DC-1CE6-4F74-8C93-0FFF0190DB0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8" name="Text Box 14">
          <a:extLst>
            <a:ext uri="{FF2B5EF4-FFF2-40B4-BE49-F238E27FC236}">
              <a16:creationId xmlns:a16="http://schemas.microsoft.com/office/drawing/2014/main" id="{1B5A43ED-23ED-4E83-81AD-E519F4D42E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39" name="Text Box 15">
          <a:extLst>
            <a:ext uri="{FF2B5EF4-FFF2-40B4-BE49-F238E27FC236}">
              <a16:creationId xmlns:a16="http://schemas.microsoft.com/office/drawing/2014/main" id="{DDD08389-6AD2-49E4-BCFE-FB79C2636D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0" name="Text Box 16">
          <a:extLst>
            <a:ext uri="{FF2B5EF4-FFF2-40B4-BE49-F238E27FC236}">
              <a16:creationId xmlns:a16="http://schemas.microsoft.com/office/drawing/2014/main" id="{FDB3F249-5CCD-4917-94D8-8E1F14FBD16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1" name="Text Box 17">
          <a:extLst>
            <a:ext uri="{FF2B5EF4-FFF2-40B4-BE49-F238E27FC236}">
              <a16:creationId xmlns:a16="http://schemas.microsoft.com/office/drawing/2014/main" id="{C5FA0ACF-A86C-455C-A394-CF785C723A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2" name="Text Box 6">
          <a:extLst>
            <a:ext uri="{FF2B5EF4-FFF2-40B4-BE49-F238E27FC236}">
              <a16:creationId xmlns:a16="http://schemas.microsoft.com/office/drawing/2014/main" id="{C35762B6-07C4-4EBF-A351-CC31B137256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3" name="Text Box 7">
          <a:extLst>
            <a:ext uri="{FF2B5EF4-FFF2-40B4-BE49-F238E27FC236}">
              <a16:creationId xmlns:a16="http://schemas.microsoft.com/office/drawing/2014/main" id="{A91772B7-1631-46E3-A0FE-5F41F975ED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4" name="Text Box 8">
          <a:extLst>
            <a:ext uri="{FF2B5EF4-FFF2-40B4-BE49-F238E27FC236}">
              <a16:creationId xmlns:a16="http://schemas.microsoft.com/office/drawing/2014/main" id="{AC62035D-D3E2-4108-BDF5-149323744EB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5" name="Text Box 9">
          <a:extLst>
            <a:ext uri="{FF2B5EF4-FFF2-40B4-BE49-F238E27FC236}">
              <a16:creationId xmlns:a16="http://schemas.microsoft.com/office/drawing/2014/main" id="{E306D97E-5A85-4D58-9C32-E5D6E08A763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6" name="Text Box 10">
          <a:extLst>
            <a:ext uri="{FF2B5EF4-FFF2-40B4-BE49-F238E27FC236}">
              <a16:creationId xmlns:a16="http://schemas.microsoft.com/office/drawing/2014/main" id="{62878291-3D87-460C-94E4-A1FAD4A5597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7" name="Text Box 11">
          <a:extLst>
            <a:ext uri="{FF2B5EF4-FFF2-40B4-BE49-F238E27FC236}">
              <a16:creationId xmlns:a16="http://schemas.microsoft.com/office/drawing/2014/main" id="{9FC6D946-5D26-4CAE-8DE2-DE15ED53914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8" name="Text Box 12">
          <a:extLst>
            <a:ext uri="{FF2B5EF4-FFF2-40B4-BE49-F238E27FC236}">
              <a16:creationId xmlns:a16="http://schemas.microsoft.com/office/drawing/2014/main" id="{26DB7448-E1C0-4C54-986E-58BE15608D7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49" name="Text Box 13">
          <a:extLst>
            <a:ext uri="{FF2B5EF4-FFF2-40B4-BE49-F238E27FC236}">
              <a16:creationId xmlns:a16="http://schemas.microsoft.com/office/drawing/2014/main" id="{DFC6F609-7FDC-47EA-9936-B50B4F9EED2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0" name="Text Box 14">
          <a:extLst>
            <a:ext uri="{FF2B5EF4-FFF2-40B4-BE49-F238E27FC236}">
              <a16:creationId xmlns:a16="http://schemas.microsoft.com/office/drawing/2014/main" id="{0F8166F4-0DC5-4C2C-B07B-67AACD8890E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1" name="Text Box 15">
          <a:extLst>
            <a:ext uri="{FF2B5EF4-FFF2-40B4-BE49-F238E27FC236}">
              <a16:creationId xmlns:a16="http://schemas.microsoft.com/office/drawing/2014/main" id="{55F2DCF0-39CB-4A9A-9C52-3691B1DE8CD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2" name="Text Box 16">
          <a:extLst>
            <a:ext uri="{FF2B5EF4-FFF2-40B4-BE49-F238E27FC236}">
              <a16:creationId xmlns:a16="http://schemas.microsoft.com/office/drawing/2014/main" id="{A70C5A43-63CE-4FFE-9720-3EF4B8C0FD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3" name="Text Box 17">
          <a:extLst>
            <a:ext uri="{FF2B5EF4-FFF2-40B4-BE49-F238E27FC236}">
              <a16:creationId xmlns:a16="http://schemas.microsoft.com/office/drawing/2014/main" id="{5992E692-B97B-4AF6-A6BC-0BC7C7E3E51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4" name="Text Box 6">
          <a:extLst>
            <a:ext uri="{FF2B5EF4-FFF2-40B4-BE49-F238E27FC236}">
              <a16:creationId xmlns:a16="http://schemas.microsoft.com/office/drawing/2014/main" id="{B4C30F18-4801-4DC7-B24D-7923AB9059F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5" name="Text Box 7">
          <a:extLst>
            <a:ext uri="{FF2B5EF4-FFF2-40B4-BE49-F238E27FC236}">
              <a16:creationId xmlns:a16="http://schemas.microsoft.com/office/drawing/2014/main" id="{932D7D50-8F66-43CB-AB1F-23A04ECB528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6" name="Text Box 8">
          <a:extLst>
            <a:ext uri="{FF2B5EF4-FFF2-40B4-BE49-F238E27FC236}">
              <a16:creationId xmlns:a16="http://schemas.microsoft.com/office/drawing/2014/main" id="{0BF2C2D8-D709-425C-9E83-57134CFF751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7" name="Text Box 9">
          <a:extLst>
            <a:ext uri="{FF2B5EF4-FFF2-40B4-BE49-F238E27FC236}">
              <a16:creationId xmlns:a16="http://schemas.microsoft.com/office/drawing/2014/main" id="{83E98623-A42E-47BD-A230-35F4D649186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8" name="Text Box 10">
          <a:extLst>
            <a:ext uri="{FF2B5EF4-FFF2-40B4-BE49-F238E27FC236}">
              <a16:creationId xmlns:a16="http://schemas.microsoft.com/office/drawing/2014/main" id="{2159C7A1-BB90-41D4-8FB8-7771C494100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59" name="Text Box 11">
          <a:extLst>
            <a:ext uri="{FF2B5EF4-FFF2-40B4-BE49-F238E27FC236}">
              <a16:creationId xmlns:a16="http://schemas.microsoft.com/office/drawing/2014/main" id="{C0122886-F498-4715-B454-648F5542B47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0" name="Text Box 12">
          <a:extLst>
            <a:ext uri="{FF2B5EF4-FFF2-40B4-BE49-F238E27FC236}">
              <a16:creationId xmlns:a16="http://schemas.microsoft.com/office/drawing/2014/main" id="{9E4B9B08-256D-4B9B-8F5C-F55D5A76F5F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1" name="Text Box 13">
          <a:extLst>
            <a:ext uri="{FF2B5EF4-FFF2-40B4-BE49-F238E27FC236}">
              <a16:creationId xmlns:a16="http://schemas.microsoft.com/office/drawing/2014/main" id="{7A3F503C-F272-4866-998E-BB1B07402B8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2" name="Text Box 14">
          <a:extLst>
            <a:ext uri="{FF2B5EF4-FFF2-40B4-BE49-F238E27FC236}">
              <a16:creationId xmlns:a16="http://schemas.microsoft.com/office/drawing/2014/main" id="{A04DEB58-C920-4355-8452-3E4745AF0A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3" name="Text Box 15">
          <a:extLst>
            <a:ext uri="{FF2B5EF4-FFF2-40B4-BE49-F238E27FC236}">
              <a16:creationId xmlns:a16="http://schemas.microsoft.com/office/drawing/2014/main" id="{5AEDB98F-B023-4098-85FA-38D685BF2FA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4" name="Text Box 16">
          <a:extLst>
            <a:ext uri="{FF2B5EF4-FFF2-40B4-BE49-F238E27FC236}">
              <a16:creationId xmlns:a16="http://schemas.microsoft.com/office/drawing/2014/main" id="{AA803AA9-3D73-4EDA-964C-AA89617A738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5" name="Text Box 17">
          <a:extLst>
            <a:ext uri="{FF2B5EF4-FFF2-40B4-BE49-F238E27FC236}">
              <a16:creationId xmlns:a16="http://schemas.microsoft.com/office/drawing/2014/main" id="{6CAC9D8D-5105-465C-821A-62F7CB5AE71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6" name="Text Box 7">
          <a:extLst>
            <a:ext uri="{FF2B5EF4-FFF2-40B4-BE49-F238E27FC236}">
              <a16:creationId xmlns:a16="http://schemas.microsoft.com/office/drawing/2014/main" id="{A8B785E2-F5D2-4173-A25C-A51127F88BF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7" name="Text Box 8">
          <a:extLst>
            <a:ext uri="{FF2B5EF4-FFF2-40B4-BE49-F238E27FC236}">
              <a16:creationId xmlns:a16="http://schemas.microsoft.com/office/drawing/2014/main" id="{945E5807-3F0C-472F-A4C4-8209D362C1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8" name="Text Box 9">
          <a:extLst>
            <a:ext uri="{FF2B5EF4-FFF2-40B4-BE49-F238E27FC236}">
              <a16:creationId xmlns:a16="http://schemas.microsoft.com/office/drawing/2014/main" id="{7CE36DB5-3E7F-4A6E-A02A-84C05FF941C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69" name="Text Box 10">
          <a:extLst>
            <a:ext uri="{FF2B5EF4-FFF2-40B4-BE49-F238E27FC236}">
              <a16:creationId xmlns:a16="http://schemas.microsoft.com/office/drawing/2014/main" id="{BC21202F-8198-48EC-8B50-37DE14D118E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0" name="Text Box 11">
          <a:extLst>
            <a:ext uri="{FF2B5EF4-FFF2-40B4-BE49-F238E27FC236}">
              <a16:creationId xmlns:a16="http://schemas.microsoft.com/office/drawing/2014/main" id="{3B39B3B4-DE3A-4B98-B914-BF249C37CA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1" name="Text Box 12">
          <a:extLst>
            <a:ext uri="{FF2B5EF4-FFF2-40B4-BE49-F238E27FC236}">
              <a16:creationId xmlns:a16="http://schemas.microsoft.com/office/drawing/2014/main" id="{56633AB0-081D-4F0E-9E0D-6736293DD7A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2" name="Text Box 13">
          <a:extLst>
            <a:ext uri="{FF2B5EF4-FFF2-40B4-BE49-F238E27FC236}">
              <a16:creationId xmlns:a16="http://schemas.microsoft.com/office/drawing/2014/main" id="{C5AEF95D-0681-4990-9DEA-9AEB573EBFF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3" name="Text Box 14">
          <a:extLst>
            <a:ext uri="{FF2B5EF4-FFF2-40B4-BE49-F238E27FC236}">
              <a16:creationId xmlns:a16="http://schemas.microsoft.com/office/drawing/2014/main" id="{75A8E3BC-9266-41E3-AC82-373E727EE8A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4" name="Text Box 15">
          <a:extLst>
            <a:ext uri="{FF2B5EF4-FFF2-40B4-BE49-F238E27FC236}">
              <a16:creationId xmlns:a16="http://schemas.microsoft.com/office/drawing/2014/main" id="{BB191AD8-7571-4498-A20F-414CBF7E246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5" name="Text Box 16">
          <a:extLst>
            <a:ext uri="{FF2B5EF4-FFF2-40B4-BE49-F238E27FC236}">
              <a16:creationId xmlns:a16="http://schemas.microsoft.com/office/drawing/2014/main" id="{A8CB29C5-AA7B-4FAE-9B98-C7018F5E319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6" name="Text Box 17">
          <a:extLst>
            <a:ext uri="{FF2B5EF4-FFF2-40B4-BE49-F238E27FC236}">
              <a16:creationId xmlns:a16="http://schemas.microsoft.com/office/drawing/2014/main" id="{D9C6DB9D-3EEE-4035-9A5D-7B99F1DB63E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7" name="Text Box 6">
          <a:extLst>
            <a:ext uri="{FF2B5EF4-FFF2-40B4-BE49-F238E27FC236}">
              <a16:creationId xmlns:a16="http://schemas.microsoft.com/office/drawing/2014/main" id="{77241A5A-D4DD-4A72-86DC-412E3FB0D3E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8" name="Text Box 7">
          <a:extLst>
            <a:ext uri="{FF2B5EF4-FFF2-40B4-BE49-F238E27FC236}">
              <a16:creationId xmlns:a16="http://schemas.microsoft.com/office/drawing/2014/main" id="{82F7A608-2AD5-4738-AC2D-E0ED41DDB1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79" name="Text Box 8">
          <a:extLst>
            <a:ext uri="{FF2B5EF4-FFF2-40B4-BE49-F238E27FC236}">
              <a16:creationId xmlns:a16="http://schemas.microsoft.com/office/drawing/2014/main" id="{174611D0-27C8-4B61-976E-A547E9CA8F8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0" name="Text Box 9">
          <a:extLst>
            <a:ext uri="{FF2B5EF4-FFF2-40B4-BE49-F238E27FC236}">
              <a16:creationId xmlns:a16="http://schemas.microsoft.com/office/drawing/2014/main" id="{46638E38-F1CC-4FE0-B3E4-4A482015CF4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1" name="Text Box 10">
          <a:extLst>
            <a:ext uri="{FF2B5EF4-FFF2-40B4-BE49-F238E27FC236}">
              <a16:creationId xmlns:a16="http://schemas.microsoft.com/office/drawing/2014/main" id="{F5C57B8A-90ED-4D59-B7AC-C0C1E3252C0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2" name="Text Box 11">
          <a:extLst>
            <a:ext uri="{FF2B5EF4-FFF2-40B4-BE49-F238E27FC236}">
              <a16:creationId xmlns:a16="http://schemas.microsoft.com/office/drawing/2014/main" id="{49C1BCEF-C52C-4FCD-A4FE-F8D7A0C67E4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3" name="Text Box 12">
          <a:extLst>
            <a:ext uri="{FF2B5EF4-FFF2-40B4-BE49-F238E27FC236}">
              <a16:creationId xmlns:a16="http://schemas.microsoft.com/office/drawing/2014/main" id="{8DA3FDD6-F3A9-4564-A917-04A56B52858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4" name="Text Box 13">
          <a:extLst>
            <a:ext uri="{FF2B5EF4-FFF2-40B4-BE49-F238E27FC236}">
              <a16:creationId xmlns:a16="http://schemas.microsoft.com/office/drawing/2014/main" id="{97EC0466-0BB9-4667-A12F-DCE9F02E0A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5" name="Text Box 14">
          <a:extLst>
            <a:ext uri="{FF2B5EF4-FFF2-40B4-BE49-F238E27FC236}">
              <a16:creationId xmlns:a16="http://schemas.microsoft.com/office/drawing/2014/main" id="{880D7A73-062E-4A75-81AF-FB303B2E896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6" name="Text Box 15">
          <a:extLst>
            <a:ext uri="{FF2B5EF4-FFF2-40B4-BE49-F238E27FC236}">
              <a16:creationId xmlns:a16="http://schemas.microsoft.com/office/drawing/2014/main" id="{069AA220-C710-4935-98DD-DBE1253FE1E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7" name="Text Box 16">
          <a:extLst>
            <a:ext uri="{FF2B5EF4-FFF2-40B4-BE49-F238E27FC236}">
              <a16:creationId xmlns:a16="http://schemas.microsoft.com/office/drawing/2014/main" id="{9162613F-E6AA-4EE9-A461-5080A4F007E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8" name="Text Box 17">
          <a:extLst>
            <a:ext uri="{FF2B5EF4-FFF2-40B4-BE49-F238E27FC236}">
              <a16:creationId xmlns:a16="http://schemas.microsoft.com/office/drawing/2014/main" id="{0771851C-4DC1-4FFB-B697-7061513E9E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89" name="Text Box 6">
          <a:extLst>
            <a:ext uri="{FF2B5EF4-FFF2-40B4-BE49-F238E27FC236}">
              <a16:creationId xmlns:a16="http://schemas.microsoft.com/office/drawing/2014/main" id="{85A7F0F5-178A-49C0-895A-5628DDB17EF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0" name="Text Box 7">
          <a:extLst>
            <a:ext uri="{FF2B5EF4-FFF2-40B4-BE49-F238E27FC236}">
              <a16:creationId xmlns:a16="http://schemas.microsoft.com/office/drawing/2014/main" id="{A0AD0B18-CAEA-4903-87C1-8A9BDCAA69E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1" name="Text Box 8">
          <a:extLst>
            <a:ext uri="{FF2B5EF4-FFF2-40B4-BE49-F238E27FC236}">
              <a16:creationId xmlns:a16="http://schemas.microsoft.com/office/drawing/2014/main" id="{318F2342-35F4-4EBF-A346-4182601A9C0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2" name="Text Box 9">
          <a:extLst>
            <a:ext uri="{FF2B5EF4-FFF2-40B4-BE49-F238E27FC236}">
              <a16:creationId xmlns:a16="http://schemas.microsoft.com/office/drawing/2014/main" id="{5D50D45C-9B4C-4463-9118-104FE8011F7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3" name="Text Box 10">
          <a:extLst>
            <a:ext uri="{FF2B5EF4-FFF2-40B4-BE49-F238E27FC236}">
              <a16:creationId xmlns:a16="http://schemas.microsoft.com/office/drawing/2014/main" id="{9D6AFB97-8BC6-4C8D-8BC0-9BB50A214FC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4" name="Text Box 11">
          <a:extLst>
            <a:ext uri="{FF2B5EF4-FFF2-40B4-BE49-F238E27FC236}">
              <a16:creationId xmlns:a16="http://schemas.microsoft.com/office/drawing/2014/main" id="{C5372D0B-CBC3-424F-8751-C9B0808CEB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5" name="Text Box 12">
          <a:extLst>
            <a:ext uri="{FF2B5EF4-FFF2-40B4-BE49-F238E27FC236}">
              <a16:creationId xmlns:a16="http://schemas.microsoft.com/office/drawing/2014/main" id="{9F301EA0-D153-4CC3-8652-211E2247F01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6" name="Text Box 13">
          <a:extLst>
            <a:ext uri="{FF2B5EF4-FFF2-40B4-BE49-F238E27FC236}">
              <a16:creationId xmlns:a16="http://schemas.microsoft.com/office/drawing/2014/main" id="{708CE5DB-3D3A-4FEB-A739-CA9BD814875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7" name="Text Box 14">
          <a:extLst>
            <a:ext uri="{FF2B5EF4-FFF2-40B4-BE49-F238E27FC236}">
              <a16:creationId xmlns:a16="http://schemas.microsoft.com/office/drawing/2014/main" id="{9F6B62B2-3174-4EF6-A3CA-1F4DDF4F87B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8" name="Text Box 15">
          <a:extLst>
            <a:ext uri="{FF2B5EF4-FFF2-40B4-BE49-F238E27FC236}">
              <a16:creationId xmlns:a16="http://schemas.microsoft.com/office/drawing/2014/main" id="{F2AE85B2-6064-45CD-8A0F-853F6FDEAF6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399" name="Text Box 16">
          <a:extLst>
            <a:ext uri="{FF2B5EF4-FFF2-40B4-BE49-F238E27FC236}">
              <a16:creationId xmlns:a16="http://schemas.microsoft.com/office/drawing/2014/main" id="{498D0055-888C-4862-9B9A-21BC6A4BFB2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0" name="Text Box 17">
          <a:extLst>
            <a:ext uri="{FF2B5EF4-FFF2-40B4-BE49-F238E27FC236}">
              <a16:creationId xmlns:a16="http://schemas.microsoft.com/office/drawing/2014/main" id="{E7B35A99-756B-47EB-8384-934B189568B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1" name="Text Box 6">
          <a:extLst>
            <a:ext uri="{FF2B5EF4-FFF2-40B4-BE49-F238E27FC236}">
              <a16:creationId xmlns:a16="http://schemas.microsoft.com/office/drawing/2014/main" id="{8519DE90-100F-4251-ADFB-69D40EDB878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2" name="Text Box 7">
          <a:extLst>
            <a:ext uri="{FF2B5EF4-FFF2-40B4-BE49-F238E27FC236}">
              <a16:creationId xmlns:a16="http://schemas.microsoft.com/office/drawing/2014/main" id="{4C8D40BA-1636-46C9-B1BC-CEC53F57068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3" name="Text Box 8">
          <a:extLst>
            <a:ext uri="{FF2B5EF4-FFF2-40B4-BE49-F238E27FC236}">
              <a16:creationId xmlns:a16="http://schemas.microsoft.com/office/drawing/2014/main" id="{60D36E92-42DC-441A-888E-3866F067E36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4" name="Text Box 9">
          <a:extLst>
            <a:ext uri="{FF2B5EF4-FFF2-40B4-BE49-F238E27FC236}">
              <a16:creationId xmlns:a16="http://schemas.microsoft.com/office/drawing/2014/main" id="{8F2D58DE-E7ED-42BA-BF36-5C643DF8100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5" name="Text Box 10">
          <a:extLst>
            <a:ext uri="{FF2B5EF4-FFF2-40B4-BE49-F238E27FC236}">
              <a16:creationId xmlns:a16="http://schemas.microsoft.com/office/drawing/2014/main" id="{A219084A-86A3-40F5-AA0B-2EACFFD960A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6" name="Text Box 11">
          <a:extLst>
            <a:ext uri="{FF2B5EF4-FFF2-40B4-BE49-F238E27FC236}">
              <a16:creationId xmlns:a16="http://schemas.microsoft.com/office/drawing/2014/main" id="{230EA55B-B386-4244-8D85-0A03DC8C1BB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7" name="Text Box 12">
          <a:extLst>
            <a:ext uri="{FF2B5EF4-FFF2-40B4-BE49-F238E27FC236}">
              <a16:creationId xmlns:a16="http://schemas.microsoft.com/office/drawing/2014/main" id="{4418AD00-65BD-4C7D-AAC9-80D27790D9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8" name="Text Box 13">
          <a:extLst>
            <a:ext uri="{FF2B5EF4-FFF2-40B4-BE49-F238E27FC236}">
              <a16:creationId xmlns:a16="http://schemas.microsoft.com/office/drawing/2014/main" id="{C7300FD5-8567-4B1C-BF01-A5CBBBF572D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09" name="Text Box 14">
          <a:extLst>
            <a:ext uri="{FF2B5EF4-FFF2-40B4-BE49-F238E27FC236}">
              <a16:creationId xmlns:a16="http://schemas.microsoft.com/office/drawing/2014/main" id="{72F62B17-F739-4418-8C21-4FC5ACB31BE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0" name="Text Box 15">
          <a:extLst>
            <a:ext uri="{FF2B5EF4-FFF2-40B4-BE49-F238E27FC236}">
              <a16:creationId xmlns:a16="http://schemas.microsoft.com/office/drawing/2014/main" id="{AA62DA6A-85D8-4432-8401-CCB7AB15C9D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1" name="Text Box 16">
          <a:extLst>
            <a:ext uri="{FF2B5EF4-FFF2-40B4-BE49-F238E27FC236}">
              <a16:creationId xmlns:a16="http://schemas.microsoft.com/office/drawing/2014/main" id="{94A8221C-E1C0-4615-AE06-67E3E0E5E8F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2" name="Text Box 17">
          <a:extLst>
            <a:ext uri="{FF2B5EF4-FFF2-40B4-BE49-F238E27FC236}">
              <a16:creationId xmlns:a16="http://schemas.microsoft.com/office/drawing/2014/main" id="{8A9675A7-2817-4F1C-A4FD-C42E2FAD59B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3" name="Text Box 7">
          <a:extLst>
            <a:ext uri="{FF2B5EF4-FFF2-40B4-BE49-F238E27FC236}">
              <a16:creationId xmlns:a16="http://schemas.microsoft.com/office/drawing/2014/main" id="{3DE7F8E6-FBE8-4EB6-8595-030544BB9DC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4" name="Text Box 8">
          <a:extLst>
            <a:ext uri="{FF2B5EF4-FFF2-40B4-BE49-F238E27FC236}">
              <a16:creationId xmlns:a16="http://schemas.microsoft.com/office/drawing/2014/main" id="{10D0AFD4-11AB-46BC-9AB3-9CA0051D95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5" name="Text Box 9">
          <a:extLst>
            <a:ext uri="{FF2B5EF4-FFF2-40B4-BE49-F238E27FC236}">
              <a16:creationId xmlns:a16="http://schemas.microsoft.com/office/drawing/2014/main" id="{31B0AF51-D826-4482-9A6C-7F8978F5E3F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6" name="Text Box 10">
          <a:extLst>
            <a:ext uri="{FF2B5EF4-FFF2-40B4-BE49-F238E27FC236}">
              <a16:creationId xmlns:a16="http://schemas.microsoft.com/office/drawing/2014/main" id="{2B28B6BE-E92D-4AD3-9EDF-F7250CBA104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7" name="Text Box 11">
          <a:extLst>
            <a:ext uri="{FF2B5EF4-FFF2-40B4-BE49-F238E27FC236}">
              <a16:creationId xmlns:a16="http://schemas.microsoft.com/office/drawing/2014/main" id="{B2CEB28A-B352-408C-A294-1CB7911574B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8" name="Text Box 12">
          <a:extLst>
            <a:ext uri="{FF2B5EF4-FFF2-40B4-BE49-F238E27FC236}">
              <a16:creationId xmlns:a16="http://schemas.microsoft.com/office/drawing/2014/main" id="{D8DD0018-5BEB-4F2B-A079-7C4A0C8112D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19" name="Text Box 13">
          <a:extLst>
            <a:ext uri="{FF2B5EF4-FFF2-40B4-BE49-F238E27FC236}">
              <a16:creationId xmlns:a16="http://schemas.microsoft.com/office/drawing/2014/main" id="{5C963056-E3D1-4F5F-885E-428A063D411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0" name="Text Box 14">
          <a:extLst>
            <a:ext uri="{FF2B5EF4-FFF2-40B4-BE49-F238E27FC236}">
              <a16:creationId xmlns:a16="http://schemas.microsoft.com/office/drawing/2014/main" id="{BAC16FBF-27FD-4266-AA7A-3F31D8E914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1" name="Text Box 15">
          <a:extLst>
            <a:ext uri="{FF2B5EF4-FFF2-40B4-BE49-F238E27FC236}">
              <a16:creationId xmlns:a16="http://schemas.microsoft.com/office/drawing/2014/main" id="{E08BE552-138C-4CAE-A08E-28B8C31ED66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2" name="Text Box 16">
          <a:extLst>
            <a:ext uri="{FF2B5EF4-FFF2-40B4-BE49-F238E27FC236}">
              <a16:creationId xmlns:a16="http://schemas.microsoft.com/office/drawing/2014/main" id="{F5761110-5064-40C1-AF95-A4C0AB816A4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3" name="Text Box 17">
          <a:extLst>
            <a:ext uri="{FF2B5EF4-FFF2-40B4-BE49-F238E27FC236}">
              <a16:creationId xmlns:a16="http://schemas.microsoft.com/office/drawing/2014/main" id="{3B4CB2C4-4A48-47EB-BB54-6FBF21CCAE7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4" name="Text Box 6">
          <a:extLst>
            <a:ext uri="{FF2B5EF4-FFF2-40B4-BE49-F238E27FC236}">
              <a16:creationId xmlns:a16="http://schemas.microsoft.com/office/drawing/2014/main" id="{A1065468-0082-44B4-B331-F73837A35A1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5" name="Text Box 7">
          <a:extLst>
            <a:ext uri="{FF2B5EF4-FFF2-40B4-BE49-F238E27FC236}">
              <a16:creationId xmlns:a16="http://schemas.microsoft.com/office/drawing/2014/main" id="{866496F7-49A0-4109-86C6-232CEF0A5CC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6" name="Text Box 8">
          <a:extLst>
            <a:ext uri="{FF2B5EF4-FFF2-40B4-BE49-F238E27FC236}">
              <a16:creationId xmlns:a16="http://schemas.microsoft.com/office/drawing/2014/main" id="{C6F38863-B393-42DD-8207-E07DBC4797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7" name="Text Box 9">
          <a:extLst>
            <a:ext uri="{FF2B5EF4-FFF2-40B4-BE49-F238E27FC236}">
              <a16:creationId xmlns:a16="http://schemas.microsoft.com/office/drawing/2014/main" id="{DA013106-B431-4B9E-A0FB-D59D5BFC86C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8" name="Text Box 10">
          <a:extLst>
            <a:ext uri="{FF2B5EF4-FFF2-40B4-BE49-F238E27FC236}">
              <a16:creationId xmlns:a16="http://schemas.microsoft.com/office/drawing/2014/main" id="{645166FB-8A8D-45DE-9036-42D58968D82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29" name="Text Box 11">
          <a:extLst>
            <a:ext uri="{FF2B5EF4-FFF2-40B4-BE49-F238E27FC236}">
              <a16:creationId xmlns:a16="http://schemas.microsoft.com/office/drawing/2014/main" id="{E5B44925-EDC1-4BD7-8B0A-5C1D5B51FAE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0" name="Text Box 12">
          <a:extLst>
            <a:ext uri="{FF2B5EF4-FFF2-40B4-BE49-F238E27FC236}">
              <a16:creationId xmlns:a16="http://schemas.microsoft.com/office/drawing/2014/main" id="{B9DF4D1B-3A42-4930-A243-A06ED11E5F0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1" name="Text Box 13">
          <a:extLst>
            <a:ext uri="{FF2B5EF4-FFF2-40B4-BE49-F238E27FC236}">
              <a16:creationId xmlns:a16="http://schemas.microsoft.com/office/drawing/2014/main" id="{DA9EBA8F-F4B2-4C58-9B64-235BEB5B9B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2" name="Text Box 14">
          <a:extLst>
            <a:ext uri="{FF2B5EF4-FFF2-40B4-BE49-F238E27FC236}">
              <a16:creationId xmlns:a16="http://schemas.microsoft.com/office/drawing/2014/main" id="{721A05F1-FEC9-419E-9414-52DBCBC1A2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3" name="Text Box 15">
          <a:extLst>
            <a:ext uri="{FF2B5EF4-FFF2-40B4-BE49-F238E27FC236}">
              <a16:creationId xmlns:a16="http://schemas.microsoft.com/office/drawing/2014/main" id="{D76DF6BF-B09D-47F5-825A-27749EB273B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4" name="Text Box 16">
          <a:extLst>
            <a:ext uri="{FF2B5EF4-FFF2-40B4-BE49-F238E27FC236}">
              <a16:creationId xmlns:a16="http://schemas.microsoft.com/office/drawing/2014/main" id="{52307BF4-0EE8-4772-A162-BA57F7426E8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5" name="Text Box 17">
          <a:extLst>
            <a:ext uri="{FF2B5EF4-FFF2-40B4-BE49-F238E27FC236}">
              <a16:creationId xmlns:a16="http://schemas.microsoft.com/office/drawing/2014/main" id="{65D5FE84-472B-47C8-A4DE-E7FA369B0C6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6" name="Text Box 6">
          <a:extLst>
            <a:ext uri="{FF2B5EF4-FFF2-40B4-BE49-F238E27FC236}">
              <a16:creationId xmlns:a16="http://schemas.microsoft.com/office/drawing/2014/main" id="{02BEEC38-5825-490B-BF78-F32C827F2E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7" name="Text Box 7">
          <a:extLst>
            <a:ext uri="{FF2B5EF4-FFF2-40B4-BE49-F238E27FC236}">
              <a16:creationId xmlns:a16="http://schemas.microsoft.com/office/drawing/2014/main" id="{4BFBA93F-77C9-43E0-B358-763E74EB206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8" name="Text Box 8">
          <a:extLst>
            <a:ext uri="{FF2B5EF4-FFF2-40B4-BE49-F238E27FC236}">
              <a16:creationId xmlns:a16="http://schemas.microsoft.com/office/drawing/2014/main" id="{836C24D2-0198-415C-BD5D-F9C45275A2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39" name="Text Box 9">
          <a:extLst>
            <a:ext uri="{FF2B5EF4-FFF2-40B4-BE49-F238E27FC236}">
              <a16:creationId xmlns:a16="http://schemas.microsoft.com/office/drawing/2014/main" id="{5C886BFA-86CA-4BAB-B6AB-E9D792AEF80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0" name="Text Box 10">
          <a:extLst>
            <a:ext uri="{FF2B5EF4-FFF2-40B4-BE49-F238E27FC236}">
              <a16:creationId xmlns:a16="http://schemas.microsoft.com/office/drawing/2014/main" id="{F0AAB338-A701-4DAC-B33E-6250560C380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1" name="Text Box 11">
          <a:extLst>
            <a:ext uri="{FF2B5EF4-FFF2-40B4-BE49-F238E27FC236}">
              <a16:creationId xmlns:a16="http://schemas.microsoft.com/office/drawing/2014/main" id="{7E703ADD-4D3F-46EE-B137-82246499EEF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2" name="Text Box 12">
          <a:extLst>
            <a:ext uri="{FF2B5EF4-FFF2-40B4-BE49-F238E27FC236}">
              <a16:creationId xmlns:a16="http://schemas.microsoft.com/office/drawing/2014/main" id="{930AD150-D662-4B91-B1C2-FC693E44BC5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3" name="Text Box 13">
          <a:extLst>
            <a:ext uri="{FF2B5EF4-FFF2-40B4-BE49-F238E27FC236}">
              <a16:creationId xmlns:a16="http://schemas.microsoft.com/office/drawing/2014/main" id="{4A36CFF2-56F0-4E3E-978C-60ECCCEE97F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4" name="Text Box 14">
          <a:extLst>
            <a:ext uri="{FF2B5EF4-FFF2-40B4-BE49-F238E27FC236}">
              <a16:creationId xmlns:a16="http://schemas.microsoft.com/office/drawing/2014/main" id="{5AA27C32-D49E-44D7-90DB-874A8FD57D2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5" name="Text Box 15">
          <a:extLst>
            <a:ext uri="{FF2B5EF4-FFF2-40B4-BE49-F238E27FC236}">
              <a16:creationId xmlns:a16="http://schemas.microsoft.com/office/drawing/2014/main" id="{49042EA8-41E3-4109-9027-26EA0E6DC5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6" name="Text Box 16">
          <a:extLst>
            <a:ext uri="{FF2B5EF4-FFF2-40B4-BE49-F238E27FC236}">
              <a16:creationId xmlns:a16="http://schemas.microsoft.com/office/drawing/2014/main" id="{CAE92111-FF4F-49D9-9783-902F988F568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7" name="Text Box 17">
          <a:extLst>
            <a:ext uri="{FF2B5EF4-FFF2-40B4-BE49-F238E27FC236}">
              <a16:creationId xmlns:a16="http://schemas.microsoft.com/office/drawing/2014/main" id="{64427CB8-7545-41FD-A28C-023B335BFCF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8" name="Text Box 6">
          <a:extLst>
            <a:ext uri="{FF2B5EF4-FFF2-40B4-BE49-F238E27FC236}">
              <a16:creationId xmlns:a16="http://schemas.microsoft.com/office/drawing/2014/main" id="{2C459CA1-36BA-49BE-9263-5F180E297BD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49" name="Text Box 7">
          <a:extLst>
            <a:ext uri="{FF2B5EF4-FFF2-40B4-BE49-F238E27FC236}">
              <a16:creationId xmlns:a16="http://schemas.microsoft.com/office/drawing/2014/main" id="{EFC01B4A-CC86-4CAB-A5C6-9695509DC39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0" name="Text Box 8">
          <a:extLst>
            <a:ext uri="{FF2B5EF4-FFF2-40B4-BE49-F238E27FC236}">
              <a16:creationId xmlns:a16="http://schemas.microsoft.com/office/drawing/2014/main" id="{EC9E58FE-3424-4278-A185-EB3B19D9829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1" name="Text Box 9">
          <a:extLst>
            <a:ext uri="{FF2B5EF4-FFF2-40B4-BE49-F238E27FC236}">
              <a16:creationId xmlns:a16="http://schemas.microsoft.com/office/drawing/2014/main" id="{71B252EB-51C7-427F-B848-F49B399BC8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2" name="Text Box 10">
          <a:extLst>
            <a:ext uri="{FF2B5EF4-FFF2-40B4-BE49-F238E27FC236}">
              <a16:creationId xmlns:a16="http://schemas.microsoft.com/office/drawing/2014/main" id="{6D1D10F9-1698-46E5-9593-EB7F3E0B570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3" name="Text Box 11">
          <a:extLst>
            <a:ext uri="{FF2B5EF4-FFF2-40B4-BE49-F238E27FC236}">
              <a16:creationId xmlns:a16="http://schemas.microsoft.com/office/drawing/2014/main" id="{9D7763C9-1245-41F2-8B65-E135FBB8F34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4" name="Text Box 12">
          <a:extLst>
            <a:ext uri="{FF2B5EF4-FFF2-40B4-BE49-F238E27FC236}">
              <a16:creationId xmlns:a16="http://schemas.microsoft.com/office/drawing/2014/main" id="{F4C4DCC6-B7EE-4374-BCBD-FC260A8F6B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5" name="Text Box 13">
          <a:extLst>
            <a:ext uri="{FF2B5EF4-FFF2-40B4-BE49-F238E27FC236}">
              <a16:creationId xmlns:a16="http://schemas.microsoft.com/office/drawing/2014/main" id="{622FA40F-49AC-4366-99EA-3CAE886AD02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6" name="Text Box 14">
          <a:extLst>
            <a:ext uri="{FF2B5EF4-FFF2-40B4-BE49-F238E27FC236}">
              <a16:creationId xmlns:a16="http://schemas.microsoft.com/office/drawing/2014/main" id="{5FE9F962-3508-4F8F-BCB9-E63A017B538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7" name="Text Box 15">
          <a:extLst>
            <a:ext uri="{FF2B5EF4-FFF2-40B4-BE49-F238E27FC236}">
              <a16:creationId xmlns:a16="http://schemas.microsoft.com/office/drawing/2014/main" id="{AFA6001F-0410-48A0-8C61-EAC4E4EE0F4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8" name="Text Box 16">
          <a:extLst>
            <a:ext uri="{FF2B5EF4-FFF2-40B4-BE49-F238E27FC236}">
              <a16:creationId xmlns:a16="http://schemas.microsoft.com/office/drawing/2014/main" id="{81E60E1C-CE64-4D75-AEF4-FF50FF78BDC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59" name="Text Box 17">
          <a:extLst>
            <a:ext uri="{FF2B5EF4-FFF2-40B4-BE49-F238E27FC236}">
              <a16:creationId xmlns:a16="http://schemas.microsoft.com/office/drawing/2014/main" id="{5970CE5F-A6EA-4D94-A3FD-344C60CA9B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0" name="Text Box 7">
          <a:extLst>
            <a:ext uri="{FF2B5EF4-FFF2-40B4-BE49-F238E27FC236}">
              <a16:creationId xmlns:a16="http://schemas.microsoft.com/office/drawing/2014/main" id="{06BD98C1-BA61-42E3-B5A4-073AAB244A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1" name="Text Box 8">
          <a:extLst>
            <a:ext uri="{FF2B5EF4-FFF2-40B4-BE49-F238E27FC236}">
              <a16:creationId xmlns:a16="http://schemas.microsoft.com/office/drawing/2014/main" id="{17EFAF86-5967-4824-BD8E-16FD95A23C2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2" name="Text Box 9">
          <a:extLst>
            <a:ext uri="{FF2B5EF4-FFF2-40B4-BE49-F238E27FC236}">
              <a16:creationId xmlns:a16="http://schemas.microsoft.com/office/drawing/2014/main" id="{A9FFA1E8-5E82-4681-A7C2-42681757EB6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3" name="Text Box 10">
          <a:extLst>
            <a:ext uri="{FF2B5EF4-FFF2-40B4-BE49-F238E27FC236}">
              <a16:creationId xmlns:a16="http://schemas.microsoft.com/office/drawing/2014/main" id="{254E1AFD-F1A0-4693-B936-8C1BFE08014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4" name="Text Box 11">
          <a:extLst>
            <a:ext uri="{FF2B5EF4-FFF2-40B4-BE49-F238E27FC236}">
              <a16:creationId xmlns:a16="http://schemas.microsoft.com/office/drawing/2014/main" id="{EAA4BAB6-C46B-477B-A45E-B564D2969DA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5" name="Text Box 12">
          <a:extLst>
            <a:ext uri="{FF2B5EF4-FFF2-40B4-BE49-F238E27FC236}">
              <a16:creationId xmlns:a16="http://schemas.microsoft.com/office/drawing/2014/main" id="{AB815DFF-5914-4BCA-8CD9-8FDA1521D4E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6" name="Text Box 13">
          <a:extLst>
            <a:ext uri="{FF2B5EF4-FFF2-40B4-BE49-F238E27FC236}">
              <a16:creationId xmlns:a16="http://schemas.microsoft.com/office/drawing/2014/main" id="{74437B83-DBE7-4340-AA56-760715FF04D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7" name="Text Box 14">
          <a:extLst>
            <a:ext uri="{FF2B5EF4-FFF2-40B4-BE49-F238E27FC236}">
              <a16:creationId xmlns:a16="http://schemas.microsoft.com/office/drawing/2014/main" id="{753B02A0-4CC7-43EF-B062-9C7DB877D86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8" name="Text Box 15">
          <a:extLst>
            <a:ext uri="{FF2B5EF4-FFF2-40B4-BE49-F238E27FC236}">
              <a16:creationId xmlns:a16="http://schemas.microsoft.com/office/drawing/2014/main" id="{E23A5A9A-A1C1-4DE6-BA0E-DF5A53259BE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69" name="Text Box 16">
          <a:extLst>
            <a:ext uri="{FF2B5EF4-FFF2-40B4-BE49-F238E27FC236}">
              <a16:creationId xmlns:a16="http://schemas.microsoft.com/office/drawing/2014/main" id="{B293A767-D6E8-4059-B2D2-73F5AED6234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0" name="Text Box 17">
          <a:extLst>
            <a:ext uri="{FF2B5EF4-FFF2-40B4-BE49-F238E27FC236}">
              <a16:creationId xmlns:a16="http://schemas.microsoft.com/office/drawing/2014/main" id="{B13FCBD9-D8F6-4273-901D-85D4A6DCB3F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1" name="Text Box 6">
          <a:extLst>
            <a:ext uri="{FF2B5EF4-FFF2-40B4-BE49-F238E27FC236}">
              <a16:creationId xmlns:a16="http://schemas.microsoft.com/office/drawing/2014/main" id="{886DE205-57CE-42E3-A4C4-FE4C7963C47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2" name="Text Box 7">
          <a:extLst>
            <a:ext uri="{FF2B5EF4-FFF2-40B4-BE49-F238E27FC236}">
              <a16:creationId xmlns:a16="http://schemas.microsoft.com/office/drawing/2014/main" id="{9A6C837A-3027-40F5-B260-2FE6FC43313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3" name="Text Box 8">
          <a:extLst>
            <a:ext uri="{FF2B5EF4-FFF2-40B4-BE49-F238E27FC236}">
              <a16:creationId xmlns:a16="http://schemas.microsoft.com/office/drawing/2014/main" id="{F1C21FFF-9010-4F90-8787-4ACF5E7120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4" name="Text Box 9">
          <a:extLst>
            <a:ext uri="{FF2B5EF4-FFF2-40B4-BE49-F238E27FC236}">
              <a16:creationId xmlns:a16="http://schemas.microsoft.com/office/drawing/2014/main" id="{F4180581-A219-4F8E-8077-486E0039927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5" name="Text Box 10">
          <a:extLst>
            <a:ext uri="{FF2B5EF4-FFF2-40B4-BE49-F238E27FC236}">
              <a16:creationId xmlns:a16="http://schemas.microsoft.com/office/drawing/2014/main" id="{F656B2FC-CD2E-454D-B1D1-3E6F17BEC4F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6" name="Text Box 11">
          <a:extLst>
            <a:ext uri="{FF2B5EF4-FFF2-40B4-BE49-F238E27FC236}">
              <a16:creationId xmlns:a16="http://schemas.microsoft.com/office/drawing/2014/main" id="{4510EAFB-803A-4E1C-A1A1-A11508234A5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7" name="Text Box 12">
          <a:extLst>
            <a:ext uri="{FF2B5EF4-FFF2-40B4-BE49-F238E27FC236}">
              <a16:creationId xmlns:a16="http://schemas.microsoft.com/office/drawing/2014/main" id="{50D59F8A-110D-41AA-A7B2-157C1794193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8" name="Text Box 13">
          <a:extLst>
            <a:ext uri="{FF2B5EF4-FFF2-40B4-BE49-F238E27FC236}">
              <a16:creationId xmlns:a16="http://schemas.microsoft.com/office/drawing/2014/main" id="{B183D855-ABCE-434A-804F-58AE7E8DC5F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79" name="Text Box 14">
          <a:extLst>
            <a:ext uri="{FF2B5EF4-FFF2-40B4-BE49-F238E27FC236}">
              <a16:creationId xmlns:a16="http://schemas.microsoft.com/office/drawing/2014/main" id="{EB290339-BB28-49C0-9736-3445CBB022A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0" name="Text Box 15">
          <a:extLst>
            <a:ext uri="{FF2B5EF4-FFF2-40B4-BE49-F238E27FC236}">
              <a16:creationId xmlns:a16="http://schemas.microsoft.com/office/drawing/2014/main" id="{AF8D1333-9ED0-492E-B4AE-6ADE69BB57A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1" name="Text Box 16">
          <a:extLst>
            <a:ext uri="{FF2B5EF4-FFF2-40B4-BE49-F238E27FC236}">
              <a16:creationId xmlns:a16="http://schemas.microsoft.com/office/drawing/2014/main" id="{E12833B4-923A-448A-8C04-3CA174DA85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2" name="Text Box 17">
          <a:extLst>
            <a:ext uri="{FF2B5EF4-FFF2-40B4-BE49-F238E27FC236}">
              <a16:creationId xmlns:a16="http://schemas.microsoft.com/office/drawing/2014/main" id="{B24E0F83-BCFB-4362-9AC7-271941BF40C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3" name="Text Box 6">
          <a:extLst>
            <a:ext uri="{FF2B5EF4-FFF2-40B4-BE49-F238E27FC236}">
              <a16:creationId xmlns:a16="http://schemas.microsoft.com/office/drawing/2014/main" id="{466768DB-10A8-4E37-B304-5051D45FFEA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4" name="Text Box 7">
          <a:extLst>
            <a:ext uri="{FF2B5EF4-FFF2-40B4-BE49-F238E27FC236}">
              <a16:creationId xmlns:a16="http://schemas.microsoft.com/office/drawing/2014/main" id="{CF13EA8C-F626-4E34-A97B-4AE941AC588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5" name="Text Box 8">
          <a:extLst>
            <a:ext uri="{FF2B5EF4-FFF2-40B4-BE49-F238E27FC236}">
              <a16:creationId xmlns:a16="http://schemas.microsoft.com/office/drawing/2014/main" id="{A050E371-412F-42A4-8965-DCAA99E9E8D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6" name="Text Box 9">
          <a:extLst>
            <a:ext uri="{FF2B5EF4-FFF2-40B4-BE49-F238E27FC236}">
              <a16:creationId xmlns:a16="http://schemas.microsoft.com/office/drawing/2014/main" id="{AC05B950-F2E1-4293-B833-1CB6C0CCECE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7" name="Text Box 10">
          <a:extLst>
            <a:ext uri="{FF2B5EF4-FFF2-40B4-BE49-F238E27FC236}">
              <a16:creationId xmlns:a16="http://schemas.microsoft.com/office/drawing/2014/main" id="{6F3279A5-8E56-4672-B1DF-794B70BBD5C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8" name="Text Box 11">
          <a:extLst>
            <a:ext uri="{FF2B5EF4-FFF2-40B4-BE49-F238E27FC236}">
              <a16:creationId xmlns:a16="http://schemas.microsoft.com/office/drawing/2014/main" id="{2F749A3C-3E8F-4BDA-8B18-FD0451896E6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89" name="Text Box 12">
          <a:extLst>
            <a:ext uri="{FF2B5EF4-FFF2-40B4-BE49-F238E27FC236}">
              <a16:creationId xmlns:a16="http://schemas.microsoft.com/office/drawing/2014/main" id="{F974B08E-D2BD-4846-819A-BF95F498DC1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0" name="Text Box 13">
          <a:extLst>
            <a:ext uri="{FF2B5EF4-FFF2-40B4-BE49-F238E27FC236}">
              <a16:creationId xmlns:a16="http://schemas.microsoft.com/office/drawing/2014/main" id="{8C0FF863-8EE9-4DE5-A6C4-18503D63676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1" name="Text Box 14">
          <a:extLst>
            <a:ext uri="{FF2B5EF4-FFF2-40B4-BE49-F238E27FC236}">
              <a16:creationId xmlns:a16="http://schemas.microsoft.com/office/drawing/2014/main" id="{4BF01604-9BDB-496D-801B-46A4BD9194F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2" name="Text Box 15">
          <a:extLst>
            <a:ext uri="{FF2B5EF4-FFF2-40B4-BE49-F238E27FC236}">
              <a16:creationId xmlns:a16="http://schemas.microsoft.com/office/drawing/2014/main" id="{B82A5A7B-BD0A-4D18-919B-63A955A21E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3" name="Text Box 16">
          <a:extLst>
            <a:ext uri="{FF2B5EF4-FFF2-40B4-BE49-F238E27FC236}">
              <a16:creationId xmlns:a16="http://schemas.microsoft.com/office/drawing/2014/main" id="{98A09A12-62EC-4C76-BE39-CD6ABC5BBE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4" name="Text Box 17">
          <a:extLst>
            <a:ext uri="{FF2B5EF4-FFF2-40B4-BE49-F238E27FC236}">
              <a16:creationId xmlns:a16="http://schemas.microsoft.com/office/drawing/2014/main" id="{0AADE0CB-18B9-4D22-8FD4-C09D8B5ADC9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5" name="Text Box 6">
          <a:extLst>
            <a:ext uri="{FF2B5EF4-FFF2-40B4-BE49-F238E27FC236}">
              <a16:creationId xmlns:a16="http://schemas.microsoft.com/office/drawing/2014/main" id="{E44C6F0E-2A6C-4A33-8888-2746C0CAA2F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6" name="Text Box 7">
          <a:extLst>
            <a:ext uri="{FF2B5EF4-FFF2-40B4-BE49-F238E27FC236}">
              <a16:creationId xmlns:a16="http://schemas.microsoft.com/office/drawing/2014/main" id="{46F15352-CFB1-458A-9949-3120759C163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7" name="Text Box 8">
          <a:extLst>
            <a:ext uri="{FF2B5EF4-FFF2-40B4-BE49-F238E27FC236}">
              <a16:creationId xmlns:a16="http://schemas.microsoft.com/office/drawing/2014/main" id="{DF879AA3-A0C2-4F0A-B50C-1E71B3E6008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8" name="Text Box 9">
          <a:extLst>
            <a:ext uri="{FF2B5EF4-FFF2-40B4-BE49-F238E27FC236}">
              <a16:creationId xmlns:a16="http://schemas.microsoft.com/office/drawing/2014/main" id="{84735B8D-93FE-4069-9FD2-0D4E6BC2467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499" name="Text Box 10">
          <a:extLst>
            <a:ext uri="{FF2B5EF4-FFF2-40B4-BE49-F238E27FC236}">
              <a16:creationId xmlns:a16="http://schemas.microsoft.com/office/drawing/2014/main" id="{55EA1883-078C-48E3-9449-6A1CC19A49A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0" name="Text Box 11">
          <a:extLst>
            <a:ext uri="{FF2B5EF4-FFF2-40B4-BE49-F238E27FC236}">
              <a16:creationId xmlns:a16="http://schemas.microsoft.com/office/drawing/2014/main" id="{228EF1F4-9318-4E5F-B9E5-EB2141C987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1" name="Text Box 12">
          <a:extLst>
            <a:ext uri="{FF2B5EF4-FFF2-40B4-BE49-F238E27FC236}">
              <a16:creationId xmlns:a16="http://schemas.microsoft.com/office/drawing/2014/main" id="{31CD4FA9-50CA-4CD3-8D42-1482B35F879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2" name="Text Box 13">
          <a:extLst>
            <a:ext uri="{FF2B5EF4-FFF2-40B4-BE49-F238E27FC236}">
              <a16:creationId xmlns:a16="http://schemas.microsoft.com/office/drawing/2014/main" id="{DC68AD30-BECB-4481-9FA2-0F5E2B4864D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3" name="Text Box 14">
          <a:extLst>
            <a:ext uri="{FF2B5EF4-FFF2-40B4-BE49-F238E27FC236}">
              <a16:creationId xmlns:a16="http://schemas.microsoft.com/office/drawing/2014/main" id="{1ECB1FF2-43F7-47C3-8E1A-77288CAFE52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4" name="Text Box 15">
          <a:extLst>
            <a:ext uri="{FF2B5EF4-FFF2-40B4-BE49-F238E27FC236}">
              <a16:creationId xmlns:a16="http://schemas.microsoft.com/office/drawing/2014/main" id="{C97A3176-CAA1-4D58-8120-E4030D76CE8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5" name="Text Box 16">
          <a:extLst>
            <a:ext uri="{FF2B5EF4-FFF2-40B4-BE49-F238E27FC236}">
              <a16:creationId xmlns:a16="http://schemas.microsoft.com/office/drawing/2014/main" id="{9747844F-783B-49D4-BA37-09B278B5F7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6" name="Text Box 17">
          <a:extLst>
            <a:ext uri="{FF2B5EF4-FFF2-40B4-BE49-F238E27FC236}">
              <a16:creationId xmlns:a16="http://schemas.microsoft.com/office/drawing/2014/main" id="{793A1050-2C21-49E5-89AD-83BE89A58B6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7" name="Text Box 7">
          <a:extLst>
            <a:ext uri="{FF2B5EF4-FFF2-40B4-BE49-F238E27FC236}">
              <a16:creationId xmlns:a16="http://schemas.microsoft.com/office/drawing/2014/main" id="{6C76ECA4-E786-4D1E-9B25-845C8C858EA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8" name="Text Box 8">
          <a:extLst>
            <a:ext uri="{FF2B5EF4-FFF2-40B4-BE49-F238E27FC236}">
              <a16:creationId xmlns:a16="http://schemas.microsoft.com/office/drawing/2014/main" id="{BAB0938A-91F2-4C45-85C1-05E287F2EE5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09" name="Text Box 9">
          <a:extLst>
            <a:ext uri="{FF2B5EF4-FFF2-40B4-BE49-F238E27FC236}">
              <a16:creationId xmlns:a16="http://schemas.microsoft.com/office/drawing/2014/main" id="{8D0CC456-DD66-4CB3-8D84-CFE3B075370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0" name="Text Box 10">
          <a:extLst>
            <a:ext uri="{FF2B5EF4-FFF2-40B4-BE49-F238E27FC236}">
              <a16:creationId xmlns:a16="http://schemas.microsoft.com/office/drawing/2014/main" id="{48D88050-8F28-463A-A63E-A3CE6EBE12F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1" name="Text Box 11">
          <a:extLst>
            <a:ext uri="{FF2B5EF4-FFF2-40B4-BE49-F238E27FC236}">
              <a16:creationId xmlns:a16="http://schemas.microsoft.com/office/drawing/2014/main" id="{0A4C02DB-5C42-43F8-92E8-4AB714DF52E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2" name="Text Box 12">
          <a:extLst>
            <a:ext uri="{FF2B5EF4-FFF2-40B4-BE49-F238E27FC236}">
              <a16:creationId xmlns:a16="http://schemas.microsoft.com/office/drawing/2014/main" id="{45AF2DEC-A8C0-4D31-BF18-0CF42AAD957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3" name="Text Box 13">
          <a:extLst>
            <a:ext uri="{FF2B5EF4-FFF2-40B4-BE49-F238E27FC236}">
              <a16:creationId xmlns:a16="http://schemas.microsoft.com/office/drawing/2014/main" id="{F4F66C84-E202-444E-9F14-5448DE7875F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4" name="Text Box 14">
          <a:extLst>
            <a:ext uri="{FF2B5EF4-FFF2-40B4-BE49-F238E27FC236}">
              <a16:creationId xmlns:a16="http://schemas.microsoft.com/office/drawing/2014/main" id="{770C0185-664D-4C95-AF44-A0D9D62DB96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5" name="Text Box 15">
          <a:extLst>
            <a:ext uri="{FF2B5EF4-FFF2-40B4-BE49-F238E27FC236}">
              <a16:creationId xmlns:a16="http://schemas.microsoft.com/office/drawing/2014/main" id="{58E142AE-B1AC-4B60-94D0-C6052BBBFCB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6" name="Text Box 16">
          <a:extLst>
            <a:ext uri="{FF2B5EF4-FFF2-40B4-BE49-F238E27FC236}">
              <a16:creationId xmlns:a16="http://schemas.microsoft.com/office/drawing/2014/main" id="{27BA267D-D94A-484E-85B8-76D24888C25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7" name="Text Box 17">
          <a:extLst>
            <a:ext uri="{FF2B5EF4-FFF2-40B4-BE49-F238E27FC236}">
              <a16:creationId xmlns:a16="http://schemas.microsoft.com/office/drawing/2014/main" id="{B45E8C9B-3E42-4979-B37C-26A6F400945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8" name="Text Box 6">
          <a:extLst>
            <a:ext uri="{FF2B5EF4-FFF2-40B4-BE49-F238E27FC236}">
              <a16:creationId xmlns:a16="http://schemas.microsoft.com/office/drawing/2014/main" id="{42FE504B-7457-4D72-AB78-9D22A11ADA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19" name="Text Box 7">
          <a:extLst>
            <a:ext uri="{FF2B5EF4-FFF2-40B4-BE49-F238E27FC236}">
              <a16:creationId xmlns:a16="http://schemas.microsoft.com/office/drawing/2014/main" id="{B555CFCE-0A39-4C10-A0F7-E0CB3D45C6D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0" name="Text Box 8">
          <a:extLst>
            <a:ext uri="{FF2B5EF4-FFF2-40B4-BE49-F238E27FC236}">
              <a16:creationId xmlns:a16="http://schemas.microsoft.com/office/drawing/2014/main" id="{23ECC38D-FFB4-45FA-A1D6-45947AB7F63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1" name="Text Box 9">
          <a:extLst>
            <a:ext uri="{FF2B5EF4-FFF2-40B4-BE49-F238E27FC236}">
              <a16:creationId xmlns:a16="http://schemas.microsoft.com/office/drawing/2014/main" id="{9F4D9679-44D3-4EFB-B2C9-0FECCE401FA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2" name="Text Box 10">
          <a:extLst>
            <a:ext uri="{FF2B5EF4-FFF2-40B4-BE49-F238E27FC236}">
              <a16:creationId xmlns:a16="http://schemas.microsoft.com/office/drawing/2014/main" id="{2CD823AC-6085-46B3-8137-27BB1B2990A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3" name="Text Box 11">
          <a:extLst>
            <a:ext uri="{FF2B5EF4-FFF2-40B4-BE49-F238E27FC236}">
              <a16:creationId xmlns:a16="http://schemas.microsoft.com/office/drawing/2014/main" id="{B0962EC5-4ECA-4648-8ED0-91FBAB0291A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4" name="Text Box 12">
          <a:extLst>
            <a:ext uri="{FF2B5EF4-FFF2-40B4-BE49-F238E27FC236}">
              <a16:creationId xmlns:a16="http://schemas.microsoft.com/office/drawing/2014/main" id="{02E1AFF0-DDDA-45E3-BA60-5D7A77D7A1B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5" name="Text Box 13">
          <a:extLst>
            <a:ext uri="{FF2B5EF4-FFF2-40B4-BE49-F238E27FC236}">
              <a16:creationId xmlns:a16="http://schemas.microsoft.com/office/drawing/2014/main" id="{0328CAF4-EF9F-42BE-8A44-B18B12906C1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6" name="Text Box 14">
          <a:extLst>
            <a:ext uri="{FF2B5EF4-FFF2-40B4-BE49-F238E27FC236}">
              <a16:creationId xmlns:a16="http://schemas.microsoft.com/office/drawing/2014/main" id="{9C1EA5FC-A47A-47F3-959A-E43AB48EB6A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7" name="Text Box 15">
          <a:extLst>
            <a:ext uri="{FF2B5EF4-FFF2-40B4-BE49-F238E27FC236}">
              <a16:creationId xmlns:a16="http://schemas.microsoft.com/office/drawing/2014/main" id="{30CA1FC1-FC98-4E90-927C-5ED18152DF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8" name="Text Box 16">
          <a:extLst>
            <a:ext uri="{FF2B5EF4-FFF2-40B4-BE49-F238E27FC236}">
              <a16:creationId xmlns:a16="http://schemas.microsoft.com/office/drawing/2014/main" id="{8B8485B4-7948-4824-AFFB-64BD8ABC9A3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29" name="Text Box 17">
          <a:extLst>
            <a:ext uri="{FF2B5EF4-FFF2-40B4-BE49-F238E27FC236}">
              <a16:creationId xmlns:a16="http://schemas.microsoft.com/office/drawing/2014/main" id="{214D1838-CA3E-4FE3-98FA-0FF4DE0CF8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0" name="Text Box 6">
          <a:extLst>
            <a:ext uri="{FF2B5EF4-FFF2-40B4-BE49-F238E27FC236}">
              <a16:creationId xmlns:a16="http://schemas.microsoft.com/office/drawing/2014/main" id="{DC25F798-AF74-46E8-BA65-D5549DD0164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1" name="Text Box 7">
          <a:extLst>
            <a:ext uri="{FF2B5EF4-FFF2-40B4-BE49-F238E27FC236}">
              <a16:creationId xmlns:a16="http://schemas.microsoft.com/office/drawing/2014/main" id="{34B9DFF8-2451-4745-856E-CAA1555BE50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2" name="Text Box 8">
          <a:extLst>
            <a:ext uri="{FF2B5EF4-FFF2-40B4-BE49-F238E27FC236}">
              <a16:creationId xmlns:a16="http://schemas.microsoft.com/office/drawing/2014/main" id="{09FDE7F9-C758-4105-9B9A-ACEEC3763AD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3" name="Text Box 9">
          <a:extLst>
            <a:ext uri="{FF2B5EF4-FFF2-40B4-BE49-F238E27FC236}">
              <a16:creationId xmlns:a16="http://schemas.microsoft.com/office/drawing/2014/main" id="{CD7E5CF2-FC2B-4185-9A76-9B3C5954D9B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4" name="Text Box 10">
          <a:extLst>
            <a:ext uri="{FF2B5EF4-FFF2-40B4-BE49-F238E27FC236}">
              <a16:creationId xmlns:a16="http://schemas.microsoft.com/office/drawing/2014/main" id="{274A764D-D6DD-4D6D-9348-1A1B6D25234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5" name="Text Box 11">
          <a:extLst>
            <a:ext uri="{FF2B5EF4-FFF2-40B4-BE49-F238E27FC236}">
              <a16:creationId xmlns:a16="http://schemas.microsoft.com/office/drawing/2014/main" id="{B75EEE12-F5C0-4487-AC38-A2A35A541E0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6" name="Text Box 12">
          <a:extLst>
            <a:ext uri="{FF2B5EF4-FFF2-40B4-BE49-F238E27FC236}">
              <a16:creationId xmlns:a16="http://schemas.microsoft.com/office/drawing/2014/main" id="{DC2ACABF-1092-4FAE-ADEE-1307A58F47B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7" name="Text Box 13">
          <a:extLst>
            <a:ext uri="{FF2B5EF4-FFF2-40B4-BE49-F238E27FC236}">
              <a16:creationId xmlns:a16="http://schemas.microsoft.com/office/drawing/2014/main" id="{980BA0BA-45DE-4DE0-80DD-CC28B63545D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8" name="Text Box 14">
          <a:extLst>
            <a:ext uri="{FF2B5EF4-FFF2-40B4-BE49-F238E27FC236}">
              <a16:creationId xmlns:a16="http://schemas.microsoft.com/office/drawing/2014/main" id="{AFE62348-C9AD-4C95-BAAF-5494BD06A34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39" name="Text Box 15">
          <a:extLst>
            <a:ext uri="{FF2B5EF4-FFF2-40B4-BE49-F238E27FC236}">
              <a16:creationId xmlns:a16="http://schemas.microsoft.com/office/drawing/2014/main" id="{8BE40D61-5211-4FE7-B36E-90412315C9A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0" name="Text Box 16">
          <a:extLst>
            <a:ext uri="{FF2B5EF4-FFF2-40B4-BE49-F238E27FC236}">
              <a16:creationId xmlns:a16="http://schemas.microsoft.com/office/drawing/2014/main" id="{34A60406-EC67-40E3-9E22-AC38CA80C6E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1" name="Text Box 17">
          <a:extLst>
            <a:ext uri="{FF2B5EF4-FFF2-40B4-BE49-F238E27FC236}">
              <a16:creationId xmlns:a16="http://schemas.microsoft.com/office/drawing/2014/main" id="{1B2ACAE3-022B-408B-8BAC-5B7BC54E214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2" name="Text Box 6">
          <a:extLst>
            <a:ext uri="{FF2B5EF4-FFF2-40B4-BE49-F238E27FC236}">
              <a16:creationId xmlns:a16="http://schemas.microsoft.com/office/drawing/2014/main" id="{92129738-834D-4A0F-95B8-BFA518DC18F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3" name="Text Box 7">
          <a:extLst>
            <a:ext uri="{FF2B5EF4-FFF2-40B4-BE49-F238E27FC236}">
              <a16:creationId xmlns:a16="http://schemas.microsoft.com/office/drawing/2014/main" id="{594DBE6D-942A-4FDD-BFD3-8F8EFB34993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4" name="Text Box 8">
          <a:extLst>
            <a:ext uri="{FF2B5EF4-FFF2-40B4-BE49-F238E27FC236}">
              <a16:creationId xmlns:a16="http://schemas.microsoft.com/office/drawing/2014/main" id="{AB57974F-B791-4F34-8005-E5BF97E1C49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5" name="Text Box 9">
          <a:extLst>
            <a:ext uri="{FF2B5EF4-FFF2-40B4-BE49-F238E27FC236}">
              <a16:creationId xmlns:a16="http://schemas.microsoft.com/office/drawing/2014/main" id="{0F3DC2E9-9651-49EC-B552-1BF2AF5CFC2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6" name="Text Box 10">
          <a:extLst>
            <a:ext uri="{FF2B5EF4-FFF2-40B4-BE49-F238E27FC236}">
              <a16:creationId xmlns:a16="http://schemas.microsoft.com/office/drawing/2014/main" id="{D0647C3E-0BF8-4C3D-ADF6-D359E28FA0A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7" name="Text Box 11">
          <a:extLst>
            <a:ext uri="{FF2B5EF4-FFF2-40B4-BE49-F238E27FC236}">
              <a16:creationId xmlns:a16="http://schemas.microsoft.com/office/drawing/2014/main" id="{350799A8-4133-41D6-B51B-FDCDB014B71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8" name="Text Box 12">
          <a:extLst>
            <a:ext uri="{FF2B5EF4-FFF2-40B4-BE49-F238E27FC236}">
              <a16:creationId xmlns:a16="http://schemas.microsoft.com/office/drawing/2014/main" id="{E3124421-00F5-4AD6-A808-E97A940B9B2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49" name="Text Box 13">
          <a:extLst>
            <a:ext uri="{FF2B5EF4-FFF2-40B4-BE49-F238E27FC236}">
              <a16:creationId xmlns:a16="http://schemas.microsoft.com/office/drawing/2014/main" id="{67D034BD-D0C3-47C1-821D-E2ED300F92A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0" name="Text Box 14">
          <a:extLst>
            <a:ext uri="{FF2B5EF4-FFF2-40B4-BE49-F238E27FC236}">
              <a16:creationId xmlns:a16="http://schemas.microsoft.com/office/drawing/2014/main" id="{0D363F40-36AE-4375-8DBB-E7FF8506E0F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1" name="Text Box 15">
          <a:extLst>
            <a:ext uri="{FF2B5EF4-FFF2-40B4-BE49-F238E27FC236}">
              <a16:creationId xmlns:a16="http://schemas.microsoft.com/office/drawing/2014/main" id="{5E9D74AC-7691-4272-BB44-7FA910BA938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2" name="Text Box 16">
          <a:extLst>
            <a:ext uri="{FF2B5EF4-FFF2-40B4-BE49-F238E27FC236}">
              <a16:creationId xmlns:a16="http://schemas.microsoft.com/office/drawing/2014/main" id="{D61D0A33-8F59-4BBD-B8E1-3B6952262BF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3" name="Text Box 17">
          <a:extLst>
            <a:ext uri="{FF2B5EF4-FFF2-40B4-BE49-F238E27FC236}">
              <a16:creationId xmlns:a16="http://schemas.microsoft.com/office/drawing/2014/main" id="{AF1AAC94-33FE-4CF2-AE76-DFEC7619B2E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4" name="Text Box 7">
          <a:extLst>
            <a:ext uri="{FF2B5EF4-FFF2-40B4-BE49-F238E27FC236}">
              <a16:creationId xmlns:a16="http://schemas.microsoft.com/office/drawing/2014/main" id="{CEF2599F-ECB1-4177-8680-FFF90A9DB4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5" name="Text Box 8">
          <a:extLst>
            <a:ext uri="{FF2B5EF4-FFF2-40B4-BE49-F238E27FC236}">
              <a16:creationId xmlns:a16="http://schemas.microsoft.com/office/drawing/2014/main" id="{B70D054B-D290-4AB5-9D2A-1DF442E6B5C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6" name="Text Box 9">
          <a:extLst>
            <a:ext uri="{FF2B5EF4-FFF2-40B4-BE49-F238E27FC236}">
              <a16:creationId xmlns:a16="http://schemas.microsoft.com/office/drawing/2014/main" id="{A0486130-6A7D-407B-8090-7DD11311F3A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7" name="Text Box 10">
          <a:extLst>
            <a:ext uri="{FF2B5EF4-FFF2-40B4-BE49-F238E27FC236}">
              <a16:creationId xmlns:a16="http://schemas.microsoft.com/office/drawing/2014/main" id="{5314327A-B07F-4714-A0AA-7AC7ADCEB9A0}"/>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8" name="Text Box 11">
          <a:extLst>
            <a:ext uri="{FF2B5EF4-FFF2-40B4-BE49-F238E27FC236}">
              <a16:creationId xmlns:a16="http://schemas.microsoft.com/office/drawing/2014/main" id="{6CB9228F-0A08-4FF2-8A88-D0B14133C1B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59" name="Text Box 12">
          <a:extLst>
            <a:ext uri="{FF2B5EF4-FFF2-40B4-BE49-F238E27FC236}">
              <a16:creationId xmlns:a16="http://schemas.microsoft.com/office/drawing/2014/main" id="{4D096ADC-D482-402D-98FC-8B4F7723A35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0" name="Text Box 13">
          <a:extLst>
            <a:ext uri="{FF2B5EF4-FFF2-40B4-BE49-F238E27FC236}">
              <a16:creationId xmlns:a16="http://schemas.microsoft.com/office/drawing/2014/main" id="{287DD153-5B67-44A1-9311-81DA6971FA3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1" name="Text Box 14">
          <a:extLst>
            <a:ext uri="{FF2B5EF4-FFF2-40B4-BE49-F238E27FC236}">
              <a16:creationId xmlns:a16="http://schemas.microsoft.com/office/drawing/2014/main" id="{490D361A-6E05-410E-BCFA-BCD6F4071AF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2" name="Text Box 15">
          <a:extLst>
            <a:ext uri="{FF2B5EF4-FFF2-40B4-BE49-F238E27FC236}">
              <a16:creationId xmlns:a16="http://schemas.microsoft.com/office/drawing/2014/main" id="{F0639C43-EF4D-43BB-BAFA-86E6D1434F7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3" name="Text Box 16">
          <a:extLst>
            <a:ext uri="{FF2B5EF4-FFF2-40B4-BE49-F238E27FC236}">
              <a16:creationId xmlns:a16="http://schemas.microsoft.com/office/drawing/2014/main" id="{644C42CB-6A58-4599-A249-E900DC96AE4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4" name="Text Box 17">
          <a:extLst>
            <a:ext uri="{FF2B5EF4-FFF2-40B4-BE49-F238E27FC236}">
              <a16:creationId xmlns:a16="http://schemas.microsoft.com/office/drawing/2014/main" id="{352F3660-5565-41E6-8DC5-FBE9FCBB849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5" name="Text Box 6">
          <a:extLst>
            <a:ext uri="{FF2B5EF4-FFF2-40B4-BE49-F238E27FC236}">
              <a16:creationId xmlns:a16="http://schemas.microsoft.com/office/drawing/2014/main" id="{54621E47-3A10-4457-8E68-7F6A42EBA75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6" name="Text Box 7">
          <a:extLst>
            <a:ext uri="{FF2B5EF4-FFF2-40B4-BE49-F238E27FC236}">
              <a16:creationId xmlns:a16="http://schemas.microsoft.com/office/drawing/2014/main" id="{DE505885-3A04-4B0E-8E48-C088E6A3B5A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7" name="Text Box 8">
          <a:extLst>
            <a:ext uri="{FF2B5EF4-FFF2-40B4-BE49-F238E27FC236}">
              <a16:creationId xmlns:a16="http://schemas.microsoft.com/office/drawing/2014/main" id="{BBA99726-D4D9-4744-A968-92CAF69C209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8" name="Text Box 9">
          <a:extLst>
            <a:ext uri="{FF2B5EF4-FFF2-40B4-BE49-F238E27FC236}">
              <a16:creationId xmlns:a16="http://schemas.microsoft.com/office/drawing/2014/main" id="{F3B0B4CF-5EC6-4EC7-98BE-327AA3F67EC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69" name="Text Box 10">
          <a:extLst>
            <a:ext uri="{FF2B5EF4-FFF2-40B4-BE49-F238E27FC236}">
              <a16:creationId xmlns:a16="http://schemas.microsoft.com/office/drawing/2014/main" id="{4114E939-9772-44BA-B012-509D9CF9CD6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0" name="Text Box 11">
          <a:extLst>
            <a:ext uri="{FF2B5EF4-FFF2-40B4-BE49-F238E27FC236}">
              <a16:creationId xmlns:a16="http://schemas.microsoft.com/office/drawing/2014/main" id="{75AEEA3B-2205-46B1-9E2B-AEF7BD47AC8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1" name="Text Box 12">
          <a:extLst>
            <a:ext uri="{FF2B5EF4-FFF2-40B4-BE49-F238E27FC236}">
              <a16:creationId xmlns:a16="http://schemas.microsoft.com/office/drawing/2014/main" id="{C4295C6B-C026-47AC-817C-1CFB6BEB055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2" name="Text Box 13">
          <a:extLst>
            <a:ext uri="{FF2B5EF4-FFF2-40B4-BE49-F238E27FC236}">
              <a16:creationId xmlns:a16="http://schemas.microsoft.com/office/drawing/2014/main" id="{E7965D64-7D89-4A66-B262-B2669AF5A9F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3" name="Text Box 14">
          <a:extLst>
            <a:ext uri="{FF2B5EF4-FFF2-40B4-BE49-F238E27FC236}">
              <a16:creationId xmlns:a16="http://schemas.microsoft.com/office/drawing/2014/main" id="{786F2A50-3433-48FC-8EFB-417FD5B7987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4" name="Text Box 15">
          <a:extLst>
            <a:ext uri="{FF2B5EF4-FFF2-40B4-BE49-F238E27FC236}">
              <a16:creationId xmlns:a16="http://schemas.microsoft.com/office/drawing/2014/main" id="{7BF16F3D-5E69-43BF-8A19-C66AAAF546C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5" name="Text Box 16">
          <a:extLst>
            <a:ext uri="{FF2B5EF4-FFF2-40B4-BE49-F238E27FC236}">
              <a16:creationId xmlns:a16="http://schemas.microsoft.com/office/drawing/2014/main" id="{72DB181F-AD0E-4E0B-835D-C35F3B43480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6" name="Text Box 17">
          <a:extLst>
            <a:ext uri="{FF2B5EF4-FFF2-40B4-BE49-F238E27FC236}">
              <a16:creationId xmlns:a16="http://schemas.microsoft.com/office/drawing/2014/main" id="{256B2F81-BFBA-47D2-8250-44A8B421204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7" name="Text Box 6">
          <a:extLst>
            <a:ext uri="{FF2B5EF4-FFF2-40B4-BE49-F238E27FC236}">
              <a16:creationId xmlns:a16="http://schemas.microsoft.com/office/drawing/2014/main" id="{D73B4EF6-EEB6-4387-9A08-592A30EB549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8" name="Text Box 7">
          <a:extLst>
            <a:ext uri="{FF2B5EF4-FFF2-40B4-BE49-F238E27FC236}">
              <a16:creationId xmlns:a16="http://schemas.microsoft.com/office/drawing/2014/main" id="{7528E1B1-ECF6-4E53-90A3-881F56E60EC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79" name="Text Box 8">
          <a:extLst>
            <a:ext uri="{FF2B5EF4-FFF2-40B4-BE49-F238E27FC236}">
              <a16:creationId xmlns:a16="http://schemas.microsoft.com/office/drawing/2014/main" id="{E2282848-6EC9-4F38-9996-0C474C94117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0" name="Text Box 9">
          <a:extLst>
            <a:ext uri="{FF2B5EF4-FFF2-40B4-BE49-F238E27FC236}">
              <a16:creationId xmlns:a16="http://schemas.microsoft.com/office/drawing/2014/main" id="{7644DF2A-D830-4476-A61C-C7EE93637388}"/>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1" name="Text Box 10">
          <a:extLst>
            <a:ext uri="{FF2B5EF4-FFF2-40B4-BE49-F238E27FC236}">
              <a16:creationId xmlns:a16="http://schemas.microsoft.com/office/drawing/2014/main" id="{46DABBBC-7E2B-4F23-BF1F-04D1551DDF6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2" name="Text Box 11">
          <a:extLst>
            <a:ext uri="{FF2B5EF4-FFF2-40B4-BE49-F238E27FC236}">
              <a16:creationId xmlns:a16="http://schemas.microsoft.com/office/drawing/2014/main" id="{6D3E0E6A-B9E9-44C7-B23A-773F7B07B3AB}"/>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3" name="Text Box 12">
          <a:extLst>
            <a:ext uri="{FF2B5EF4-FFF2-40B4-BE49-F238E27FC236}">
              <a16:creationId xmlns:a16="http://schemas.microsoft.com/office/drawing/2014/main" id="{AAA57508-863F-4CA6-80A9-5B76961877B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4" name="Text Box 13">
          <a:extLst>
            <a:ext uri="{FF2B5EF4-FFF2-40B4-BE49-F238E27FC236}">
              <a16:creationId xmlns:a16="http://schemas.microsoft.com/office/drawing/2014/main" id="{3AD25544-B716-498A-865D-171A80CD231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5" name="Text Box 14">
          <a:extLst>
            <a:ext uri="{FF2B5EF4-FFF2-40B4-BE49-F238E27FC236}">
              <a16:creationId xmlns:a16="http://schemas.microsoft.com/office/drawing/2014/main" id="{80701FEB-200A-45E7-9633-E703CAC0FEE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6" name="Text Box 15">
          <a:extLst>
            <a:ext uri="{FF2B5EF4-FFF2-40B4-BE49-F238E27FC236}">
              <a16:creationId xmlns:a16="http://schemas.microsoft.com/office/drawing/2014/main" id="{1BA344DD-B0CD-4202-8F8E-56AB1FC4D55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7" name="Text Box 16">
          <a:extLst>
            <a:ext uri="{FF2B5EF4-FFF2-40B4-BE49-F238E27FC236}">
              <a16:creationId xmlns:a16="http://schemas.microsoft.com/office/drawing/2014/main" id="{3A72DB6A-F7DE-4E85-A1E9-4B23A28B83B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8" name="Text Box 17">
          <a:extLst>
            <a:ext uri="{FF2B5EF4-FFF2-40B4-BE49-F238E27FC236}">
              <a16:creationId xmlns:a16="http://schemas.microsoft.com/office/drawing/2014/main" id="{B99F53C5-6B09-47B1-97D2-92A60BF0CF8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89" name="Text Box 6">
          <a:extLst>
            <a:ext uri="{FF2B5EF4-FFF2-40B4-BE49-F238E27FC236}">
              <a16:creationId xmlns:a16="http://schemas.microsoft.com/office/drawing/2014/main" id="{F5E956C2-DD40-41E6-B399-905635A4C28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0" name="Text Box 7">
          <a:extLst>
            <a:ext uri="{FF2B5EF4-FFF2-40B4-BE49-F238E27FC236}">
              <a16:creationId xmlns:a16="http://schemas.microsoft.com/office/drawing/2014/main" id="{B37F4FE5-C614-461B-B231-C67CE84D192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1" name="Text Box 8">
          <a:extLst>
            <a:ext uri="{FF2B5EF4-FFF2-40B4-BE49-F238E27FC236}">
              <a16:creationId xmlns:a16="http://schemas.microsoft.com/office/drawing/2014/main" id="{D08DE77E-88CE-4715-853B-A857EA36B5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2" name="Text Box 9">
          <a:extLst>
            <a:ext uri="{FF2B5EF4-FFF2-40B4-BE49-F238E27FC236}">
              <a16:creationId xmlns:a16="http://schemas.microsoft.com/office/drawing/2014/main" id="{05A7DC3E-ADBD-418F-9FE9-1B03D9A4CD52}"/>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3" name="Text Box 10">
          <a:extLst>
            <a:ext uri="{FF2B5EF4-FFF2-40B4-BE49-F238E27FC236}">
              <a16:creationId xmlns:a16="http://schemas.microsoft.com/office/drawing/2014/main" id="{73B87868-03D2-43D0-90D8-EA753BDDAEE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4" name="Text Box 11">
          <a:extLst>
            <a:ext uri="{FF2B5EF4-FFF2-40B4-BE49-F238E27FC236}">
              <a16:creationId xmlns:a16="http://schemas.microsoft.com/office/drawing/2014/main" id="{52560A96-9914-4531-AED4-6BBA8305D5B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5" name="Text Box 12">
          <a:extLst>
            <a:ext uri="{FF2B5EF4-FFF2-40B4-BE49-F238E27FC236}">
              <a16:creationId xmlns:a16="http://schemas.microsoft.com/office/drawing/2014/main" id="{16BBED03-8F98-4A92-B05D-3E441191DC9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6" name="Text Box 13">
          <a:extLst>
            <a:ext uri="{FF2B5EF4-FFF2-40B4-BE49-F238E27FC236}">
              <a16:creationId xmlns:a16="http://schemas.microsoft.com/office/drawing/2014/main" id="{29202B1C-C004-4919-9F02-984543DA09D9}"/>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7" name="Text Box 14">
          <a:extLst>
            <a:ext uri="{FF2B5EF4-FFF2-40B4-BE49-F238E27FC236}">
              <a16:creationId xmlns:a16="http://schemas.microsoft.com/office/drawing/2014/main" id="{61F5DF61-2261-4447-AC3A-42B9BC754F2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8" name="Text Box 15">
          <a:extLst>
            <a:ext uri="{FF2B5EF4-FFF2-40B4-BE49-F238E27FC236}">
              <a16:creationId xmlns:a16="http://schemas.microsoft.com/office/drawing/2014/main" id="{C5FD57C1-5C3E-46A0-9199-28DCD5EF6CC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599" name="Text Box 16">
          <a:extLst>
            <a:ext uri="{FF2B5EF4-FFF2-40B4-BE49-F238E27FC236}">
              <a16:creationId xmlns:a16="http://schemas.microsoft.com/office/drawing/2014/main" id="{39455C0D-FC2D-4627-ACCB-B9B62BCF72B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0" name="Text Box 17">
          <a:extLst>
            <a:ext uri="{FF2B5EF4-FFF2-40B4-BE49-F238E27FC236}">
              <a16:creationId xmlns:a16="http://schemas.microsoft.com/office/drawing/2014/main" id="{E4D73EE7-52C6-4FAC-80FF-F247C169DEC7}"/>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1" name="Text Box 7">
          <a:extLst>
            <a:ext uri="{FF2B5EF4-FFF2-40B4-BE49-F238E27FC236}">
              <a16:creationId xmlns:a16="http://schemas.microsoft.com/office/drawing/2014/main" id="{62729F88-2BA3-4986-9A08-BE213B702C2F}"/>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2" name="Text Box 8">
          <a:extLst>
            <a:ext uri="{FF2B5EF4-FFF2-40B4-BE49-F238E27FC236}">
              <a16:creationId xmlns:a16="http://schemas.microsoft.com/office/drawing/2014/main" id="{2FE38F1F-FD30-4C97-99EC-35ACB0B2B33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3" name="Text Box 9">
          <a:extLst>
            <a:ext uri="{FF2B5EF4-FFF2-40B4-BE49-F238E27FC236}">
              <a16:creationId xmlns:a16="http://schemas.microsoft.com/office/drawing/2014/main" id="{E7BCF996-40A6-4FD0-963D-DB1BF381AFA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4" name="Text Box 10">
          <a:extLst>
            <a:ext uri="{FF2B5EF4-FFF2-40B4-BE49-F238E27FC236}">
              <a16:creationId xmlns:a16="http://schemas.microsoft.com/office/drawing/2014/main" id="{A52F4719-0F48-4E50-AC35-BF1D71FC69C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5" name="Text Box 11">
          <a:extLst>
            <a:ext uri="{FF2B5EF4-FFF2-40B4-BE49-F238E27FC236}">
              <a16:creationId xmlns:a16="http://schemas.microsoft.com/office/drawing/2014/main" id="{81F8FEDB-8B9A-4A29-9622-01CF388B5D8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6" name="Text Box 12">
          <a:extLst>
            <a:ext uri="{FF2B5EF4-FFF2-40B4-BE49-F238E27FC236}">
              <a16:creationId xmlns:a16="http://schemas.microsoft.com/office/drawing/2014/main" id="{04CDE2B8-8714-4536-943D-167B2B74085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7" name="Text Box 13">
          <a:extLst>
            <a:ext uri="{FF2B5EF4-FFF2-40B4-BE49-F238E27FC236}">
              <a16:creationId xmlns:a16="http://schemas.microsoft.com/office/drawing/2014/main" id="{3F590EE6-BCDB-49D8-960E-11AE17FC3E1D}"/>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8" name="Text Box 14">
          <a:extLst>
            <a:ext uri="{FF2B5EF4-FFF2-40B4-BE49-F238E27FC236}">
              <a16:creationId xmlns:a16="http://schemas.microsoft.com/office/drawing/2014/main" id="{FDDDF74A-6CDB-4039-BB0C-1F8B1C86F3F1}"/>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09" name="Text Box 15">
          <a:extLst>
            <a:ext uri="{FF2B5EF4-FFF2-40B4-BE49-F238E27FC236}">
              <a16:creationId xmlns:a16="http://schemas.microsoft.com/office/drawing/2014/main" id="{E24705F7-2AD3-4AE1-9CED-49BB9F7ABBB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0" name="Text Box 16">
          <a:extLst>
            <a:ext uri="{FF2B5EF4-FFF2-40B4-BE49-F238E27FC236}">
              <a16:creationId xmlns:a16="http://schemas.microsoft.com/office/drawing/2014/main" id="{7828CBCF-0986-49C9-A0F8-861E26A08CF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1" name="Text Box 17">
          <a:extLst>
            <a:ext uri="{FF2B5EF4-FFF2-40B4-BE49-F238E27FC236}">
              <a16:creationId xmlns:a16="http://schemas.microsoft.com/office/drawing/2014/main" id="{B1E82A65-A923-4D4D-94E3-A0CA8CA0543C}"/>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2" name="Text Box 6">
          <a:extLst>
            <a:ext uri="{FF2B5EF4-FFF2-40B4-BE49-F238E27FC236}">
              <a16:creationId xmlns:a16="http://schemas.microsoft.com/office/drawing/2014/main" id="{E1B67E51-F857-4873-8660-8B1AC0509D54}"/>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3" name="Text Box 7">
          <a:extLst>
            <a:ext uri="{FF2B5EF4-FFF2-40B4-BE49-F238E27FC236}">
              <a16:creationId xmlns:a16="http://schemas.microsoft.com/office/drawing/2014/main" id="{9B846A96-3428-4578-A297-6F8991437F5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4" name="Text Box 8">
          <a:extLst>
            <a:ext uri="{FF2B5EF4-FFF2-40B4-BE49-F238E27FC236}">
              <a16:creationId xmlns:a16="http://schemas.microsoft.com/office/drawing/2014/main" id="{9AC187C7-F77B-4AFC-B464-6C719D2CDA6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5" name="Text Box 9">
          <a:extLst>
            <a:ext uri="{FF2B5EF4-FFF2-40B4-BE49-F238E27FC236}">
              <a16:creationId xmlns:a16="http://schemas.microsoft.com/office/drawing/2014/main" id="{DB959892-E3C0-4124-A319-10324DF8EF1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6" name="Text Box 10">
          <a:extLst>
            <a:ext uri="{FF2B5EF4-FFF2-40B4-BE49-F238E27FC236}">
              <a16:creationId xmlns:a16="http://schemas.microsoft.com/office/drawing/2014/main" id="{51C3EF5A-A9A0-47EF-842B-0D003961A383}"/>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7" name="Text Box 11">
          <a:extLst>
            <a:ext uri="{FF2B5EF4-FFF2-40B4-BE49-F238E27FC236}">
              <a16:creationId xmlns:a16="http://schemas.microsoft.com/office/drawing/2014/main" id="{505AE9FE-C6D5-426A-99A5-FA58C9061475}"/>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8" name="Text Box 12">
          <a:extLst>
            <a:ext uri="{FF2B5EF4-FFF2-40B4-BE49-F238E27FC236}">
              <a16:creationId xmlns:a16="http://schemas.microsoft.com/office/drawing/2014/main" id="{64D77EA9-FA10-438F-BC21-A57940B410D6}"/>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19" name="Text Box 13">
          <a:extLst>
            <a:ext uri="{FF2B5EF4-FFF2-40B4-BE49-F238E27FC236}">
              <a16:creationId xmlns:a16="http://schemas.microsoft.com/office/drawing/2014/main" id="{7B9F271F-20DC-4511-9DE9-27DD27EFFE5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20" name="Text Box 14">
          <a:extLst>
            <a:ext uri="{FF2B5EF4-FFF2-40B4-BE49-F238E27FC236}">
              <a16:creationId xmlns:a16="http://schemas.microsoft.com/office/drawing/2014/main" id="{18E2B6FD-5A37-4A8E-9287-F6BAD7528D5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21" name="Text Box 15">
          <a:extLst>
            <a:ext uri="{FF2B5EF4-FFF2-40B4-BE49-F238E27FC236}">
              <a16:creationId xmlns:a16="http://schemas.microsoft.com/office/drawing/2014/main" id="{3962780D-51D2-4ADB-83F7-1C065237530A}"/>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20</xdr:row>
      <xdr:rowOff>173452</xdr:rowOff>
    </xdr:to>
    <xdr:sp macro="" textlink="">
      <xdr:nvSpPr>
        <xdr:cNvPr id="2622" name="Text Box 16">
          <a:extLst>
            <a:ext uri="{FF2B5EF4-FFF2-40B4-BE49-F238E27FC236}">
              <a16:creationId xmlns:a16="http://schemas.microsoft.com/office/drawing/2014/main" id="{6679C83D-8124-4121-B804-A39CC211EE7E}"/>
            </a:ext>
          </a:extLst>
        </xdr:cNvPr>
        <xdr:cNvSpPr txBox="1">
          <a:spLocks noChangeArrowheads="1"/>
        </xdr:cNvSpPr>
      </xdr:nvSpPr>
      <xdr:spPr bwMode="auto">
        <a:xfrm>
          <a:off x="3898669" y="4821382"/>
          <a:ext cx="85725" cy="1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42</xdr:row>
      <xdr:rowOff>0</xdr:rowOff>
    </xdr:from>
    <xdr:ext cx="85725" cy="1411821"/>
    <xdr:sp macro="" textlink="">
      <xdr:nvSpPr>
        <xdr:cNvPr id="2623" name="Text Box 6">
          <a:extLst>
            <a:ext uri="{FF2B5EF4-FFF2-40B4-BE49-F238E27FC236}">
              <a16:creationId xmlns:a16="http://schemas.microsoft.com/office/drawing/2014/main" id="{A23A30A4-135B-41AB-80F8-79CEB080F08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4" name="Text Box 7">
          <a:extLst>
            <a:ext uri="{FF2B5EF4-FFF2-40B4-BE49-F238E27FC236}">
              <a16:creationId xmlns:a16="http://schemas.microsoft.com/office/drawing/2014/main" id="{F340C43C-EDFD-491E-B0D4-B81DCDBE2F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5" name="Text Box 8">
          <a:extLst>
            <a:ext uri="{FF2B5EF4-FFF2-40B4-BE49-F238E27FC236}">
              <a16:creationId xmlns:a16="http://schemas.microsoft.com/office/drawing/2014/main" id="{0E4713AD-6029-4F15-AFF6-1708CF7723E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6" name="Text Box 9">
          <a:extLst>
            <a:ext uri="{FF2B5EF4-FFF2-40B4-BE49-F238E27FC236}">
              <a16:creationId xmlns:a16="http://schemas.microsoft.com/office/drawing/2014/main" id="{4D0800C7-055C-4A36-A78E-1A4E1AD6A5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7" name="Text Box 10">
          <a:extLst>
            <a:ext uri="{FF2B5EF4-FFF2-40B4-BE49-F238E27FC236}">
              <a16:creationId xmlns:a16="http://schemas.microsoft.com/office/drawing/2014/main" id="{76C74CEB-A624-4B0D-8570-BB640B11A92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8" name="Text Box 11">
          <a:extLst>
            <a:ext uri="{FF2B5EF4-FFF2-40B4-BE49-F238E27FC236}">
              <a16:creationId xmlns:a16="http://schemas.microsoft.com/office/drawing/2014/main" id="{908EB009-8FE1-42E5-AA5D-26552871DE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29" name="Text Box 12">
          <a:extLst>
            <a:ext uri="{FF2B5EF4-FFF2-40B4-BE49-F238E27FC236}">
              <a16:creationId xmlns:a16="http://schemas.microsoft.com/office/drawing/2014/main" id="{F119C374-5087-445D-A208-FC2A63C64AF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0" name="Text Box 13">
          <a:extLst>
            <a:ext uri="{FF2B5EF4-FFF2-40B4-BE49-F238E27FC236}">
              <a16:creationId xmlns:a16="http://schemas.microsoft.com/office/drawing/2014/main" id="{32FB827D-5518-468E-8B31-31AB1225BA9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1" name="Text Box 14">
          <a:extLst>
            <a:ext uri="{FF2B5EF4-FFF2-40B4-BE49-F238E27FC236}">
              <a16:creationId xmlns:a16="http://schemas.microsoft.com/office/drawing/2014/main" id="{C2E3B7B2-DF3F-4DD9-8A4A-7D0DBC38541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2" name="Text Box 15">
          <a:extLst>
            <a:ext uri="{FF2B5EF4-FFF2-40B4-BE49-F238E27FC236}">
              <a16:creationId xmlns:a16="http://schemas.microsoft.com/office/drawing/2014/main" id="{6BB32A24-F658-4C74-996B-4B6957119B0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3" name="Text Box 16">
          <a:extLst>
            <a:ext uri="{FF2B5EF4-FFF2-40B4-BE49-F238E27FC236}">
              <a16:creationId xmlns:a16="http://schemas.microsoft.com/office/drawing/2014/main" id="{CBF768B3-CEA3-4EA1-AFB2-D4E8C1B227B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4" name="Text Box 17">
          <a:extLst>
            <a:ext uri="{FF2B5EF4-FFF2-40B4-BE49-F238E27FC236}">
              <a16:creationId xmlns:a16="http://schemas.microsoft.com/office/drawing/2014/main" id="{38624A6F-83DC-4550-8DEF-F053EAC44EB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5" name="Text Box 6">
          <a:extLst>
            <a:ext uri="{FF2B5EF4-FFF2-40B4-BE49-F238E27FC236}">
              <a16:creationId xmlns:a16="http://schemas.microsoft.com/office/drawing/2014/main" id="{42DDC3A2-03BC-4632-8531-1E757A75DB4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6" name="Text Box 7">
          <a:extLst>
            <a:ext uri="{FF2B5EF4-FFF2-40B4-BE49-F238E27FC236}">
              <a16:creationId xmlns:a16="http://schemas.microsoft.com/office/drawing/2014/main" id="{04945606-0997-4701-A491-8059BD818F6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7" name="Text Box 8">
          <a:extLst>
            <a:ext uri="{FF2B5EF4-FFF2-40B4-BE49-F238E27FC236}">
              <a16:creationId xmlns:a16="http://schemas.microsoft.com/office/drawing/2014/main" id="{4B50C7BE-B35C-43C5-95E4-83CA4F08381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8" name="Text Box 9">
          <a:extLst>
            <a:ext uri="{FF2B5EF4-FFF2-40B4-BE49-F238E27FC236}">
              <a16:creationId xmlns:a16="http://schemas.microsoft.com/office/drawing/2014/main" id="{EE293770-CA4A-4B57-A38A-A5433C04F2A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39" name="Text Box 10">
          <a:extLst>
            <a:ext uri="{FF2B5EF4-FFF2-40B4-BE49-F238E27FC236}">
              <a16:creationId xmlns:a16="http://schemas.microsoft.com/office/drawing/2014/main" id="{153B3E4E-D9B7-41FB-83E7-8CEFD5000A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0" name="Text Box 11">
          <a:extLst>
            <a:ext uri="{FF2B5EF4-FFF2-40B4-BE49-F238E27FC236}">
              <a16:creationId xmlns:a16="http://schemas.microsoft.com/office/drawing/2014/main" id="{533CF0FF-6723-4268-9BA7-A1D5EF180F1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1" name="Text Box 12">
          <a:extLst>
            <a:ext uri="{FF2B5EF4-FFF2-40B4-BE49-F238E27FC236}">
              <a16:creationId xmlns:a16="http://schemas.microsoft.com/office/drawing/2014/main" id="{ED0A8B60-356A-44D4-B807-A92345EA4AB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2" name="Text Box 13">
          <a:extLst>
            <a:ext uri="{FF2B5EF4-FFF2-40B4-BE49-F238E27FC236}">
              <a16:creationId xmlns:a16="http://schemas.microsoft.com/office/drawing/2014/main" id="{E9D0EF74-2836-435C-84EB-8DB0326679F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3" name="Text Box 14">
          <a:extLst>
            <a:ext uri="{FF2B5EF4-FFF2-40B4-BE49-F238E27FC236}">
              <a16:creationId xmlns:a16="http://schemas.microsoft.com/office/drawing/2014/main" id="{05BBD50B-227F-44D9-88A0-62F8AF36E42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4" name="Text Box 15">
          <a:extLst>
            <a:ext uri="{FF2B5EF4-FFF2-40B4-BE49-F238E27FC236}">
              <a16:creationId xmlns:a16="http://schemas.microsoft.com/office/drawing/2014/main" id="{850C55E2-95D5-442E-8043-71C44A8AC9B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5" name="Text Box 16">
          <a:extLst>
            <a:ext uri="{FF2B5EF4-FFF2-40B4-BE49-F238E27FC236}">
              <a16:creationId xmlns:a16="http://schemas.microsoft.com/office/drawing/2014/main" id="{F36A1C63-55EC-4F0E-B138-9893577B099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6" name="Text Box 17">
          <a:extLst>
            <a:ext uri="{FF2B5EF4-FFF2-40B4-BE49-F238E27FC236}">
              <a16:creationId xmlns:a16="http://schemas.microsoft.com/office/drawing/2014/main" id="{DA646BFC-51C0-47AD-9173-7B8A5EAAC98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7" name="Text Box 7">
          <a:extLst>
            <a:ext uri="{FF2B5EF4-FFF2-40B4-BE49-F238E27FC236}">
              <a16:creationId xmlns:a16="http://schemas.microsoft.com/office/drawing/2014/main" id="{094FA111-A150-4F11-82E1-53EF83BF06F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8" name="Text Box 8">
          <a:extLst>
            <a:ext uri="{FF2B5EF4-FFF2-40B4-BE49-F238E27FC236}">
              <a16:creationId xmlns:a16="http://schemas.microsoft.com/office/drawing/2014/main" id="{89E77C41-F9DF-47FE-8B19-6C8DB13187B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49" name="Text Box 9">
          <a:extLst>
            <a:ext uri="{FF2B5EF4-FFF2-40B4-BE49-F238E27FC236}">
              <a16:creationId xmlns:a16="http://schemas.microsoft.com/office/drawing/2014/main" id="{9B6A9960-4C00-424B-96C1-268940995F0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0" name="Text Box 10">
          <a:extLst>
            <a:ext uri="{FF2B5EF4-FFF2-40B4-BE49-F238E27FC236}">
              <a16:creationId xmlns:a16="http://schemas.microsoft.com/office/drawing/2014/main" id="{BB17D564-FAC4-4EE4-9693-A8CC1F96CC6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1" name="Text Box 11">
          <a:extLst>
            <a:ext uri="{FF2B5EF4-FFF2-40B4-BE49-F238E27FC236}">
              <a16:creationId xmlns:a16="http://schemas.microsoft.com/office/drawing/2014/main" id="{B01A51E7-14E5-48A5-8D73-C39A84266A1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2" name="Text Box 12">
          <a:extLst>
            <a:ext uri="{FF2B5EF4-FFF2-40B4-BE49-F238E27FC236}">
              <a16:creationId xmlns:a16="http://schemas.microsoft.com/office/drawing/2014/main" id="{A1FD1CC2-A77D-4E54-A8F4-9F55F4F002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3" name="Text Box 13">
          <a:extLst>
            <a:ext uri="{FF2B5EF4-FFF2-40B4-BE49-F238E27FC236}">
              <a16:creationId xmlns:a16="http://schemas.microsoft.com/office/drawing/2014/main" id="{26DE243C-A966-40A8-8350-D119593C9AA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4" name="Text Box 14">
          <a:extLst>
            <a:ext uri="{FF2B5EF4-FFF2-40B4-BE49-F238E27FC236}">
              <a16:creationId xmlns:a16="http://schemas.microsoft.com/office/drawing/2014/main" id="{16033ED1-53DF-46A6-A03F-AF27074C18E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5" name="Text Box 15">
          <a:extLst>
            <a:ext uri="{FF2B5EF4-FFF2-40B4-BE49-F238E27FC236}">
              <a16:creationId xmlns:a16="http://schemas.microsoft.com/office/drawing/2014/main" id="{E457AB0D-460B-4BBC-8E69-CE2CC01A3BE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6" name="Text Box 16">
          <a:extLst>
            <a:ext uri="{FF2B5EF4-FFF2-40B4-BE49-F238E27FC236}">
              <a16:creationId xmlns:a16="http://schemas.microsoft.com/office/drawing/2014/main" id="{9AB99289-D0A6-469D-811F-7178448771F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7" name="Text Box 17">
          <a:extLst>
            <a:ext uri="{FF2B5EF4-FFF2-40B4-BE49-F238E27FC236}">
              <a16:creationId xmlns:a16="http://schemas.microsoft.com/office/drawing/2014/main" id="{A22FEFF9-5243-4E90-972C-57091E1E09B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8" name="Text Box 6">
          <a:extLst>
            <a:ext uri="{FF2B5EF4-FFF2-40B4-BE49-F238E27FC236}">
              <a16:creationId xmlns:a16="http://schemas.microsoft.com/office/drawing/2014/main" id="{C25CE2B9-A85B-41A8-8688-CC1B17940C5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59" name="Text Box 7">
          <a:extLst>
            <a:ext uri="{FF2B5EF4-FFF2-40B4-BE49-F238E27FC236}">
              <a16:creationId xmlns:a16="http://schemas.microsoft.com/office/drawing/2014/main" id="{D7F8C403-163D-4277-823E-C2DC937BAD1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0" name="Text Box 8">
          <a:extLst>
            <a:ext uri="{FF2B5EF4-FFF2-40B4-BE49-F238E27FC236}">
              <a16:creationId xmlns:a16="http://schemas.microsoft.com/office/drawing/2014/main" id="{DCAB15AD-32C5-43D7-9E3C-23C8EC901FD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1" name="Text Box 9">
          <a:extLst>
            <a:ext uri="{FF2B5EF4-FFF2-40B4-BE49-F238E27FC236}">
              <a16:creationId xmlns:a16="http://schemas.microsoft.com/office/drawing/2014/main" id="{A5975167-44FD-4467-A01D-6924ABC4CE6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2" name="Text Box 10">
          <a:extLst>
            <a:ext uri="{FF2B5EF4-FFF2-40B4-BE49-F238E27FC236}">
              <a16:creationId xmlns:a16="http://schemas.microsoft.com/office/drawing/2014/main" id="{98DCC76B-B9A5-4A9C-91F6-BA6521674D6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3" name="Text Box 11">
          <a:extLst>
            <a:ext uri="{FF2B5EF4-FFF2-40B4-BE49-F238E27FC236}">
              <a16:creationId xmlns:a16="http://schemas.microsoft.com/office/drawing/2014/main" id="{DADBDE61-2EE6-42E6-A6ED-911B22C9188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4" name="Text Box 12">
          <a:extLst>
            <a:ext uri="{FF2B5EF4-FFF2-40B4-BE49-F238E27FC236}">
              <a16:creationId xmlns:a16="http://schemas.microsoft.com/office/drawing/2014/main" id="{BCFE1059-BBD5-4A1F-B7B6-796E001ED8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5" name="Text Box 13">
          <a:extLst>
            <a:ext uri="{FF2B5EF4-FFF2-40B4-BE49-F238E27FC236}">
              <a16:creationId xmlns:a16="http://schemas.microsoft.com/office/drawing/2014/main" id="{64682E8B-1845-4D7F-A48C-41E78A12BC2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6" name="Text Box 14">
          <a:extLst>
            <a:ext uri="{FF2B5EF4-FFF2-40B4-BE49-F238E27FC236}">
              <a16:creationId xmlns:a16="http://schemas.microsoft.com/office/drawing/2014/main" id="{C03F9426-99B7-44EE-A81A-BDD4BFF06CE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7" name="Text Box 15">
          <a:extLst>
            <a:ext uri="{FF2B5EF4-FFF2-40B4-BE49-F238E27FC236}">
              <a16:creationId xmlns:a16="http://schemas.microsoft.com/office/drawing/2014/main" id="{0FBB37D7-F0DB-4DD9-AD2E-7228637824A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8" name="Text Box 16">
          <a:extLst>
            <a:ext uri="{FF2B5EF4-FFF2-40B4-BE49-F238E27FC236}">
              <a16:creationId xmlns:a16="http://schemas.microsoft.com/office/drawing/2014/main" id="{D0590812-EECB-4933-9E0E-AC46142EEB0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69" name="Text Box 17">
          <a:extLst>
            <a:ext uri="{FF2B5EF4-FFF2-40B4-BE49-F238E27FC236}">
              <a16:creationId xmlns:a16="http://schemas.microsoft.com/office/drawing/2014/main" id="{C6F88F15-709C-40A0-A788-6EF65DE1FAC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0" name="Text Box 6">
          <a:extLst>
            <a:ext uri="{FF2B5EF4-FFF2-40B4-BE49-F238E27FC236}">
              <a16:creationId xmlns:a16="http://schemas.microsoft.com/office/drawing/2014/main" id="{80F9A082-802B-4FE9-96B2-C99D7D83EB7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1" name="Text Box 7">
          <a:extLst>
            <a:ext uri="{FF2B5EF4-FFF2-40B4-BE49-F238E27FC236}">
              <a16:creationId xmlns:a16="http://schemas.microsoft.com/office/drawing/2014/main" id="{CFC8D43D-5B7B-4290-B6FC-013C9540307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2" name="Text Box 8">
          <a:extLst>
            <a:ext uri="{FF2B5EF4-FFF2-40B4-BE49-F238E27FC236}">
              <a16:creationId xmlns:a16="http://schemas.microsoft.com/office/drawing/2014/main" id="{D3CA94D8-4ED7-4B57-8B59-14FF301310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3" name="Text Box 9">
          <a:extLst>
            <a:ext uri="{FF2B5EF4-FFF2-40B4-BE49-F238E27FC236}">
              <a16:creationId xmlns:a16="http://schemas.microsoft.com/office/drawing/2014/main" id="{C5F70393-C9A9-4348-84BF-887457C3A32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4" name="Text Box 10">
          <a:extLst>
            <a:ext uri="{FF2B5EF4-FFF2-40B4-BE49-F238E27FC236}">
              <a16:creationId xmlns:a16="http://schemas.microsoft.com/office/drawing/2014/main" id="{2E23D4D0-8763-482F-B688-92172634C66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5" name="Text Box 11">
          <a:extLst>
            <a:ext uri="{FF2B5EF4-FFF2-40B4-BE49-F238E27FC236}">
              <a16:creationId xmlns:a16="http://schemas.microsoft.com/office/drawing/2014/main" id="{61016BD2-ED8A-424C-B3FA-BA40502C2D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6" name="Text Box 12">
          <a:extLst>
            <a:ext uri="{FF2B5EF4-FFF2-40B4-BE49-F238E27FC236}">
              <a16:creationId xmlns:a16="http://schemas.microsoft.com/office/drawing/2014/main" id="{76F9D6DD-61A2-43A9-A52C-11946E555F4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7" name="Text Box 13">
          <a:extLst>
            <a:ext uri="{FF2B5EF4-FFF2-40B4-BE49-F238E27FC236}">
              <a16:creationId xmlns:a16="http://schemas.microsoft.com/office/drawing/2014/main" id="{BB0F6734-6A98-4FB6-8FD0-CE85623FF59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8" name="Text Box 14">
          <a:extLst>
            <a:ext uri="{FF2B5EF4-FFF2-40B4-BE49-F238E27FC236}">
              <a16:creationId xmlns:a16="http://schemas.microsoft.com/office/drawing/2014/main" id="{DB06D834-2DA7-4C6A-8426-BAE673E8E4C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79" name="Text Box 15">
          <a:extLst>
            <a:ext uri="{FF2B5EF4-FFF2-40B4-BE49-F238E27FC236}">
              <a16:creationId xmlns:a16="http://schemas.microsoft.com/office/drawing/2014/main" id="{E9C31C69-DFE5-4F59-94C1-1B0078501E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0" name="Text Box 16">
          <a:extLst>
            <a:ext uri="{FF2B5EF4-FFF2-40B4-BE49-F238E27FC236}">
              <a16:creationId xmlns:a16="http://schemas.microsoft.com/office/drawing/2014/main" id="{1A844C9A-DE36-4FFD-AF92-1461752305A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1" name="Text Box 17">
          <a:extLst>
            <a:ext uri="{FF2B5EF4-FFF2-40B4-BE49-F238E27FC236}">
              <a16:creationId xmlns:a16="http://schemas.microsoft.com/office/drawing/2014/main" id="{3BEF2CDC-1CAA-47FA-ADFC-30B4B97251D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2" name="Text Box 6">
          <a:extLst>
            <a:ext uri="{FF2B5EF4-FFF2-40B4-BE49-F238E27FC236}">
              <a16:creationId xmlns:a16="http://schemas.microsoft.com/office/drawing/2014/main" id="{53A054F5-16A4-49ED-909D-CE606737919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3" name="Text Box 7">
          <a:extLst>
            <a:ext uri="{FF2B5EF4-FFF2-40B4-BE49-F238E27FC236}">
              <a16:creationId xmlns:a16="http://schemas.microsoft.com/office/drawing/2014/main" id="{A9B13DBF-769F-4F41-9A46-1C7E65D9CF9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4" name="Text Box 8">
          <a:extLst>
            <a:ext uri="{FF2B5EF4-FFF2-40B4-BE49-F238E27FC236}">
              <a16:creationId xmlns:a16="http://schemas.microsoft.com/office/drawing/2014/main" id="{5C1EBCFF-F6CC-425F-9AD2-255041E5C68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5" name="Text Box 9">
          <a:extLst>
            <a:ext uri="{FF2B5EF4-FFF2-40B4-BE49-F238E27FC236}">
              <a16:creationId xmlns:a16="http://schemas.microsoft.com/office/drawing/2014/main" id="{D3474006-184C-4204-8F49-6B22CC94AA3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6" name="Text Box 10">
          <a:extLst>
            <a:ext uri="{FF2B5EF4-FFF2-40B4-BE49-F238E27FC236}">
              <a16:creationId xmlns:a16="http://schemas.microsoft.com/office/drawing/2014/main" id="{3606D534-57B9-412A-B785-0A58F19B60F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7" name="Text Box 11">
          <a:extLst>
            <a:ext uri="{FF2B5EF4-FFF2-40B4-BE49-F238E27FC236}">
              <a16:creationId xmlns:a16="http://schemas.microsoft.com/office/drawing/2014/main" id="{C2A0764A-46B6-4C71-B4B9-D9C166DB7C5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8" name="Text Box 12">
          <a:extLst>
            <a:ext uri="{FF2B5EF4-FFF2-40B4-BE49-F238E27FC236}">
              <a16:creationId xmlns:a16="http://schemas.microsoft.com/office/drawing/2014/main" id="{368277F8-3178-4FF2-9D00-CA114B69F98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89" name="Text Box 13">
          <a:extLst>
            <a:ext uri="{FF2B5EF4-FFF2-40B4-BE49-F238E27FC236}">
              <a16:creationId xmlns:a16="http://schemas.microsoft.com/office/drawing/2014/main" id="{34325233-FAE4-4602-BDA7-8F61C43FB06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0" name="Text Box 14">
          <a:extLst>
            <a:ext uri="{FF2B5EF4-FFF2-40B4-BE49-F238E27FC236}">
              <a16:creationId xmlns:a16="http://schemas.microsoft.com/office/drawing/2014/main" id="{5C1EA568-7B73-4D68-9CA3-65DC1898442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1" name="Text Box 15">
          <a:extLst>
            <a:ext uri="{FF2B5EF4-FFF2-40B4-BE49-F238E27FC236}">
              <a16:creationId xmlns:a16="http://schemas.microsoft.com/office/drawing/2014/main" id="{CCB18B8B-5864-4741-958D-E0F532ADCC0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2" name="Text Box 16">
          <a:extLst>
            <a:ext uri="{FF2B5EF4-FFF2-40B4-BE49-F238E27FC236}">
              <a16:creationId xmlns:a16="http://schemas.microsoft.com/office/drawing/2014/main" id="{FFA80FAB-BC25-490D-83BE-A1E2962D709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3" name="Text Box 17">
          <a:extLst>
            <a:ext uri="{FF2B5EF4-FFF2-40B4-BE49-F238E27FC236}">
              <a16:creationId xmlns:a16="http://schemas.microsoft.com/office/drawing/2014/main" id="{99C8D966-35D0-4B90-84E0-2840E6CAA71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4" name="Text Box 7">
          <a:extLst>
            <a:ext uri="{FF2B5EF4-FFF2-40B4-BE49-F238E27FC236}">
              <a16:creationId xmlns:a16="http://schemas.microsoft.com/office/drawing/2014/main" id="{3FCE3E31-5DE6-4558-98B9-03957D971D2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5" name="Text Box 8">
          <a:extLst>
            <a:ext uri="{FF2B5EF4-FFF2-40B4-BE49-F238E27FC236}">
              <a16:creationId xmlns:a16="http://schemas.microsoft.com/office/drawing/2014/main" id="{A306475B-D6FA-4472-BF33-F9BF07A0CEA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6" name="Text Box 9">
          <a:extLst>
            <a:ext uri="{FF2B5EF4-FFF2-40B4-BE49-F238E27FC236}">
              <a16:creationId xmlns:a16="http://schemas.microsoft.com/office/drawing/2014/main" id="{543C97DD-EF61-4F90-844B-E5938E4B5FF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7" name="Text Box 10">
          <a:extLst>
            <a:ext uri="{FF2B5EF4-FFF2-40B4-BE49-F238E27FC236}">
              <a16:creationId xmlns:a16="http://schemas.microsoft.com/office/drawing/2014/main" id="{76139378-29AD-4293-8106-C15ECCD76DB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8" name="Text Box 11">
          <a:extLst>
            <a:ext uri="{FF2B5EF4-FFF2-40B4-BE49-F238E27FC236}">
              <a16:creationId xmlns:a16="http://schemas.microsoft.com/office/drawing/2014/main" id="{A9AFCF81-6C0A-4CE9-93F1-659ED994F31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699" name="Text Box 12">
          <a:extLst>
            <a:ext uri="{FF2B5EF4-FFF2-40B4-BE49-F238E27FC236}">
              <a16:creationId xmlns:a16="http://schemas.microsoft.com/office/drawing/2014/main" id="{5AC35840-8D21-4933-B54F-721A2162527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0" name="Text Box 13">
          <a:extLst>
            <a:ext uri="{FF2B5EF4-FFF2-40B4-BE49-F238E27FC236}">
              <a16:creationId xmlns:a16="http://schemas.microsoft.com/office/drawing/2014/main" id="{A9F0270E-B666-4FEB-82AE-ECB9422018E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1" name="Text Box 14">
          <a:extLst>
            <a:ext uri="{FF2B5EF4-FFF2-40B4-BE49-F238E27FC236}">
              <a16:creationId xmlns:a16="http://schemas.microsoft.com/office/drawing/2014/main" id="{44D187F9-868C-497D-9BEF-56A5D67412E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2" name="Text Box 15">
          <a:extLst>
            <a:ext uri="{FF2B5EF4-FFF2-40B4-BE49-F238E27FC236}">
              <a16:creationId xmlns:a16="http://schemas.microsoft.com/office/drawing/2014/main" id="{E95F0F6B-C6C8-4650-95FB-088FD0D54F9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3" name="Text Box 16">
          <a:extLst>
            <a:ext uri="{FF2B5EF4-FFF2-40B4-BE49-F238E27FC236}">
              <a16:creationId xmlns:a16="http://schemas.microsoft.com/office/drawing/2014/main" id="{BE782D75-AD86-4A9D-9103-4007EC63170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4" name="Text Box 17">
          <a:extLst>
            <a:ext uri="{FF2B5EF4-FFF2-40B4-BE49-F238E27FC236}">
              <a16:creationId xmlns:a16="http://schemas.microsoft.com/office/drawing/2014/main" id="{7C35A95F-822D-4220-B54C-B03DBE10B4F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5" name="Text Box 6">
          <a:extLst>
            <a:ext uri="{FF2B5EF4-FFF2-40B4-BE49-F238E27FC236}">
              <a16:creationId xmlns:a16="http://schemas.microsoft.com/office/drawing/2014/main" id="{77AC7388-27F9-40B9-8FF0-3BF89748524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6" name="Text Box 7">
          <a:extLst>
            <a:ext uri="{FF2B5EF4-FFF2-40B4-BE49-F238E27FC236}">
              <a16:creationId xmlns:a16="http://schemas.microsoft.com/office/drawing/2014/main" id="{374A0846-9006-412F-9D12-FBD4F58FD34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7" name="Text Box 8">
          <a:extLst>
            <a:ext uri="{FF2B5EF4-FFF2-40B4-BE49-F238E27FC236}">
              <a16:creationId xmlns:a16="http://schemas.microsoft.com/office/drawing/2014/main" id="{EE1729E6-7BF8-44FA-AA9A-AE4800CF414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8" name="Text Box 9">
          <a:extLst>
            <a:ext uri="{FF2B5EF4-FFF2-40B4-BE49-F238E27FC236}">
              <a16:creationId xmlns:a16="http://schemas.microsoft.com/office/drawing/2014/main" id="{B800523C-12BE-4EE4-AAAE-EF21443F5EC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09" name="Text Box 10">
          <a:extLst>
            <a:ext uri="{FF2B5EF4-FFF2-40B4-BE49-F238E27FC236}">
              <a16:creationId xmlns:a16="http://schemas.microsoft.com/office/drawing/2014/main" id="{BA97653F-4FFA-40FF-8F58-8CAF68BACB2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0" name="Text Box 11">
          <a:extLst>
            <a:ext uri="{FF2B5EF4-FFF2-40B4-BE49-F238E27FC236}">
              <a16:creationId xmlns:a16="http://schemas.microsoft.com/office/drawing/2014/main" id="{8A9CAD78-5CAF-4BEA-ADCE-6328B582EC8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1" name="Text Box 12">
          <a:extLst>
            <a:ext uri="{FF2B5EF4-FFF2-40B4-BE49-F238E27FC236}">
              <a16:creationId xmlns:a16="http://schemas.microsoft.com/office/drawing/2014/main" id="{435AC296-7AA5-4D2A-AED3-BD494F1C9A1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2" name="Text Box 13">
          <a:extLst>
            <a:ext uri="{FF2B5EF4-FFF2-40B4-BE49-F238E27FC236}">
              <a16:creationId xmlns:a16="http://schemas.microsoft.com/office/drawing/2014/main" id="{324703E9-E20D-46EE-9A01-658BBD85351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3" name="Text Box 14">
          <a:extLst>
            <a:ext uri="{FF2B5EF4-FFF2-40B4-BE49-F238E27FC236}">
              <a16:creationId xmlns:a16="http://schemas.microsoft.com/office/drawing/2014/main" id="{490F70D3-3BEF-4666-9BAA-EC3126F2FAA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4" name="Text Box 15">
          <a:extLst>
            <a:ext uri="{FF2B5EF4-FFF2-40B4-BE49-F238E27FC236}">
              <a16:creationId xmlns:a16="http://schemas.microsoft.com/office/drawing/2014/main" id="{0626368C-4088-42FC-93E1-4CFAD095BD3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5" name="Text Box 16">
          <a:extLst>
            <a:ext uri="{FF2B5EF4-FFF2-40B4-BE49-F238E27FC236}">
              <a16:creationId xmlns:a16="http://schemas.microsoft.com/office/drawing/2014/main" id="{3A70D8BD-9506-445D-89EC-88669850B2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6" name="Text Box 17">
          <a:extLst>
            <a:ext uri="{FF2B5EF4-FFF2-40B4-BE49-F238E27FC236}">
              <a16:creationId xmlns:a16="http://schemas.microsoft.com/office/drawing/2014/main" id="{3E65BD03-D763-4591-801E-78EDC5EF1BD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7" name="Text Box 6">
          <a:extLst>
            <a:ext uri="{FF2B5EF4-FFF2-40B4-BE49-F238E27FC236}">
              <a16:creationId xmlns:a16="http://schemas.microsoft.com/office/drawing/2014/main" id="{694FD008-A2BD-4278-880B-DC0EB3AB51A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8" name="Text Box 7">
          <a:extLst>
            <a:ext uri="{FF2B5EF4-FFF2-40B4-BE49-F238E27FC236}">
              <a16:creationId xmlns:a16="http://schemas.microsoft.com/office/drawing/2014/main" id="{6A899EB3-A0CD-4E9C-9EB6-E836C5B121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19" name="Text Box 8">
          <a:extLst>
            <a:ext uri="{FF2B5EF4-FFF2-40B4-BE49-F238E27FC236}">
              <a16:creationId xmlns:a16="http://schemas.microsoft.com/office/drawing/2014/main" id="{382ADD5B-1668-461F-9095-7AF4CB6A9B4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0" name="Text Box 9">
          <a:extLst>
            <a:ext uri="{FF2B5EF4-FFF2-40B4-BE49-F238E27FC236}">
              <a16:creationId xmlns:a16="http://schemas.microsoft.com/office/drawing/2014/main" id="{AF8CBB6B-6556-44CE-8526-58E1264861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1" name="Text Box 10">
          <a:extLst>
            <a:ext uri="{FF2B5EF4-FFF2-40B4-BE49-F238E27FC236}">
              <a16:creationId xmlns:a16="http://schemas.microsoft.com/office/drawing/2014/main" id="{E5380525-84F0-4994-90F5-3D286B3AC7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2" name="Text Box 11">
          <a:extLst>
            <a:ext uri="{FF2B5EF4-FFF2-40B4-BE49-F238E27FC236}">
              <a16:creationId xmlns:a16="http://schemas.microsoft.com/office/drawing/2014/main" id="{CE7E0EF8-B5E4-4019-AC26-713AF718281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3" name="Text Box 12">
          <a:extLst>
            <a:ext uri="{FF2B5EF4-FFF2-40B4-BE49-F238E27FC236}">
              <a16:creationId xmlns:a16="http://schemas.microsoft.com/office/drawing/2014/main" id="{886B46EF-38E7-4E93-BFA3-61F78ADE769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4" name="Text Box 13">
          <a:extLst>
            <a:ext uri="{FF2B5EF4-FFF2-40B4-BE49-F238E27FC236}">
              <a16:creationId xmlns:a16="http://schemas.microsoft.com/office/drawing/2014/main" id="{439439CA-2B83-4369-8306-CAB40F8104F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5" name="Text Box 14">
          <a:extLst>
            <a:ext uri="{FF2B5EF4-FFF2-40B4-BE49-F238E27FC236}">
              <a16:creationId xmlns:a16="http://schemas.microsoft.com/office/drawing/2014/main" id="{99443689-D381-43DC-93C4-92488D7805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6" name="Text Box 15">
          <a:extLst>
            <a:ext uri="{FF2B5EF4-FFF2-40B4-BE49-F238E27FC236}">
              <a16:creationId xmlns:a16="http://schemas.microsoft.com/office/drawing/2014/main" id="{C4FE3555-67CD-4AC1-9948-3497835CB9F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7" name="Text Box 16">
          <a:extLst>
            <a:ext uri="{FF2B5EF4-FFF2-40B4-BE49-F238E27FC236}">
              <a16:creationId xmlns:a16="http://schemas.microsoft.com/office/drawing/2014/main" id="{9F3247B6-2779-434A-A1C6-2F142C2175C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8" name="Text Box 17">
          <a:extLst>
            <a:ext uri="{FF2B5EF4-FFF2-40B4-BE49-F238E27FC236}">
              <a16:creationId xmlns:a16="http://schemas.microsoft.com/office/drawing/2014/main" id="{4BA76D50-F7A7-462F-B484-AAE11647EE5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29" name="Text Box 6">
          <a:extLst>
            <a:ext uri="{FF2B5EF4-FFF2-40B4-BE49-F238E27FC236}">
              <a16:creationId xmlns:a16="http://schemas.microsoft.com/office/drawing/2014/main" id="{E5CFD7E3-E71E-4EEE-83E0-A53E139CBA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0" name="Text Box 7">
          <a:extLst>
            <a:ext uri="{FF2B5EF4-FFF2-40B4-BE49-F238E27FC236}">
              <a16:creationId xmlns:a16="http://schemas.microsoft.com/office/drawing/2014/main" id="{88FC88AE-4AFE-4026-BFAC-33FC98FB60E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1" name="Text Box 8">
          <a:extLst>
            <a:ext uri="{FF2B5EF4-FFF2-40B4-BE49-F238E27FC236}">
              <a16:creationId xmlns:a16="http://schemas.microsoft.com/office/drawing/2014/main" id="{1487AC53-3017-47E1-8A5E-4F752BCF870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2" name="Text Box 9">
          <a:extLst>
            <a:ext uri="{FF2B5EF4-FFF2-40B4-BE49-F238E27FC236}">
              <a16:creationId xmlns:a16="http://schemas.microsoft.com/office/drawing/2014/main" id="{D2EDD27F-733D-4055-A459-C118C58225C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3" name="Text Box 10">
          <a:extLst>
            <a:ext uri="{FF2B5EF4-FFF2-40B4-BE49-F238E27FC236}">
              <a16:creationId xmlns:a16="http://schemas.microsoft.com/office/drawing/2014/main" id="{3ECD9F73-6BFA-439F-A78D-8C6530F3CD7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4" name="Text Box 11">
          <a:extLst>
            <a:ext uri="{FF2B5EF4-FFF2-40B4-BE49-F238E27FC236}">
              <a16:creationId xmlns:a16="http://schemas.microsoft.com/office/drawing/2014/main" id="{7B726B30-618E-4ADD-9005-C1185D75F93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5" name="Text Box 12">
          <a:extLst>
            <a:ext uri="{FF2B5EF4-FFF2-40B4-BE49-F238E27FC236}">
              <a16:creationId xmlns:a16="http://schemas.microsoft.com/office/drawing/2014/main" id="{0A142A3A-2604-4968-BB7F-F6064F80F20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6" name="Text Box 13">
          <a:extLst>
            <a:ext uri="{FF2B5EF4-FFF2-40B4-BE49-F238E27FC236}">
              <a16:creationId xmlns:a16="http://schemas.microsoft.com/office/drawing/2014/main" id="{FA6D3C85-0488-4E9B-8D5A-97E95A2BAFE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7" name="Text Box 14">
          <a:extLst>
            <a:ext uri="{FF2B5EF4-FFF2-40B4-BE49-F238E27FC236}">
              <a16:creationId xmlns:a16="http://schemas.microsoft.com/office/drawing/2014/main" id="{F9ACE9AD-41D8-4BBB-B3F5-4E3B62FCEFD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8" name="Text Box 15">
          <a:extLst>
            <a:ext uri="{FF2B5EF4-FFF2-40B4-BE49-F238E27FC236}">
              <a16:creationId xmlns:a16="http://schemas.microsoft.com/office/drawing/2014/main" id="{5BB5B259-592B-4681-A809-6A857D2D258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39" name="Text Box 16">
          <a:extLst>
            <a:ext uri="{FF2B5EF4-FFF2-40B4-BE49-F238E27FC236}">
              <a16:creationId xmlns:a16="http://schemas.microsoft.com/office/drawing/2014/main" id="{D53F3D07-20BB-4636-BCFF-897328A6D2A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0" name="Text Box 17">
          <a:extLst>
            <a:ext uri="{FF2B5EF4-FFF2-40B4-BE49-F238E27FC236}">
              <a16:creationId xmlns:a16="http://schemas.microsoft.com/office/drawing/2014/main" id="{6173F2B3-5D0A-489D-BF5D-E80A8C2D394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1" name="Text Box 7">
          <a:extLst>
            <a:ext uri="{FF2B5EF4-FFF2-40B4-BE49-F238E27FC236}">
              <a16:creationId xmlns:a16="http://schemas.microsoft.com/office/drawing/2014/main" id="{97B7D4B7-E484-487A-BE06-501EDDC1D0B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2" name="Text Box 8">
          <a:extLst>
            <a:ext uri="{FF2B5EF4-FFF2-40B4-BE49-F238E27FC236}">
              <a16:creationId xmlns:a16="http://schemas.microsoft.com/office/drawing/2014/main" id="{70DA6705-CB8F-44BC-B1F4-A748C70C0E5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3" name="Text Box 9">
          <a:extLst>
            <a:ext uri="{FF2B5EF4-FFF2-40B4-BE49-F238E27FC236}">
              <a16:creationId xmlns:a16="http://schemas.microsoft.com/office/drawing/2014/main" id="{03B1ADB6-9945-48C0-B420-B035D18EC2C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4" name="Text Box 10">
          <a:extLst>
            <a:ext uri="{FF2B5EF4-FFF2-40B4-BE49-F238E27FC236}">
              <a16:creationId xmlns:a16="http://schemas.microsoft.com/office/drawing/2014/main" id="{D04575ED-76DA-47F8-9D69-205DA0F10E0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5" name="Text Box 11">
          <a:extLst>
            <a:ext uri="{FF2B5EF4-FFF2-40B4-BE49-F238E27FC236}">
              <a16:creationId xmlns:a16="http://schemas.microsoft.com/office/drawing/2014/main" id="{1E361853-FC9F-45A1-BCDA-3905A440768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6" name="Text Box 12">
          <a:extLst>
            <a:ext uri="{FF2B5EF4-FFF2-40B4-BE49-F238E27FC236}">
              <a16:creationId xmlns:a16="http://schemas.microsoft.com/office/drawing/2014/main" id="{73D562D2-2CEF-4496-B372-38D9CC4FAC1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7" name="Text Box 13">
          <a:extLst>
            <a:ext uri="{FF2B5EF4-FFF2-40B4-BE49-F238E27FC236}">
              <a16:creationId xmlns:a16="http://schemas.microsoft.com/office/drawing/2014/main" id="{B3492E18-FE53-49AD-BABA-E295338D78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8" name="Text Box 14">
          <a:extLst>
            <a:ext uri="{FF2B5EF4-FFF2-40B4-BE49-F238E27FC236}">
              <a16:creationId xmlns:a16="http://schemas.microsoft.com/office/drawing/2014/main" id="{820E0F95-F305-444A-B609-86F8947FBB0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49" name="Text Box 15">
          <a:extLst>
            <a:ext uri="{FF2B5EF4-FFF2-40B4-BE49-F238E27FC236}">
              <a16:creationId xmlns:a16="http://schemas.microsoft.com/office/drawing/2014/main" id="{1A6E6636-206F-4B5B-9241-0C463F7E10A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0" name="Text Box 16">
          <a:extLst>
            <a:ext uri="{FF2B5EF4-FFF2-40B4-BE49-F238E27FC236}">
              <a16:creationId xmlns:a16="http://schemas.microsoft.com/office/drawing/2014/main" id="{7614468B-730C-4F89-A42B-5E06F0B64BE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1" name="Text Box 17">
          <a:extLst>
            <a:ext uri="{FF2B5EF4-FFF2-40B4-BE49-F238E27FC236}">
              <a16:creationId xmlns:a16="http://schemas.microsoft.com/office/drawing/2014/main" id="{9FEABE37-A5D0-46C4-B5BA-40AACBAC1C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2" name="Text Box 6">
          <a:extLst>
            <a:ext uri="{FF2B5EF4-FFF2-40B4-BE49-F238E27FC236}">
              <a16:creationId xmlns:a16="http://schemas.microsoft.com/office/drawing/2014/main" id="{32A483DE-52CC-4F16-B09D-0756C4926B8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3" name="Text Box 7">
          <a:extLst>
            <a:ext uri="{FF2B5EF4-FFF2-40B4-BE49-F238E27FC236}">
              <a16:creationId xmlns:a16="http://schemas.microsoft.com/office/drawing/2014/main" id="{4A9DDECA-5280-47B1-AB23-6D5B67DA536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4" name="Text Box 8">
          <a:extLst>
            <a:ext uri="{FF2B5EF4-FFF2-40B4-BE49-F238E27FC236}">
              <a16:creationId xmlns:a16="http://schemas.microsoft.com/office/drawing/2014/main" id="{3A5F2C15-1189-4499-B82C-C700CAA1920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5" name="Text Box 9">
          <a:extLst>
            <a:ext uri="{FF2B5EF4-FFF2-40B4-BE49-F238E27FC236}">
              <a16:creationId xmlns:a16="http://schemas.microsoft.com/office/drawing/2014/main" id="{BC5CB7C1-C153-4F0C-ADC7-1DC27D8F36E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6" name="Text Box 10">
          <a:extLst>
            <a:ext uri="{FF2B5EF4-FFF2-40B4-BE49-F238E27FC236}">
              <a16:creationId xmlns:a16="http://schemas.microsoft.com/office/drawing/2014/main" id="{C448659D-C187-4ABF-A93A-6CBB0DBE508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7" name="Text Box 11">
          <a:extLst>
            <a:ext uri="{FF2B5EF4-FFF2-40B4-BE49-F238E27FC236}">
              <a16:creationId xmlns:a16="http://schemas.microsoft.com/office/drawing/2014/main" id="{FD684677-1BDD-4580-9FD9-35DF62DC57C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8" name="Text Box 12">
          <a:extLst>
            <a:ext uri="{FF2B5EF4-FFF2-40B4-BE49-F238E27FC236}">
              <a16:creationId xmlns:a16="http://schemas.microsoft.com/office/drawing/2014/main" id="{801C8DEA-2BB1-46CE-92A5-38443BEB58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59" name="Text Box 13">
          <a:extLst>
            <a:ext uri="{FF2B5EF4-FFF2-40B4-BE49-F238E27FC236}">
              <a16:creationId xmlns:a16="http://schemas.microsoft.com/office/drawing/2014/main" id="{EE28EFD5-1F8D-4A45-96C3-0A59AEC51F9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0" name="Text Box 14">
          <a:extLst>
            <a:ext uri="{FF2B5EF4-FFF2-40B4-BE49-F238E27FC236}">
              <a16:creationId xmlns:a16="http://schemas.microsoft.com/office/drawing/2014/main" id="{3145176F-1B6A-4781-BCAC-38EDAE32371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1" name="Text Box 15">
          <a:extLst>
            <a:ext uri="{FF2B5EF4-FFF2-40B4-BE49-F238E27FC236}">
              <a16:creationId xmlns:a16="http://schemas.microsoft.com/office/drawing/2014/main" id="{8BBD4FF3-5802-42DA-AB2D-AAD52F9837E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2" name="Text Box 16">
          <a:extLst>
            <a:ext uri="{FF2B5EF4-FFF2-40B4-BE49-F238E27FC236}">
              <a16:creationId xmlns:a16="http://schemas.microsoft.com/office/drawing/2014/main" id="{894C94EA-E974-4E6C-AA41-B0AA2E27853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3" name="Text Box 17">
          <a:extLst>
            <a:ext uri="{FF2B5EF4-FFF2-40B4-BE49-F238E27FC236}">
              <a16:creationId xmlns:a16="http://schemas.microsoft.com/office/drawing/2014/main" id="{F62CE141-D4BA-46AC-8682-51320B487B4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4" name="Text Box 6">
          <a:extLst>
            <a:ext uri="{FF2B5EF4-FFF2-40B4-BE49-F238E27FC236}">
              <a16:creationId xmlns:a16="http://schemas.microsoft.com/office/drawing/2014/main" id="{E7C1CE65-81CC-4FB1-84AD-A532EFA73EA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5" name="Text Box 7">
          <a:extLst>
            <a:ext uri="{FF2B5EF4-FFF2-40B4-BE49-F238E27FC236}">
              <a16:creationId xmlns:a16="http://schemas.microsoft.com/office/drawing/2014/main" id="{7604F8ED-39BA-4C0C-BCB3-9A5A7009A0F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6" name="Text Box 8">
          <a:extLst>
            <a:ext uri="{FF2B5EF4-FFF2-40B4-BE49-F238E27FC236}">
              <a16:creationId xmlns:a16="http://schemas.microsoft.com/office/drawing/2014/main" id="{2987123C-B5B2-4EAA-8A36-E3B5761C39D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7" name="Text Box 9">
          <a:extLst>
            <a:ext uri="{FF2B5EF4-FFF2-40B4-BE49-F238E27FC236}">
              <a16:creationId xmlns:a16="http://schemas.microsoft.com/office/drawing/2014/main" id="{B42B9D2E-E608-4B06-AA40-3A7B69181A8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8" name="Text Box 10">
          <a:extLst>
            <a:ext uri="{FF2B5EF4-FFF2-40B4-BE49-F238E27FC236}">
              <a16:creationId xmlns:a16="http://schemas.microsoft.com/office/drawing/2014/main" id="{DB201144-62D2-4CE9-85AF-33AF205AC1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69" name="Text Box 11">
          <a:extLst>
            <a:ext uri="{FF2B5EF4-FFF2-40B4-BE49-F238E27FC236}">
              <a16:creationId xmlns:a16="http://schemas.microsoft.com/office/drawing/2014/main" id="{B973C1BD-C841-473E-92FE-904C17D0C36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0" name="Text Box 12">
          <a:extLst>
            <a:ext uri="{FF2B5EF4-FFF2-40B4-BE49-F238E27FC236}">
              <a16:creationId xmlns:a16="http://schemas.microsoft.com/office/drawing/2014/main" id="{69CE321C-59D4-4AED-9437-C7A79D83DFA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1" name="Text Box 13">
          <a:extLst>
            <a:ext uri="{FF2B5EF4-FFF2-40B4-BE49-F238E27FC236}">
              <a16:creationId xmlns:a16="http://schemas.microsoft.com/office/drawing/2014/main" id="{7DF787F0-8580-4D25-85AD-C7BC82C2C15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2" name="Text Box 14">
          <a:extLst>
            <a:ext uri="{FF2B5EF4-FFF2-40B4-BE49-F238E27FC236}">
              <a16:creationId xmlns:a16="http://schemas.microsoft.com/office/drawing/2014/main" id="{52B604DA-4835-41D7-BCAA-1A9D39BA66F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3" name="Text Box 15">
          <a:extLst>
            <a:ext uri="{FF2B5EF4-FFF2-40B4-BE49-F238E27FC236}">
              <a16:creationId xmlns:a16="http://schemas.microsoft.com/office/drawing/2014/main" id="{66257BDD-3EE4-4956-B28F-FCBB4DBBE96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4" name="Text Box 16">
          <a:extLst>
            <a:ext uri="{FF2B5EF4-FFF2-40B4-BE49-F238E27FC236}">
              <a16:creationId xmlns:a16="http://schemas.microsoft.com/office/drawing/2014/main" id="{384464F9-465C-43DD-816F-C848B8DE641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5" name="Text Box 17">
          <a:extLst>
            <a:ext uri="{FF2B5EF4-FFF2-40B4-BE49-F238E27FC236}">
              <a16:creationId xmlns:a16="http://schemas.microsoft.com/office/drawing/2014/main" id="{2796EF6C-A0B5-47CD-A09D-4B4B1C1BCDC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6" name="Text Box 6">
          <a:extLst>
            <a:ext uri="{FF2B5EF4-FFF2-40B4-BE49-F238E27FC236}">
              <a16:creationId xmlns:a16="http://schemas.microsoft.com/office/drawing/2014/main" id="{66C32E40-B54E-400C-8E31-45D3A5C6FFD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7" name="Text Box 7">
          <a:extLst>
            <a:ext uri="{FF2B5EF4-FFF2-40B4-BE49-F238E27FC236}">
              <a16:creationId xmlns:a16="http://schemas.microsoft.com/office/drawing/2014/main" id="{6149D5BA-5ECF-47FE-B235-D888ABFA4E7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8" name="Text Box 8">
          <a:extLst>
            <a:ext uri="{FF2B5EF4-FFF2-40B4-BE49-F238E27FC236}">
              <a16:creationId xmlns:a16="http://schemas.microsoft.com/office/drawing/2014/main" id="{E6905624-675C-4E81-B302-5542D31DCE5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79" name="Text Box 9">
          <a:extLst>
            <a:ext uri="{FF2B5EF4-FFF2-40B4-BE49-F238E27FC236}">
              <a16:creationId xmlns:a16="http://schemas.microsoft.com/office/drawing/2014/main" id="{0DEEAD2E-E1E0-4761-83E5-FEBB30BEEBE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0" name="Text Box 10">
          <a:extLst>
            <a:ext uri="{FF2B5EF4-FFF2-40B4-BE49-F238E27FC236}">
              <a16:creationId xmlns:a16="http://schemas.microsoft.com/office/drawing/2014/main" id="{B981E8BA-E125-4874-9385-A0EEA54958D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1" name="Text Box 11">
          <a:extLst>
            <a:ext uri="{FF2B5EF4-FFF2-40B4-BE49-F238E27FC236}">
              <a16:creationId xmlns:a16="http://schemas.microsoft.com/office/drawing/2014/main" id="{545A348F-2D78-4993-B104-EFA5A5E4351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2" name="Text Box 12">
          <a:extLst>
            <a:ext uri="{FF2B5EF4-FFF2-40B4-BE49-F238E27FC236}">
              <a16:creationId xmlns:a16="http://schemas.microsoft.com/office/drawing/2014/main" id="{8DA30F90-D78D-4CD4-A5EC-CAFB7C509F0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3" name="Text Box 13">
          <a:extLst>
            <a:ext uri="{FF2B5EF4-FFF2-40B4-BE49-F238E27FC236}">
              <a16:creationId xmlns:a16="http://schemas.microsoft.com/office/drawing/2014/main" id="{8135BE01-4F97-425B-B1DA-82D006FDBD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4" name="Text Box 14">
          <a:extLst>
            <a:ext uri="{FF2B5EF4-FFF2-40B4-BE49-F238E27FC236}">
              <a16:creationId xmlns:a16="http://schemas.microsoft.com/office/drawing/2014/main" id="{A2F9D5A9-4B38-49D4-BDDB-6727A8EB472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5" name="Text Box 15">
          <a:extLst>
            <a:ext uri="{FF2B5EF4-FFF2-40B4-BE49-F238E27FC236}">
              <a16:creationId xmlns:a16="http://schemas.microsoft.com/office/drawing/2014/main" id="{125C2F65-FA21-4E5E-8D71-2A4EF4026E1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6" name="Text Box 16">
          <a:extLst>
            <a:ext uri="{FF2B5EF4-FFF2-40B4-BE49-F238E27FC236}">
              <a16:creationId xmlns:a16="http://schemas.microsoft.com/office/drawing/2014/main" id="{7D14EA26-834B-4A93-817D-358D318EE9C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7" name="Text Box 17">
          <a:extLst>
            <a:ext uri="{FF2B5EF4-FFF2-40B4-BE49-F238E27FC236}">
              <a16:creationId xmlns:a16="http://schemas.microsoft.com/office/drawing/2014/main" id="{49AE3B40-FE1E-4C81-BCFB-D9CB0F7BA92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8" name="Text Box 7">
          <a:extLst>
            <a:ext uri="{FF2B5EF4-FFF2-40B4-BE49-F238E27FC236}">
              <a16:creationId xmlns:a16="http://schemas.microsoft.com/office/drawing/2014/main" id="{65B6F46A-E869-4260-9C53-94E5F4E2D9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89" name="Text Box 8">
          <a:extLst>
            <a:ext uri="{FF2B5EF4-FFF2-40B4-BE49-F238E27FC236}">
              <a16:creationId xmlns:a16="http://schemas.microsoft.com/office/drawing/2014/main" id="{610DB582-C860-4CB9-BB01-F3DAB239412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0" name="Text Box 9">
          <a:extLst>
            <a:ext uri="{FF2B5EF4-FFF2-40B4-BE49-F238E27FC236}">
              <a16:creationId xmlns:a16="http://schemas.microsoft.com/office/drawing/2014/main" id="{5F26061C-E608-4BDF-81D0-E9B08C293A4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1" name="Text Box 10">
          <a:extLst>
            <a:ext uri="{FF2B5EF4-FFF2-40B4-BE49-F238E27FC236}">
              <a16:creationId xmlns:a16="http://schemas.microsoft.com/office/drawing/2014/main" id="{847EB674-88BC-4DAC-ACBF-861DB39B61C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2" name="Text Box 11">
          <a:extLst>
            <a:ext uri="{FF2B5EF4-FFF2-40B4-BE49-F238E27FC236}">
              <a16:creationId xmlns:a16="http://schemas.microsoft.com/office/drawing/2014/main" id="{77EC38E5-245E-4FC7-870E-B15626B12E2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3" name="Text Box 12">
          <a:extLst>
            <a:ext uri="{FF2B5EF4-FFF2-40B4-BE49-F238E27FC236}">
              <a16:creationId xmlns:a16="http://schemas.microsoft.com/office/drawing/2014/main" id="{440FDDD1-CF07-420D-AE0C-D74A5D2DDEF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4" name="Text Box 13">
          <a:extLst>
            <a:ext uri="{FF2B5EF4-FFF2-40B4-BE49-F238E27FC236}">
              <a16:creationId xmlns:a16="http://schemas.microsoft.com/office/drawing/2014/main" id="{F3F2EA81-E975-44C0-8972-2C7A6E546C9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5" name="Text Box 14">
          <a:extLst>
            <a:ext uri="{FF2B5EF4-FFF2-40B4-BE49-F238E27FC236}">
              <a16:creationId xmlns:a16="http://schemas.microsoft.com/office/drawing/2014/main" id="{AD99DD10-66D6-46BD-B715-EFCE4460A6D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6" name="Text Box 15">
          <a:extLst>
            <a:ext uri="{FF2B5EF4-FFF2-40B4-BE49-F238E27FC236}">
              <a16:creationId xmlns:a16="http://schemas.microsoft.com/office/drawing/2014/main" id="{5FD59603-3D2C-4EDC-8F67-03906D19AD6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7" name="Text Box 16">
          <a:extLst>
            <a:ext uri="{FF2B5EF4-FFF2-40B4-BE49-F238E27FC236}">
              <a16:creationId xmlns:a16="http://schemas.microsoft.com/office/drawing/2014/main" id="{B3479521-657C-467A-9BF2-C76D9EE786B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8" name="Text Box 17">
          <a:extLst>
            <a:ext uri="{FF2B5EF4-FFF2-40B4-BE49-F238E27FC236}">
              <a16:creationId xmlns:a16="http://schemas.microsoft.com/office/drawing/2014/main" id="{FF2BA1FB-E633-4B8E-A0BA-F6E8ADF6FA7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799" name="Text Box 6">
          <a:extLst>
            <a:ext uri="{FF2B5EF4-FFF2-40B4-BE49-F238E27FC236}">
              <a16:creationId xmlns:a16="http://schemas.microsoft.com/office/drawing/2014/main" id="{312EFACE-EB4D-41BD-829A-DB937D9BB0F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0" name="Text Box 7">
          <a:extLst>
            <a:ext uri="{FF2B5EF4-FFF2-40B4-BE49-F238E27FC236}">
              <a16:creationId xmlns:a16="http://schemas.microsoft.com/office/drawing/2014/main" id="{BB704782-DFF0-434A-A44B-24E6E486DEE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1" name="Text Box 8">
          <a:extLst>
            <a:ext uri="{FF2B5EF4-FFF2-40B4-BE49-F238E27FC236}">
              <a16:creationId xmlns:a16="http://schemas.microsoft.com/office/drawing/2014/main" id="{9FDCA2CB-F714-440B-A9C0-CA05BF4A4F5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2" name="Text Box 9">
          <a:extLst>
            <a:ext uri="{FF2B5EF4-FFF2-40B4-BE49-F238E27FC236}">
              <a16:creationId xmlns:a16="http://schemas.microsoft.com/office/drawing/2014/main" id="{9053EE7D-6B4A-497F-8D17-6C7C6246B56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3" name="Text Box 10">
          <a:extLst>
            <a:ext uri="{FF2B5EF4-FFF2-40B4-BE49-F238E27FC236}">
              <a16:creationId xmlns:a16="http://schemas.microsoft.com/office/drawing/2014/main" id="{2745885F-A79F-4E73-907F-0B38FFBB5C3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4" name="Text Box 11">
          <a:extLst>
            <a:ext uri="{FF2B5EF4-FFF2-40B4-BE49-F238E27FC236}">
              <a16:creationId xmlns:a16="http://schemas.microsoft.com/office/drawing/2014/main" id="{8F093747-6FF0-4985-B022-011D529F8C9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5" name="Text Box 12">
          <a:extLst>
            <a:ext uri="{FF2B5EF4-FFF2-40B4-BE49-F238E27FC236}">
              <a16:creationId xmlns:a16="http://schemas.microsoft.com/office/drawing/2014/main" id="{91C8E538-E040-4935-89B3-FF4A019B02A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6" name="Text Box 13">
          <a:extLst>
            <a:ext uri="{FF2B5EF4-FFF2-40B4-BE49-F238E27FC236}">
              <a16:creationId xmlns:a16="http://schemas.microsoft.com/office/drawing/2014/main" id="{3B49C7DC-1C4E-487A-9DA6-69777490F4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7" name="Text Box 14">
          <a:extLst>
            <a:ext uri="{FF2B5EF4-FFF2-40B4-BE49-F238E27FC236}">
              <a16:creationId xmlns:a16="http://schemas.microsoft.com/office/drawing/2014/main" id="{E4DAE9E4-59F5-4906-8691-CE0679BF636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8" name="Text Box 15">
          <a:extLst>
            <a:ext uri="{FF2B5EF4-FFF2-40B4-BE49-F238E27FC236}">
              <a16:creationId xmlns:a16="http://schemas.microsoft.com/office/drawing/2014/main" id="{46DB98C1-1918-4DC0-AF6A-36C9BFB97C9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09" name="Text Box 16">
          <a:extLst>
            <a:ext uri="{FF2B5EF4-FFF2-40B4-BE49-F238E27FC236}">
              <a16:creationId xmlns:a16="http://schemas.microsoft.com/office/drawing/2014/main" id="{8DEF1632-76D8-4B60-BD0B-FCB08850807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0" name="Text Box 17">
          <a:extLst>
            <a:ext uri="{FF2B5EF4-FFF2-40B4-BE49-F238E27FC236}">
              <a16:creationId xmlns:a16="http://schemas.microsoft.com/office/drawing/2014/main" id="{931464AD-8103-4BF6-9356-E78E00694DA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1" name="Text Box 6">
          <a:extLst>
            <a:ext uri="{FF2B5EF4-FFF2-40B4-BE49-F238E27FC236}">
              <a16:creationId xmlns:a16="http://schemas.microsoft.com/office/drawing/2014/main" id="{23663211-C4B2-4A47-ABB4-A4178DACCB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2" name="Text Box 7">
          <a:extLst>
            <a:ext uri="{FF2B5EF4-FFF2-40B4-BE49-F238E27FC236}">
              <a16:creationId xmlns:a16="http://schemas.microsoft.com/office/drawing/2014/main" id="{349DE226-1B84-4D5A-8012-5FA99434F23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3" name="Text Box 8">
          <a:extLst>
            <a:ext uri="{FF2B5EF4-FFF2-40B4-BE49-F238E27FC236}">
              <a16:creationId xmlns:a16="http://schemas.microsoft.com/office/drawing/2014/main" id="{A83F571C-5584-4780-B435-5E58533FC6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4" name="Text Box 9">
          <a:extLst>
            <a:ext uri="{FF2B5EF4-FFF2-40B4-BE49-F238E27FC236}">
              <a16:creationId xmlns:a16="http://schemas.microsoft.com/office/drawing/2014/main" id="{946ED963-FB74-4870-B393-F60F81833F1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5" name="Text Box 10">
          <a:extLst>
            <a:ext uri="{FF2B5EF4-FFF2-40B4-BE49-F238E27FC236}">
              <a16:creationId xmlns:a16="http://schemas.microsoft.com/office/drawing/2014/main" id="{1980A50E-8450-4481-8A5A-44FC8D634AE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6" name="Text Box 11">
          <a:extLst>
            <a:ext uri="{FF2B5EF4-FFF2-40B4-BE49-F238E27FC236}">
              <a16:creationId xmlns:a16="http://schemas.microsoft.com/office/drawing/2014/main" id="{A9CAB85A-B605-48C9-93BF-063862C1C93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7" name="Text Box 12">
          <a:extLst>
            <a:ext uri="{FF2B5EF4-FFF2-40B4-BE49-F238E27FC236}">
              <a16:creationId xmlns:a16="http://schemas.microsoft.com/office/drawing/2014/main" id="{971A37AC-CD3F-47D9-A630-EBC74E9D963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8" name="Text Box 13">
          <a:extLst>
            <a:ext uri="{FF2B5EF4-FFF2-40B4-BE49-F238E27FC236}">
              <a16:creationId xmlns:a16="http://schemas.microsoft.com/office/drawing/2014/main" id="{7D39DA58-5F62-46E6-B93D-5FB06817CE0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19" name="Text Box 14">
          <a:extLst>
            <a:ext uri="{FF2B5EF4-FFF2-40B4-BE49-F238E27FC236}">
              <a16:creationId xmlns:a16="http://schemas.microsoft.com/office/drawing/2014/main" id="{E2442D00-773C-4B54-B542-E407E8AF82C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0" name="Text Box 15">
          <a:extLst>
            <a:ext uri="{FF2B5EF4-FFF2-40B4-BE49-F238E27FC236}">
              <a16:creationId xmlns:a16="http://schemas.microsoft.com/office/drawing/2014/main" id="{99FEF252-E23D-4DA8-BD2B-149405F1FFD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1" name="Text Box 16">
          <a:extLst>
            <a:ext uri="{FF2B5EF4-FFF2-40B4-BE49-F238E27FC236}">
              <a16:creationId xmlns:a16="http://schemas.microsoft.com/office/drawing/2014/main" id="{AB2ED284-3BE3-45A6-87B9-48437B7F05F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2" name="Text Box 17">
          <a:extLst>
            <a:ext uri="{FF2B5EF4-FFF2-40B4-BE49-F238E27FC236}">
              <a16:creationId xmlns:a16="http://schemas.microsoft.com/office/drawing/2014/main" id="{019A52FD-D7D5-4DCF-A016-C951C5A5E3A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3" name="Text Box 6">
          <a:extLst>
            <a:ext uri="{FF2B5EF4-FFF2-40B4-BE49-F238E27FC236}">
              <a16:creationId xmlns:a16="http://schemas.microsoft.com/office/drawing/2014/main" id="{BA61F8EB-2CAA-43BC-A502-92B997E7B9E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4" name="Text Box 7">
          <a:extLst>
            <a:ext uri="{FF2B5EF4-FFF2-40B4-BE49-F238E27FC236}">
              <a16:creationId xmlns:a16="http://schemas.microsoft.com/office/drawing/2014/main" id="{A220666A-1693-45DA-B597-2FEB2E554FA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5" name="Text Box 8">
          <a:extLst>
            <a:ext uri="{FF2B5EF4-FFF2-40B4-BE49-F238E27FC236}">
              <a16:creationId xmlns:a16="http://schemas.microsoft.com/office/drawing/2014/main" id="{FDD72C1A-6579-4F31-AEF0-CCB03219A3F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6" name="Text Box 9">
          <a:extLst>
            <a:ext uri="{FF2B5EF4-FFF2-40B4-BE49-F238E27FC236}">
              <a16:creationId xmlns:a16="http://schemas.microsoft.com/office/drawing/2014/main" id="{705B778D-79BE-453A-8C23-0DF9F61A9A4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7" name="Text Box 10">
          <a:extLst>
            <a:ext uri="{FF2B5EF4-FFF2-40B4-BE49-F238E27FC236}">
              <a16:creationId xmlns:a16="http://schemas.microsoft.com/office/drawing/2014/main" id="{845132B0-32BD-4945-B8A8-5B9EBD91851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8" name="Text Box 11">
          <a:extLst>
            <a:ext uri="{FF2B5EF4-FFF2-40B4-BE49-F238E27FC236}">
              <a16:creationId xmlns:a16="http://schemas.microsoft.com/office/drawing/2014/main" id="{F735AF34-E7AB-4EBB-9A59-B7D5418D414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29" name="Text Box 12">
          <a:extLst>
            <a:ext uri="{FF2B5EF4-FFF2-40B4-BE49-F238E27FC236}">
              <a16:creationId xmlns:a16="http://schemas.microsoft.com/office/drawing/2014/main" id="{05B2090B-D16F-4321-AC07-2D28C87A2B2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0" name="Text Box 13">
          <a:extLst>
            <a:ext uri="{FF2B5EF4-FFF2-40B4-BE49-F238E27FC236}">
              <a16:creationId xmlns:a16="http://schemas.microsoft.com/office/drawing/2014/main" id="{5BF14884-E732-4CE0-9D58-39EA12A4A68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1" name="Text Box 14">
          <a:extLst>
            <a:ext uri="{FF2B5EF4-FFF2-40B4-BE49-F238E27FC236}">
              <a16:creationId xmlns:a16="http://schemas.microsoft.com/office/drawing/2014/main" id="{890E2FDA-E9D9-4845-90F0-FDF6E9F86AF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2" name="Text Box 15">
          <a:extLst>
            <a:ext uri="{FF2B5EF4-FFF2-40B4-BE49-F238E27FC236}">
              <a16:creationId xmlns:a16="http://schemas.microsoft.com/office/drawing/2014/main" id="{12CA8474-0999-4300-82C0-62D3A499A7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3" name="Text Box 16">
          <a:extLst>
            <a:ext uri="{FF2B5EF4-FFF2-40B4-BE49-F238E27FC236}">
              <a16:creationId xmlns:a16="http://schemas.microsoft.com/office/drawing/2014/main" id="{67A02FD0-7F45-4434-A039-5022237FECB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4" name="Text Box 17">
          <a:extLst>
            <a:ext uri="{FF2B5EF4-FFF2-40B4-BE49-F238E27FC236}">
              <a16:creationId xmlns:a16="http://schemas.microsoft.com/office/drawing/2014/main" id="{F5AF7F12-CFDD-41C9-823E-939380DF8D5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5" name="Text Box 7">
          <a:extLst>
            <a:ext uri="{FF2B5EF4-FFF2-40B4-BE49-F238E27FC236}">
              <a16:creationId xmlns:a16="http://schemas.microsoft.com/office/drawing/2014/main" id="{F532A326-24DC-496E-9EB9-21BA35A2BCD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6" name="Text Box 8">
          <a:extLst>
            <a:ext uri="{FF2B5EF4-FFF2-40B4-BE49-F238E27FC236}">
              <a16:creationId xmlns:a16="http://schemas.microsoft.com/office/drawing/2014/main" id="{60569DAA-78C6-49FC-B365-8347FF4F97B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7" name="Text Box 9">
          <a:extLst>
            <a:ext uri="{FF2B5EF4-FFF2-40B4-BE49-F238E27FC236}">
              <a16:creationId xmlns:a16="http://schemas.microsoft.com/office/drawing/2014/main" id="{4B0B5653-7BD3-4684-9BDB-E91700093EC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8" name="Text Box 10">
          <a:extLst>
            <a:ext uri="{FF2B5EF4-FFF2-40B4-BE49-F238E27FC236}">
              <a16:creationId xmlns:a16="http://schemas.microsoft.com/office/drawing/2014/main" id="{4FD08EB3-8523-4ED0-811A-2F8E8FED159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39" name="Text Box 11">
          <a:extLst>
            <a:ext uri="{FF2B5EF4-FFF2-40B4-BE49-F238E27FC236}">
              <a16:creationId xmlns:a16="http://schemas.microsoft.com/office/drawing/2014/main" id="{A57D10E9-CC0F-45B4-9577-B5DBCD20303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0" name="Text Box 12">
          <a:extLst>
            <a:ext uri="{FF2B5EF4-FFF2-40B4-BE49-F238E27FC236}">
              <a16:creationId xmlns:a16="http://schemas.microsoft.com/office/drawing/2014/main" id="{3808A342-9FEF-475D-B940-A040E9B66C0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1" name="Text Box 13">
          <a:extLst>
            <a:ext uri="{FF2B5EF4-FFF2-40B4-BE49-F238E27FC236}">
              <a16:creationId xmlns:a16="http://schemas.microsoft.com/office/drawing/2014/main" id="{AC24C0AE-5765-4FF1-A258-5339E4838BC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2" name="Text Box 14">
          <a:extLst>
            <a:ext uri="{FF2B5EF4-FFF2-40B4-BE49-F238E27FC236}">
              <a16:creationId xmlns:a16="http://schemas.microsoft.com/office/drawing/2014/main" id="{BB58AD49-CFB2-4505-A047-89748EF0DF3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3" name="Text Box 15">
          <a:extLst>
            <a:ext uri="{FF2B5EF4-FFF2-40B4-BE49-F238E27FC236}">
              <a16:creationId xmlns:a16="http://schemas.microsoft.com/office/drawing/2014/main" id="{94DE12BD-94C1-4F5B-84EA-D0E4D541A9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4" name="Text Box 16">
          <a:extLst>
            <a:ext uri="{FF2B5EF4-FFF2-40B4-BE49-F238E27FC236}">
              <a16:creationId xmlns:a16="http://schemas.microsoft.com/office/drawing/2014/main" id="{1D7C9B4A-1148-4174-921D-6CB7300F981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5" name="Text Box 17">
          <a:extLst>
            <a:ext uri="{FF2B5EF4-FFF2-40B4-BE49-F238E27FC236}">
              <a16:creationId xmlns:a16="http://schemas.microsoft.com/office/drawing/2014/main" id="{C942A365-7F02-4D47-97BC-A172AC6B2E4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6" name="Text Box 6">
          <a:extLst>
            <a:ext uri="{FF2B5EF4-FFF2-40B4-BE49-F238E27FC236}">
              <a16:creationId xmlns:a16="http://schemas.microsoft.com/office/drawing/2014/main" id="{B187CD16-AD60-4F32-AE4C-5F347E8D6C8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7" name="Text Box 7">
          <a:extLst>
            <a:ext uri="{FF2B5EF4-FFF2-40B4-BE49-F238E27FC236}">
              <a16:creationId xmlns:a16="http://schemas.microsoft.com/office/drawing/2014/main" id="{A58DE31E-29E2-4497-BA30-5E26712208E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8" name="Text Box 8">
          <a:extLst>
            <a:ext uri="{FF2B5EF4-FFF2-40B4-BE49-F238E27FC236}">
              <a16:creationId xmlns:a16="http://schemas.microsoft.com/office/drawing/2014/main" id="{821F587E-80FB-4B5B-8655-27951575AFF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49" name="Text Box 9">
          <a:extLst>
            <a:ext uri="{FF2B5EF4-FFF2-40B4-BE49-F238E27FC236}">
              <a16:creationId xmlns:a16="http://schemas.microsoft.com/office/drawing/2014/main" id="{FC66AEE4-C7E6-495B-AA23-9B1C6ECF1EA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0" name="Text Box 10">
          <a:extLst>
            <a:ext uri="{FF2B5EF4-FFF2-40B4-BE49-F238E27FC236}">
              <a16:creationId xmlns:a16="http://schemas.microsoft.com/office/drawing/2014/main" id="{46065718-972E-4C09-A09A-50D64FAD25B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1" name="Text Box 11">
          <a:extLst>
            <a:ext uri="{FF2B5EF4-FFF2-40B4-BE49-F238E27FC236}">
              <a16:creationId xmlns:a16="http://schemas.microsoft.com/office/drawing/2014/main" id="{ED64E257-EDD5-494F-A913-5619D94A62C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2" name="Text Box 12">
          <a:extLst>
            <a:ext uri="{FF2B5EF4-FFF2-40B4-BE49-F238E27FC236}">
              <a16:creationId xmlns:a16="http://schemas.microsoft.com/office/drawing/2014/main" id="{901CA5A4-7760-4874-9095-56623695C4D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3" name="Text Box 13">
          <a:extLst>
            <a:ext uri="{FF2B5EF4-FFF2-40B4-BE49-F238E27FC236}">
              <a16:creationId xmlns:a16="http://schemas.microsoft.com/office/drawing/2014/main" id="{D7B52541-3E78-47A9-8DAA-33F7AB3F6A4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4" name="Text Box 14">
          <a:extLst>
            <a:ext uri="{FF2B5EF4-FFF2-40B4-BE49-F238E27FC236}">
              <a16:creationId xmlns:a16="http://schemas.microsoft.com/office/drawing/2014/main" id="{1935B906-A00E-4537-979F-FEE932B18B1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5" name="Text Box 15">
          <a:extLst>
            <a:ext uri="{FF2B5EF4-FFF2-40B4-BE49-F238E27FC236}">
              <a16:creationId xmlns:a16="http://schemas.microsoft.com/office/drawing/2014/main" id="{92A3165E-D50F-4AB5-A96B-3AF9F3FB206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6" name="Text Box 16">
          <a:extLst>
            <a:ext uri="{FF2B5EF4-FFF2-40B4-BE49-F238E27FC236}">
              <a16:creationId xmlns:a16="http://schemas.microsoft.com/office/drawing/2014/main" id="{C8566896-2287-4BC4-BE22-6EE1154B66A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7" name="Text Box 17">
          <a:extLst>
            <a:ext uri="{FF2B5EF4-FFF2-40B4-BE49-F238E27FC236}">
              <a16:creationId xmlns:a16="http://schemas.microsoft.com/office/drawing/2014/main" id="{E9F65EE4-16A8-4D1B-8847-71A8A9D03B8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8" name="Text Box 6">
          <a:extLst>
            <a:ext uri="{FF2B5EF4-FFF2-40B4-BE49-F238E27FC236}">
              <a16:creationId xmlns:a16="http://schemas.microsoft.com/office/drawing/2014/main" id="{2DBA77CE-3C54-4208-B7E5-C5439C45440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59" name="Text Box 7">
          <a:extLst>
            <a:ext uri="{FF2B5EF4-FFF2-40B4-BE49-F238E27FC236}">
              <a16:creationId xmlns:a16="http://schemas.microsoft.com/office/drawing/2014/main" id="{3941E05E-FB1E-4705-9384-4917FB60F04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0" name="Text Box 8">
          <a:extLst>
            <a:ext uri="{FF2B5EF4-FFF2-40B4-BE49-F238E27FC236}">
              <a16:creationId xmlns:a16="http://schemas.microsoft.com/office/drawing/2014/main" id="{DDEA14D4-44B4-402A-8CCD-CCAEF6852CC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1" name="Text Box 9">
          <a:extLst>
            <a:ext uri="{FF2B5EF4-FFF2-40B4-BE49-F238E27FC236}">
              <a16:creationId xmlns:a16="http://schemas.microsoft.com/office/drawing/2014/main" id="{DCEE1380-1F16-4531-8D62-9FC0AAD0577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2" name="Text Box 10">
          <a:extLst>
            <a:ext uri="{FF2B5EF4-FFF2-40B4-BE49-F238E27FC236}">
              <a16:creationId xmlns:a16="http://schemas.microsoft.com/office/drawing/2014/main" id="{683CED6E-7939-4F5C-8F0C-3F023180868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3" name="Text Box 11">
          <a:extLst>
            <a:ext uri="{FF2B5EF4-FFF2-40B4-BE49-F238E27FC236}">
              <a16:creationId xmlns:a16="http://schemas.microsoft.com/office/drawing/2014/main" id="{9995A7CF-30D7-4A16-AFFD-238AA2C78AC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4" name="Text Box 12">
          <a:extLst>
            <a:ext uri="{FF2B5EF4-FFF2-40B4-BE49-F238E27FC236}">
              <a16:creationId xmlns:a16="http://schemas.microsoft.com/office/drawing/2014/main" id="{7886011E-EDDA-4D67-98AB-FDF54C511E1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5" name="Text Box 13">
          <a:extLst>
            <a:ext uri="{FF2B5EF4-FFF2-40B4-BE49-F238E27FC236}">
              <a16:creationId xmlns:a16="http://schemas.microsoft.com/office/drawing/2014/main" id="{2D821664-BC79-4131-8027-9100BCB11C4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6" name="Text Box 14">
          <a:extLst>
            <a:ext uri="{FF2B5EF4-FFF2-40B4-BE49-F238E27FC236}">
              <a16:creationId xmlns:a16="http://schemas.microsoft.com/office/drawing/2014/main" id="{F9524BCA-41AF-4786-B865-4DBC73F09D3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7" name="Text Box 15">
          <a:extLst>
            <a:ext uri="{FF2B5EF4-FFF2-40B4-BE49-F238E27FC236}">
              <a16:creationId xmlns:a16="http://schemas.microsoft.com/office/drawing/2014/main" id="{D6E566EA-9923-4DA7-9B18-680FF049A43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8" name="Text Box 16">
          <a:extLst>
            <a:ext uri="{FF2B5EF4-FFF2-40B4-BE49-F238E27FC236}">
              <a16:creationId xmlns:a16="http://schemas.microsoft.com/office/drawing/2014/main" id="{B030EF34-1AA5-4728-82B7-C40D7C596F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69" name="Text Box 17">
          <a:extLst>
            <a:ext uri="{FF2B5EF4-FFF2-40B4-BE49-F238E27FC236}">
              <a16:creationId xmlns:a16="http://schemas.microsoft.com/office/drawing/2014/main" id="{F0820FDD-9B26-4163-8B9F-5ED24645AF1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0" name="Text Box 6">
          <a:extLst>
            <a:ext uri="{FF2B5EF4-FFF2-40B4-BE49-F238E27FC236}">
              <a16:creationId xmlns:a16="http://schemas.microsoft.com/office/drawing/2014/main" id="{5B93C61D-836B-41C1-B26A-061B6EE28EC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1" name="Text Box 7">
          <a:extLst>
            <a:ext uri="{FF2B5EF4-FFF2-40B4-BE49-F238E27FC236}">
              <a16:creationId xmlns:a16="http://schemas.microsoft.com/office/drawing/2014/main" id="{9ACCDA16-55A1-4A29-8063-060FD38B65B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2" name="Text Box 8">
          <a:extLst>
            <a:ext uri="{FF2B5EF4-FFF2-40B4-BE49-F238E27FC236}">
              <a16:creationId xmlns:a16="http://schemas.microsoft.com/office/drawing/2014/main" id="{D927F07E-A5D6-461D-AD0A-960BC76DD7F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3" name="Text Box 9">
          <a:extLst>
            <a:ext uri="{FF2B5EF4-FFF2-40B4-BE49-F238E27FC236}">
              <a16:creationId xmlns:a16="http://schemas.microsoft.com/office/drawing/2014/main" id="{AD20886B-1EE4-4CED-B73E-27492669C7A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4" name="Text Box 10">
          <a:extLst>
            <a:ext uri="{FF2B5EF4-FFF2-40B4-BE49-F238E27FC236}">
              <a16:creationId xmlns:a16="http://schemas.microsoft.com/office/drawing/2014/main" id="{9FE5F76B-B612-4702-81F4-96860BAB4E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5" name="Text Box 11">
          <a:extLst>
            <a:ext uri="{FF2B5EF4-FFF2-40B4-BE49-F238E27FC236}">
              <a16:creationId xmlns:a16="http://schemas.microsoft.com/office/drawing/2014/main" id="{EDF1F10A-73A7-419F-9F1C-494E7B05AE1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6" name="Text Box 12">
          <a:extLst>
            <a:ext uri="{FF2B5EF4-FFF2-40B4-BE49-F238E27FC236}">
              <a16:creationId xmlns:a16="http://schemas.microsoft.com/office/drawing/2014/main" id="{CAA84921-CDEC-43CB-AA4E-83D2CC15B9B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7" name="Text Box 13">
          <a:extLst>
            <a:ext uri="{FF2B5EF4-FFF2-40B4-BE49-F238E27FC236}">
              <a16:creationId xmlns:a16="http://schemas.microsoft.com/office/drawing/2014/main" id="{DE411B9F-9968-41C1-8382-3579DB19BA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8" name="Text Box 14">
          <a:extLst>
            <a:ext uri="{FF2B5EF4-FFF2-40B4-BE49-F238E27FC236}">
              <a16:creationId xmlns:a16="http://schemas.microsoft.com/office/drawing/2014/main" id="{05BB58CC-6A01-4199-904B-D5DE6724D03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79" name="Text Box 15">
          <a:extLst>
            <a:ext uri="{FF2B5EF4-FFF2-40B4-BE49-F238E27FC236}">
              <a16:creationId xmlns:a16="http://schemas.microsoft.com/office/drawing/2014/main" id="{0E50D510-498B-43E8-B7F4-C71BE7B440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0" name="Text Box 16">
          <a:extLst>
            <a:ext uri="{FF2B5EF4-FFF2-40B4-BE49-F238E27FC236}">
              <a16:creationId xmlns:a16="http://schemas.microsoft.com/office/drawing/2014/main" id="{4F8D3677-1913-4EEB-BE9D-DD4563F24E6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1" name="Text Box 17">
          <a:extLst>
            <a:ext uri="{FF2B5EF4-FFF2-40B4-BE49-F238E27FC236}">
              <a16:creationId xmlns:a16="http://schemas.microsoft.com/office/drawing/2014/main" id="{7691A556-9344-4D70-9D53-2ADDA811833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2" name="Text Box 7">
          <a:extLst>
            <a:ext uri="{FF2B5EF4-FFF2-40B4-BE49-F238E27FC236}">
              <a16:creationId xmlns:a16="http://schemas.microsoft.com/office/drawing/2014/main" id="{9C7B2DBB-FBE7-4F34-9763-095B6753633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3" name="Text Box 8">
          <a:extLst>
            <a:ext uri="{FF2B5EF4-FFF2-40B4-BE49-F238E27FC236}">
              <a16:creationId xmlns:a16="http://schemas.microsoft.com/office/drawing/2014/main" id="{8F07FE4E-5314-4EF1-B7C0-92E462EDDF5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4" name="Text Box 9">
          <a:extLst>
            <a:ext uri="{FF2B5EF4-FFF2-40B4-BE49-F238E27FC236}">
              <a16:creationId xmlns:a16="http://schemas.microsoft.com/office/drawing/2014/main" id="{52328BB5-CF7A-4C84-9CFA-0487E9C3341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5" name="Text Box 10">
          <a:extLst>
            <a:ext uri="{FF2B5EF4-FFF2-40B4-BE49-F238E27FC236}">
              <a16:creationId xmlns:a16="http://schemas.microsoft.com/office/drawing/2014/main" id="{D6181F49-CEB0-44C5-BB91-E412ECA7F42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6" name="Text Box 11">
          <a:extLst>
            <a:ext uri="{FF2B5EF4-FFF2-40B4-BE49-F238E27FC236}">
              <a16:creationId xmlns:a16="http://schemas.microsoft.com/office/drawing/2014/main" id="{F99F724C-79A9-43FA-84E9-6F305F15589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7" name="Text Box 12">
          <a:extLst>
            <a:ext uri="{FF2B5EF4-FFF2-40B4-BE49-F238E27FC236}">
              <a16:creationId xmlns:a16="http://schemas.microsoft.com/office/drawing/2014/main" id="{B9B1272D-BBCD-4F1C-B841-232A671685E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8" name="Text Box 13">
          <a:extLst>
            <a:ext uri="{FF2B5EF4-FFF2-40B4-BE49-F238E27FC236}">
              <a16:creationId xmlns:a16="http://schemas.microsoft.com/office/drawing/2014/main" id="{A9E3DEAA-DC44-44FF-83A4-B051520E4A9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89" name="Text Box 14">
          <a:extLst>
            <a:ext uri="{FF2B5EF4-FFF2-40B4-BE49-F238E27FC236}">
              <a16:creationId xmlns:a16="http://schemas.microsoft.com/office/drawing/2014/main" id="{92357843-463A-4180-9BFC-5841A6482DB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0" name="Text Box 15">
          <a:extLst>
            <a:ext uri="{FF2B5EF4-FFF2-40B4-BE49-F238E27FC236}">
              <a16:creationId xmlns:a16="http://schemas.microsoft.com/office/drawing/2014/main" id="{1CE9CB97-4A9F-4323-934A-1182D054B8C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1" name="Text Box 16">
          <a:extLst>
            <a:ext uri="{FF2B5EF4-FFF2-40B4-BE49-F238E27FC236}">
              <a16:creationId xmlns:a16="http://schemas.microsoft.com/office/drawing/2014/main" id="{1F5D1A15-40C1-4309-AC54-CAE40A84177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2" name="Text Box 17">
          <a:extLst>
            <a:ext uri="{FF2B5EF4-FFF2-40B4-BE49-F238E27FC236}">
              <a16:creationId xmlns:a16="http://schemas.microsoft.com/office/drawing/2014/main" id="{76C478AB-98C4-4FBD-82D8-1C19EC72F59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3" name="Text Box 6">
          <a:extLst>
            <a:ext uri="{FF2B5EF4-FFF2-40B4-BE49-F238E27FC236}">
              <a16:creationId xmlns:a16="http://schemas.microsoft.com/office/drawing/2014/main" id="{EBF95694-F07D-4BA8-88A5-73C5058F686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4" name="Text Box 7">
          <a:extLst>
            <a:ext uri="{FF2B5EF4-FFF2-40B4-BE49-F238E27FC236}">
              <a16:creationId xmlns:a16="http://schemas.microsoft.com/office/drawing/2014/main" id="{BB0743C2-AE2C-4016-A70C-B92DF04947F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5" name="Text Box 8">
          <a:extLst>
            <a:ext uri="{FF2B5EF4-FFF2-40B4-BE49-F238E27FC236}">
              <a16:creationId xmlns:a16="http://schemas.microsoft.com/office/drawing/2014/main" id="{4A63CFF1-1904-47C5-B723-77262FB2D7D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6" name="Text Box 9">
          <a:extLst>
            <a:ext uri="{FF2B5EF4-FFF2-40B4-BE49-F238E27FC236}">
              <a16:creationId xmlns:a16="http://schemas.microsoft.com/office/drawing/2014/main" id="{8BF88727-2B9A-4FED-866D-D21EFECEBC3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7" name="Text Box 10">
          <a:extLst>
            <a:ext uri="{FF2B5EF4-FFF2-40B4-BE49-F238E27FC236}">
              <a16:creationId xmlns:a16="http://schemas.microsoft.com/office/drawing/2014/main" id="{FF1C2A6E-450B-41F8-B66F-04AF720385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8" name="Text Box 11">
          <a:extLst>
            <a:ext uri="{FF2B5EF4-FFF2-40B4-BE49-F238E27FC236}">
              <a16:creationId xmlns:a16="http://schemas.microsoft.com/office/drawing/2014/main" id="{785F05B9-A41D-4DF7-9381-9329C777075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899" name="Text Box 12">
          <a:extLst>
            <a:ext uri="{FF2B5EF4-FFF2-40B4-BE49-F238E27FC236}">
              <a16:creationId xmlns:a16="http://schemas.microsoft.com/office/drawing/2014/main" id="{32557B37-CF9D-4D34-8A06-A5945E9432F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0" name="Text Box 13">
          <a:extLst>
            <a:ext uri="{FF2B5EF4-FFF2-40B4-BE49-F238E27FC236}">
              <a16:creationId xmlns:a16="http://schemas.microsoft.com/office/drawing/2014/main" id="{5F97E3AE-B0D2-4D78-A938-DE1348DB4EE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1" name="Text Box 14">
          <a:extLst>
            <a:ext uri="{FF2B5EF4-FFF2-40B4-BE49-F238E27FC236}">
              <a16:creationId xmlns:a16="http://schemas.microsoft.com/office/drawing/2014/main" id="{DC33A61B-422D-439C-8AE4-62A50F5B13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2" name="Text Box 15">
          <a:extLst>
            <a:ext uri="{FF2B5EF4-FFF2-40B4-BE49-F238E27FC236}">
              <a16:creationId xmlns:a16="http://schemas.microsoft.com/office/drawing/2014/main" id="{8ED144F2-A95D-4CC1-B24A-998779265A4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3" name="Text Box 16">
          <a:extLst>
            <a:ext uri="{FF2B5EF4-FFF2-40B4-BE49-F238E27FC236}">
              <a16:creationId xmlns:a16="http://schemas.microsoft.com/office/drawing/2014/main" id="{39F1F304-F430-45FC-ABA2-46000BB44DE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4" name="Text Box 17">
          <a:extLst>
            <a:ext uri="{FF2B5EF4-FFF2-40B4-BE49-F238E27FC236}">
              <a16:creationId xmlns:a16="http://schemas.microsoft.com/office/drawing/2014/main" id="{2A14B7AD-5E5F-4667-85E1-0F83AA8EA70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5" name="Text Box 6">
          <a:extLst>
            <a:ext uri="{FF2B5EF4-FFF2-40B4-BE49-F238E27FC236}">
              <a16:creationId xmlns:a16="http://schemas.microsoft.com/office/drawing/2014/main" id="{B3570C2E-0E58-42BF-86FF-0AEE4E4CE06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6" name="Text Box 7">
          <a:extLst>
            <a:ext uri="{FF2B5EF4-FFF2-40B4-BE49-F238E27FC236}">
              <a16:creationId xmlns:a16="http://schemas.microsoft.com/office/drawing/2014/main" id="{02BFE016-715A-4A9D-85CD-E61085DF5D7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7" name="Text Box 8">
          <a:extLst>
            <a:ext uri="{FF2B5EF4-FFF2-40B4-BE49-F238E27FC236}">
              <a16:creationId xmlns:a16="http://schemas.microsoft.com/office/drawing/2014/main" id="{3B34D76E-A0E3-4799-B23E-D966A7B3C61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8" name="Text Box 9">
          <a:extLst>
            <a:ext uri="{FF2B5EF4-FFF2-40B4-BE49-F238E27FC236}">
              <a16:creationId xmlns:a16="http://schemas.microsoft.com/office/drawing/2014/main" id="{28118614-1868-4908-8C6E-AEBBDD313B2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09" name="Text Box 10">
          <a:extLst>
            <a:ext uri="{FF2B5EF4-FFF2-40B4-BE49-F238E27FC236}">
              <a16:creationId xmlns:a16="http://schemas.microsoft.com/office/drawing/2014/main" id="{2DF48A0E-29D7-4AF1-B6D6-19BD25DF068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0" name="Text Box 11">
          <a:extLst>
            <a:ext uri="{FF2B5EF4-FFF2-40B4-BE49-F238E27FC236}">
              <a16:creationId xmlns:a16="http://schemas.microsoft.com/office/drawing/2014/main" id="{A70847B4-A350-49E3-AA29-7C4E469F8B4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1" name="Text Box 12">
          <a:extLst>
            <a:ext uri="{FF2B5EF4-FFF2-40B4-BE49-F238E27FC236}">
              <a16:creationId xmlns:a16="http://schemas.microsoft.com/office/drawing/2014/main" id="{C1B6668D-A7D2-40F6-8133-F9E44108073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2" name="Text Box 13">
          <a:extLst>
            <a:ext uri="{FF2B5EF4-FFF2-40B4-BE49-F238E27FC236}">
              <a16:creationId xmlns:a16="http://schemas.microsoft.com/office/drawing/2014/main" id="{1F275788-18EA-4F59-80F7-BB7FCCCE97D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3" name="Text Box 14">
          <a:extLst>
            <a:ext uri="{FF2B5EF4-FFF2-40B4-BE49-F238E27FC236}">
              <a16:creationId xmlns:a16="http://schemas.microsoft.com/office/drawing/2014/main" id="{5AA9B023-9ED1-467F-9793-EEF582575AA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4" name="Text Box 15">
          <a:extLst>
            <a:ext uri="{FF2B5EF4-FFF2-40B4-BE49-F238E27FC236}">
              <a16:creationId xmlns:a16="http://schemas.microsoft.com/office/drawing/2014/main" id="{C8B7B304-EF53-466E-A4DA-154BA21DCFF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5" name="Text Box 16">
          <a:extLst>
            <a:ext uri="{FF2B5EF4-FFF2-40B4-BE49-F238E27FC236}">
              <a16:creationId xmlns:a16="http://schemas.microsoft.com/office/drawing/2014/main" id="{AC5C7975-E058-4BE0-8241-BFC2FAD3F7A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6" name="Text Box 17">
          <a:extLst>
            <a:ext uri="{FF2B5EF4-FFF2-40B4-BE49-F238E27FC236}">
              <a16:creationId xmlns:a16="http://schemas.microsoft.com/office/drawing/2014/main" id="{F5E3FFB5-0ABA-490D-9C35-B326B317670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7" name="Text Box 6">
          <a:extLst>
            <a:ext uri="{FF2B5EF4-FFF2-40B4-BE49-F238E27FC236}">
              <a16:creationId xmlns:a16="http://schemas.microsoft.com/office/drawing/2014/main" id="{D605BFA4-80F2-4E24-A2AC-C9E8D4D954C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8" name="Text Box 7">
          <a:extLst>
            <a:ext uri="{FF2B5EF4-FFF2-40B4-BE49-F238E27FC236}">
              <a16:creationId xmlns:a16="http://schemas.microsoft.com/office/drawing/2014/main" id="{06B0DEA5-9055-43FB-891F-E82C630CDCA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19" name="Text Box 8">
          <a:extLst>
            <a:ext uri="{FF2B5EF4-FFF2-40B4-BE49-F238E27FC236}">
              <a16:creationId xmlns:a16="http://schemas.microsoft.com/office/drawing/2014/main" id="{283DC0C2-EA9C-421C-A954-34BBF553BF6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0" name="Text Box 9">
          <a:extLst>
            <a:ext uri="{FF2B5EF4-FFF2-40B4-BE49-F238E27FC236}">
              <a16:creationId xmlns:a16="http://schemas.microsoft.com/office/drawing/2014/main" id="{5D6B02B0-606C-400D-A00C-4858252690C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1" name="Text Box 10">
          <a:extLst>
            <a:ext uri="{FF2B5EF4-FFF2-40B4-BE49-F238E27FC236}">
              <a16:creationId xmlns:a16="http://schemas.microsoft.com/office/drawing/2014/main" id="{55DC3394-8BA0-477F-A337-55DD312CE8F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2" name="Text Box 11">
          <a:extLst>
            <a:ext uri="{FF2B5EF4-FFF2-40B4-BE49-F238E27FC236}">
              <a16:creationId xmlns:a16="http://schemas.microsoft.com/office/drawing/2014/main" id="{A585305E-FBB4-4834-9E22-91C9D5C33EE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3" name="Text Box 12">
          <a:extLst>
            <a:ext uri="{FF2B5EF4-FFF2-40B4-BE49-F238E27FC236}">
              <a16:creationId xmlns:a16="http://schemas.microsoft.com/office/drawing/2014/main" id="{6BB13BE1-47F5-4706-BEC0-C3DAF8C6181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4" name="Text Box 13">
          <a:extLst>
            <a:ext uri="{FF2B5EF4-FFF2-40B4-BE49-F238E27FC236}">
              <a16:creationId xmlns:a16="http://schemas.microsoft.com/office/drawing/2014/main" id="{235D5F85-4FCD-4551-B7CD-04F542EEFE0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5" name="Text Box 14">
          <a:extLst>
            <a:ext uri="{FF2B5EF4-FFF2-40B4-BE49-F238E27FC236}">
              <a16:creationId xmlns:a16="http://schemas.microsoft.com/office/drawing/2014/main" id="{B57A2910-FAAA-4228-BF75-6B0721CE093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6" name="Text Box 15">
          <a:extLst>
            <a:ext uri="{FF2B5EF4-FFF2-40B4-BE49-F238E27FC236}">
              <a16:creationId xmlns:a16="http://schemas.microsoft.com/office/drawing/2014/main" id="{26B90DD0-4645-4529-B4EC-B351B0DEFF9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7" name="Text Box 16">
          <a:extLst>
            <a:ext uri="{FF2B5EF4-FFF2-40B4-BE49-F238E27FC236}">
              <a16:creationId xmlns:a16="http://schemas.microsoft.com/office/drawing/2014/main" id="{620440E1-BD53-4BBB-B354-BE83F454ED3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8" name="Text Box 17">
          <a:extLst>
            <a:ext uri="{FF2B5EF4-FFF2-40B4-BE49-F238E27FC236}">
              <a16:creationId xmlns:a16="http://schemas.microsoft.com/office/drawing/2014/main" id="{D6EF525E-0382-467B-9451-FA1748918DA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29" name="Text Box 7">
          <a:extLst>
            <a:ext uri="{FF2B5EF4-FFF2-40B4-BE49-F238E27FC236}">
              <a16:creationId xmlns:a16="http://schemas.microsoft.com/office/drawing/2014/main" id="{FE360391-1F50-4386-BE6E-8DD546A20FA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0" name="Text Box 8">
          <a:extLst>
            <a:ext uri="{FF2B5EF4-FFF2-40B4-BE49-F238E27FC236}">
              <a16:creationId xmlns:a16="http://schemas.microsoft.com/office/drawing/2014/main" id="{E2B2439F-90DE-40F9-915E-3AF8B21C203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1" name="Text Box 9">
          <a:extLst>
            <a:ext uri="{FF2B5EF4-FFF2-40B4-BE49-F238E27FC236}">
              <a16:creationId xmlns:a16="http://schemas.microsoft.com/office/drawing/2014/main" id="{95E400CF-7675-4BFE-845B-05660F5B43F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2" name="Text Box 10">
          <a:extLst>
            <a:ext uri="{FF2B5EF4-FFF2-40B4-BE49-F238E27FC236}">
              <a16:creationId xmlns:a16="http://schemas.microsoft.com/office/drawing/2014/main" id="{2C723466-EE43-47FE-B308-0C62DF3FD5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3" name="Text Box 11">
          <a:extLst>
            <a:ext uri="{FF2B5EF4-FFF2-40B4-BE49-F238E27FC236}">
              <a16:creationId xmlns:a16="http://schemas.microsoft.com/office/drawing/2014/main" id="{E1AFA0AB-B7AB-4E2A-8751-2A9C5DD317E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4" name="Text Box 12">
          <a:extLst>
            <a:ext uri="{FF2B5EF4-FFF2-40B4-BE49-F238E27FC236}">
              <a16:creationId xmlns:a16="http://schemas.microsoft.com/office/drawing/2014/main" id="{9851A4E9-F58E-49FE-99A2-B030EC84A78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5" name="Text Box 13">
          <a:extLst>
            <a:ext uri="{FF2B5EF4-FFF2-40B4-BE49-F238E27FC236}">
              <a16:creationId xmlns:a16="http://schemas.microsoft.com/office/drawing/2014/main" id="{19C301EF-7DE9-47B7-A9A1-924E6B85A7E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6" name="Text Box 14">
          <a:extLst>
            <a:ext uri="{FF2B5EF4-FFF2-40B4-BE49-F238E27FC236}">
              <a16:creationId xmlns:a16="http://schemas.microsoft.com/office/drawing/2014/main" id="{7342C478-3BC3-456A-9372-ED362048334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7" name="Text Box 15">
          <a:extLst>
            <a:ext uri="{FF2B5EF4-FFF2-40B4-BE49-F238E27FC236}">
              <a16:creationId xmlns:a16="http://schemas.microsoft.com/office/drawing/2014/main" id="{1C5416DD-4B6B-4EC1-BE1C-165DE004EE6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8" name="Text Box 16">
          <a:extLst>
            <a:ext uri="{FF2B5EF4-FFF2-40B4-BE49-F238E27FC236}">
              <a16:creationId xmlns:a16="http://schemas.microsoft.com/office/drawing/2014/main" id="{691C2EF2-4B04-4CE0-B1C8-A95FD787D6B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39" name="Text Box 17">
          <a:extLst>
            <a:ext uri="{FF2B5EF4-FFF2-40B4-BE49-F238E27FC236}">
              <a16:creationId xmlns:a16="http://schemas.microsoft.com/office/drawing/2014/main" id="{ACA371F1-75A4-47D3-8538-CDEAC9C6245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0" name="Text Box 6">
          <a:extLst>
            <a:ext uri="{FF2B5EF4-FFF2-40B4-BE49-F238E27FC236}">
              <a16:creationId xmlns:a16="http://schemas.microsoft.com/office/drawing/2014/main" id="{3164BC6F-1DF0-4710-92BD-E1E0C49B85D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1" name="Text Box 7">
          <a:extLst>
            <a:ext uri="{FF2B5EF4-FFF2-40B4-BE49-F238E27FC236}">
              <a16:creationId xmlns:a16="http://schemas.microsoft.com/office/drawing/2014/main" id="{31E2BAB1-8744-4ACA-8345-92BE1B27426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2" name="Text Box 8">
          <a:extLst>
            <a:ext uri="{FF2B5EF4-FFF2-40B4-BE49-F238E27FC236}">
              <a16:creationId xmlns:a16="http://schemas.microsoft.com/office/drawing/2014/main" id="{7B42E407-F04D-4314-A378-E2DD2FEC1A7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3" name="Text Box 9">
          <a:extLst>
            <a:ext uri="{FF2B5EF4-FFF2-40B4-BE49-F238E27FC236}">
              <a16:creationId xmlns:a16="http://schemas.microsoft.com/office/drawing/2014/main" id="{34E84C5C-DC81-4D53-A3F5-AC2A6C2E6F2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4" name="Text Box 10">
          <a:extLst>
            <a:ext uri="{FF2B5EF4-FFF2-40B4-BE49-F238E27FC236}">
              <a16:creationId xmlns:a16="http://schemas.microsoft.com/office/drawing/2014/main" id="{2AE5352A-AFB7-413C-9CCB-C6C82635A5B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5" name="Text Box 11">
          <a:extLst>
            <a:ext uri="{FF2B5EF4-FFF2-40B4-BE49-F238E27FC236}">
              <a16:creationId xmlns:a16="http://schemas.microsoft.com/office/drawing/2014/main" id="{516D936C-8424-45F9-BE5A-A86CF20AA3C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6" name="Text Box 12">
          <a:extLst>
            <a:ext uri="{FF2B5EF4-FFF2-40B4-BE49-F238E27FC236}">
              <a16:creationId xmlns:a16="http://schemas.microsoft.com/office/drawing/2014/main" id="{ABE04A44-BA92-41A7-8ED6-D275151D602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7" name="Text Box 13">
          <a:extLst>
            <a:ext uri="{FF2B5EF4-FFF2-40B4-BE49-F238E27FC236}">
              <a16:creationId xmlns:a16="http://schemas.microsoft.com/office/drawing/2014/main" id="{BB081251-7ABA-42DF-898C-0209CA69A28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8" name="Text Box 14">
          <a:extLst>
            <a:ext uri="{FF2B5EF4-FFF2-40B4-BE49-F238E27FC236}">
              <a16:creationId xmlns:a16="http://schemas.microsoft.com/office/drawing/2014/main" id="{767C87FC-D163-412B-9CC0-F9A5B6D89E6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49" name="Text Box 15">
          <a:extLst>
            <a:ext uri="{FF2B5EF4-FFF2-40B4-BE49-F238E27FC236}">
              <a16:creationId xmlns:a16="http://schemas.microsoft.com/office/drawing/2014/main" id="{648C43B6-7DEF-4BE1-873A-0822DCD8B8D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0" name="Text Box 16">
          <a:extLst>
            <a:ext uri="{FF2B5EF4-FFF2-40B4-BE49-F238E27FC236}">
              <a16:creationId xmlns:a16="http://schemas.microsoft.com/office/drawing/2014/main" id="{AA633523-4B26-4082-94C7-43B754152DC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1" name="Text Box 17">
          <a:extLst>
            <a:ext uri="{FF2B5EF4-FFF2-40B4-BE49-F238E27FC236}">
              <a16:creationId xmlns:a16="http://schemas.microsoft.com/office/drawing/2014/main" id="{B1CC8593-4406-4E00-92A4-C348E9689AF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2" name="Text Box 6">
          <a:extLst>
            <a:ext uri="{FF2B5EF4-FFF2-40B4-BE49-F238E27FC236}">
              <a16:creationId xmlns:a16="http://schemas.microsoft.com/office/drawing/2014/main" id="{615F3E2B-CE21-4909-B682-3BFBB4085A8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3" name="Text Box 7">
          <a:extLst>
            <a:ext uri="{FF2B5EF4-FFF2-40B4-BE49-F238E27FC236}">
              <a16:creationId xmlns:a16="http://schemas.microsoft.com/office/drawing/2014/main" id="{BCF58808-471F-4BFC-BA65-4F6E8A2E7A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4" name="Text Box 8">
          <a:extLst>
            <a:ext uri="{FF2B5EF4-FFF2-40B4-BE49-F238E27FC236}">
              <a16:creationId xmlns:a16="http://schemas.microsoft.com/office/drawing/2014/main" id="{37E25F26-82F9-4604-AD90-27CB8D9F16B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5" name="Text Box 9">
          <a:extLst>
            <a:ext uri="{FF2B5EF4-FFF2-40B4-BE49-F238E27FC236}">
              <a16:creationId xmlns:a16="http://schemas.microsoft.com/office/drawing/2014/main" id="{C0F953ED-EAAC-42FF-8AB9-D2E4B95057D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6" name="Text Box 10">
          <a:extLst>
            <a:ext uri="{FF2B5EF4-FFF2-40B4-BE49-F238E27FC236}">
              <a16:creationId xmlns:a16="http://schemas.microsoft.com/office/drawing/2014/main" id="{4C8A1804-EF15-4483-A276-11AD49EDAD8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7" name="Text Box 11">
          <a:extLst>
            <a:ext uri="{FF2B5EF4-FFF2-40B4-BE49-F238E27FC236}">
              <a16:creationId xmlns:a16="http://schemas.microsoft.com/office/drawing/2014/main" id="{846C81C1-B6B6-4E9D-B5E6-77A49DEDC62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8" name="Text Box 12">
          <a:extLst>
            <a:ext uri="{FF2B5EF4-FFF2-40B4-BE49-F238E27FC236}">
              <a16:creationId xmlns:a16="http://schemas.microsoft.com/office/drawing/2014/main" id="{56410B5B-7D78-4D0F-81E8-9F3716B817D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59" name="Text Box 13">
          <a:extLst>
            <a:ext uri="{FF2B5EF4-FFF2-40B4-BE49-F238E27FC236}">
              <a16:creationId xmlns:a16="http://schemas.microsoft.com/office/drawing/2014/main" id="{1B455271-F723-4FCA-B0B7-12FB37B13EE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0" name="Text Box 14">
          <a:extLst>
            <a:ext uri="{FF2B5EF4-FFF2-40B4-BE49-F238E27FC236}">
              <a16:creationId xmlns:a16="http://schemas.microsoft.com/office/drawing/2014/main" id="{5ADFF235-1A30-4778-B794-0CE20D840AE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1" name="Text Box 15">
          <a:extLst>
            <a:ext uri="{FF2B5EF4-FFF2-40B4-BE49-F238E27FC236}">
              <a16:creationId xmlns:a16="http://schemas.microsoft.com/office/drawing/2014/main" id="{AC8A910C-B9C4-4172-BB35-F32BD3275D2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2" name="Text Box 16">
          <a:extLst>
            <a:ext uri="{FF2B5EF4-FFF2-40B4-BE49-F238E27FC236}">
              <a16:creationId xmlns:a16="http://schemas.microsoft.com/office/drawing/2014/main" id="{8677CDCD-81EE-4F32-866A-A7270C7A817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3" name="Text Box 17">
          <a:extLst>
            <a:ext uri="{FF2B5EF4-FFF2-40B4-BE49-F238E27FC236}">
              <a16:creationId xmlns:a16="http://schemas.microsoft.com/office/drawing/2014/main" id="{6CB25A13-2BF1-4BA1-928C-D95787BB845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4" name="Text Box 6">
          <a:extLst>
            <a:ext uri="{FF2B5EF4-FFF2-40B4-BE49-F238E27FC236}">
              <a16:creationId xmlns:a16="http://schemas.microsoft.com/office/drawing/2014/main" id="{5559A663-E63F-4605-AEEB-C203F38DDB8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5" name="Text Box 7">
          <a:extLst>
            <a:ext uri="{FF2B5EF4-FFF2-40B4-BE49-F238E27FC236}">
              <a16:creationId xmlns:a16="http://schemas.microsoft.com/office/drawing/2014/main" id="{29B43139-E58B-4C88-850F-17AFAC9F477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6" name="Text Box 8">
          <a:extLst>
            <a:ext uri="{FF2B5EF4-FFF2-40B4-BE49-F238E27FC236}">
              <a16:creationId xmlns:a16="http://schemas.microsoft.com/office/drawing/2014/main" id="{E7013EF1-9658-459C-907B-7349A361B64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7" name="Text Box 9">
          <a:extLst>
            <a:ext uri="{FF2B5EF4-FFF2-40B4-BE49-F238E27FC236}">
              <a16:creationId xmlns:a16="http://schemas.microsoft.com/office/drawing/2014/main" id="{0FB85084-97A0-4C8D-AF53-B7B6B45538D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8" name="Text Box 10">
          <a:extLst>
            <a:ext uri="{FF2B5EF4-FFF2-40B4-BE49-F238E27FC236}">
              <a16:creationId xmlns:a16="http://schemas.microsoft.com/office/drawing/2014/main" id="{8B155399-1EDB-4DCF-B946-A1B512565B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69" name="Text Box 11">
          <a:extLst>
            <a:ext uri="{FF2B5EF4-FFF2-40B4-BE49-F238E27FC236}">
              <a16:creationId xmlns:a16="http://schemas.microsoft.com/office/drawing/2014/main" id="{460AFEE4-7ECD-412E-82F8-EDFB3CA2AE5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0" name="Text Box 12">
          <a:extLst>
            <a:ext uri="{FF2B5EF4-FFF2-40B4-BE49-F238E27FC236}">
              <a16:creationId xmlns:a16="http://schemas.microsoft.com/office/drawing/2014/main" id="{9241EC20-E1C4-4A57-B8CA-FD1851D710F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1" name="Text Box 13">
          <a:extLst>
            <a:ext uri="{FF2B5EF4-FFF2-40B4-BE49-F238E27FC236}">
              <a16:creationId xmlns:a16="http://schemas.microsoft.com/office/drawing/2014/main" id="{72C4349F-ED39-4749-8240-030A535141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2" name="Text Box 14">
          <a:extLst>
            <a:ext uri="{FF2B5EF4-FFF2-40B4-BE49-F238E27FC236}">
              <a16:creationId xmlns:a16="http://schemas.microsoft.com/office/drawing/2014/main" id="{05C32776-D2E6-4C79-B8E1-6BE578E03D9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3" name="Text Box 15">
          <a:extLst>
            <a:ext uri="{FF2B5EF4-FFF2-40B4-BE49-F238E27FC236}">
              <a16:creationId xmlns:a16="http://schemas.microsoft.com/office/drawing/2014/main" id="{56F84545-01AD-470E-AF21-833901CA964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4" name="Text Box 16">
          <a:extLst>
            <a:ext uri="{FF2B5EF4-FFF2-40B4-BE49-F238E27FC236}">
              <a16:creationId xmlns:a16="http://schemas.microsoft.com/office/drawing/2014/main" id="{B3D4341E-D5D9-4319-B1D1-EE1E737B75C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5" name="Text Box 17">
          <a:extLst>
            <a:ext uri="{FF2B5EF4-FFF2-40B4-BE49-F238E27FC236}">
              <a16:creationId xmlns:a16="http://schemas.microsoft.com/office/drawing/2014/main" id="{EE59227D-6E6B-48AC-A0BB-4688529279C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6" name="Text Box 7">
          <a:extLst>
            <a:ext uri="{FF2B5EF4-FFF2-40B4-BE49-F238E27FC236}">
              <a16:creationId xmlns:a16="http://schemas.microsoft.com/office/drawing/2014/main" id="{F1FC0C6C-181C-4ED3-B784-FFFFCE03C1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7" name="Text Box 8">
          <a:extLst>
            <a:ext uri="{FF2B5EF4-FFF2-40B4-BE49-F238E27FC236}">
              <a16:creationId xmlns:a16="http://schemas.microsoft.com/office/drawing/2014/main" id="{5FDBCAC9-32B0-490C-AED7-F1B7584ACC2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8" name="Text Box 9">
          <a:extLst>
            <a:ext uri="{FF2B5EF4-FFF2-40B4-BE49-F238E27FC236}">
              <a16:creationId xmlns:a16="http://schemas.microsoft.com/office/drawing/2014/main" id="{0975BBF3-9F65-4C53-ADDC-001F55A3A96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79" name="Text Box 10">
          <a:extLst>
            <a:ext uri="{FF2B5EF4-FFF2-40B4-BE49-F238E27FC236}">
              <a16:creationId xmlns:a16="http://schemas.microsoft.com/office/drawing/2014/main" id="{4D5B23EC-D1F8-406D-A06C-BE6D7541141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0" name="Text Box 11">
          <a:extLst>
            <a:ext uri="{FF2B5EF4-FFF2-40B4-BE49-F238E27FC236}">
              <a16:creationId xmlns:a16="http://schemas.microsoft.com/office/drawing/2014/main" id="{52889B25-0AC3-4397-809B-78F241984A5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1" name="Text Box 12">
          <a:extLst>
            <a:ext uri="{FF2B5EF4-FFF2-40B4-BE49-F238E27FC236}">
              <a16:creationId xmlns:a16="http://schemas.microsoft.com/office/drawing/2014/main" id="{EC3A2E2F-7A2E-4C23-8863-5E2446AE054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2" name="Text Box 13">
          <a:extLst>
            <a:ext uri="{FF2B5EF4-FFF2-40B4-BE49-F238E27FC236}">
              <a16:creationId xmlns:a16="http://schemas.microsoft.com/office/drawing/2014/main" id="{C769A1DE-0CA7-4162-AEE8-B1C669969D0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3" name="Text Box 14">
          <a:extLst>
            <a:ext uri="{FF2B5EF4-FFF2-40B4-BE49-F238E27FC236}">
              <a16:creationId xmlns:a16="http://schemas.microsoft.com/office/drawing/2014/main" id="{B5774696-2266-4866-B87F-6C332D09C42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4" name="Text Box 15">
          <a:extLst>
            <a:ext uri="{FF2B5EF4-FFF2-40B4-BE49-F238E27FC236}">
              <a16:creationId xmlns:a16="http://schemas.microsoft.com/office/drawing/2014/main" id="{0A56D858-C759-443D-BA7A-0D82D5CF3E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5" name="Text Box 16">
          <a:extLst>
            <a:ext uri="{FF2B5EF4-FFF2-40B4-BE49-F238E27FC236}">
              <a16:creationId xmlns:a16="http://schemas.microsoft.com/office/drawing/2014/main" id="{4616C043-8966-487B-B92B-DCA4C69E6E6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6" name="Text Box 17">
          <a:extLst>
            <a:ext uri="{FF2B5EF4-FFF2-40B4-BE49-F238E27FC236}">
              <a16:creationId xmlns:a16="http://schemas.microsoft.com/office/drawing/2014/main" id="{C5D750A5-31FF-405C-BA59-1F66236D3F8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7" name="Text Box 6">
          <a:extLst>
            <a:ext uri="{FF2B5EF4-FFF2-40B4-BE49-F238E27FC236}">
              <a16:creationId xmlns:a16="http://schemas.microsoft.com/office/drawing/2014/main" id="{386343BA-0118-480E-9AAC-738242AE254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8" name="Text Box 7">
          <a:extLst>
            <a:ext uri="{FF2B5EF4-FFF2-40B4-BE49-F238E27FC236}">
              <a16:creationId xmlns:a16="http://schemas.microsoft.com/office/drawing/2014/main" id="{B6AF9B1F-65F6-4AAB-961A-F93E07E06EF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89" name="Text Box 8">
          <a:extLst>
            <a:ext uri="{FF2B5EF4-FFF2-40B4-BE49-F238E27FC236}">
              <a16:creationId xmlns:a16="http://schemas.microsoft.com/office/drawing/2014/main" id="{9DCDE8D2-6041-4B32-9D3F-456F47FC713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0" name="Text Box 9">
          <a:extLst>
            <a:ext uri="{FF2B5EF4-FFF2-40B4-BE49-F238E27FC236}">
              <a16:creationId xmlns:a16="http://schemas.microsoft.com/office/drawing/2014/main" id="{BB234828-5C05-44A2-B6BA-50384D67442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1" name="Text Box 10">
          <a:extLst>
            <a:ext uri="{FF2B5EF4-FFF2-40B4-BE49-F238E27FC236}">
              <a16:creationId xmlns:a16="http://schemas.microsoft.com/office/drawing/2014/main" id="{6940A39B-CFB0-48A1-B157-B932A7E36B8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2" name="Text Box 11">
          <a:extLst>
            <a:ext uri="{FF2B5EF4-FFF2-40B4-BE49-F238E27FC236}">
              <a16:creationId xmlns:a16="http://schemas.microsoft.com/office/drawing/2014/main" id="{A71645A4-80EB-42EF-89CB-F33AFA5D256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3" name="Text Box 12">
          <a:extLst>
            <a:ext uri="{FF2B5EF4-FFF2-40B4-BE49-F238E27FC236}">
              <a16:creationId xmlns:a16="http://schemas.microsoft.com/office/drawing/2014/main" id="{E97AC6CB-4669-42D7-8D08-774CFB315CD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4" name="Text Box 13">
          <a:extLst>
            <a:ext uri="{FF2B5EF4-FFF2-40B4-BE49-F238E27FC236}">
              <a16:creationId xmlns:a16="http://schemas.microsoft.com/office/drawing/2014/main" id="{E9FE508F-FB7E-4880-A57C-5562328E1F2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42</xdr:row>
      <xdr:rowOff>0</xdr:rowOff>
    </xdr:from>
    <xdr:ext cx="85725" cy="1411821"/>
    <xdr:sp macro="" textlink="">
      <xdr:nvSpPr>
        <xdr:cNvPr id="2995" name="Text Box 14">
          <a:extLst>
            <a:ext uri="{FF2B5EF4-FFF2-40B4-BE49-F238E27FC236}">
              <a16:creationId xmlns:a16="http://schemas.microsoft.com/office/drawing/2014/main" id="{22A3DBF7-F0AF-4996-9F54-79A1A66075B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996" name="Text Box 6">
          <a:extLst>
            <a:ext uri="{FF2B5EF4-FFF2-40B4-BE49-F238E27FC236}">
              <a16:creationId xmlns:a16="http://schemas.microsoft.com/office/drawing/2014/main" id="{C064CD16-CC8F-4AAD-B99C-EBB0BBEF2B0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997" name="Text Box 7">
          <a:extLst>
            <a:ext uri="{FF2B5EF4-FFF2-40B4-BE49-F238E27FC236}">
              <a16:creationId xmlns:a16="http://schemas.microsoft.com/office/drawing/2014/main" id="{B8FD8B0C-F406-4D41-966E-DAFAD532AAE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998" name="Text Box 8">
          <a:extLst>
            <a:ext uri="{FF2B5EF4-FFF2-40B4-BE49-F238E27FC236}">
              <a16:creationId xmlns:a16="http://schemas.microsoft.com/office/drawing/2014/main" id="{28965569-5A79-4FA5-9802-297EF3D2991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2999" name="Text Box 9">
          <a:extLst>
            <a:ext uri="{FF2B5EF4-FFF2-40B4-BE49-F238E27FC236}">
              <a16:creationId xmlns:a16="http://schemas.microsoft.com/office/drawing/2014/main" id="{C4AD1E8F-BA1B-4386-86F3-2FC4BB68825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0" name="Text Box 10">
          <a:extLst>
            <a:ext uri="{FF2B5EF4-FFF2-40B4-BE49-F238E27FC236}">
              <a16:creationId xmlns:a16="http://schemas.microsoft.com/office/drawing/2014/main" id="{B6B1FC04-0E26-403B-BEA6-BEDB0F25070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1" name="Text Box 11">
          <a:extLst>
            <a:ext uri="{FF2B5EF4-FFF2-40B4-BE49-F238E27FC236}">
              <a16:creationId xmlns:a16="http://schemas.microsoft.com/office/drawing/2014/main" id="{497A5FFA-3C67-4759-9524-C4000530A94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2" name="Text Box 12">
          <a:extLst>
            <a:ext uri="{FF2B5EF4-FFF2-40B4-BE49-F238E27FC236}">
              <a16:creationId xmlns:a16="http://schemas.microsoft.com/office/drawing/2014/main" id="{3940BD3F-B6E8-4EA7-8DCF-B0BEA2DE8B1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3" name="Text Box 13">
          <a:extLst>
            <a:ext uri="{FF2B5EF4-FFF2-40B4-BE49-F238E27FC236}">
              <a16:creationId xmlns:a16="http://schemas.microsoft.com/office/drawing/2014/main" id="{6B4BC040-310D-4204-B082-17F740786F3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4" name="Text Box 14">
          <a:extLst>
            <a:ext uri="{FF2B5EF4-FFF2-40B4-BE49-F238E27FC236}">
              <a16:creationId xmlns:a16="http://schemas.microsoft.com/office/drawing/2014/main" id="{5BA3CEAC-ED0B-4CF1-B91A-AF5C6747AA5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5" name="Text Box 15">
          <a:extLst>
            <a:ext uri="{FF2B5EF4-FFF2-40B4-BE49-F238E27FC236}">
              <a16:creationId xmlns:a16="http://schemas.microsoft.com/office/drawing/2014/main" id="{6F699928-50B6-4C86-9067-37DE99A0E6A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6" name="Text Box 16">
          <a:extLst>
            <a:ext uri="{FF2B5EF4-FFF2-40B4-BE49-F238E27FC236}">
              <a16:creationId xmlns:a16="http://schemas.microsoft.com/office/drawing/2014/main" id="{64803B63-3574-4D8F-BC30-B48F6E58C74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7" name="Text Box 17">
          <a:extLst>
            <a:ext uri="{FF2B5EF4-FFF2-40B4-BE49-F238E27FC236}">
              <a16:creationId xmlns:a16="http://schemas.microsoft.com/office/drawing/2014/main" id="{8B6683B2-1014-43A2-ACC4-F96504DB6A3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8" name="Text Box 6">
          <a:extLst>
            <a:ext uri="{FF2B5EF4-FFF2-40B4-BE49-F238E27FC236}">
              <a16:creationId xmlns:a16="http://schemas.microsoft.com/office/drawing/2014/main" id="{02DB3E7C-6D36-49D0-9560-D901E3E8DC5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09" name="Text Box 7">
          <a:extLst>
            <a:ext uri="{FF2B5EF4-FFF2-40B4-BE49-F238E27FC236}">
              <a16:creationId xmlns:a16="http://schemas.microsoft.com/office/drawing/2014/main" id="{8376019B-1DE6-473F-9BB6-381A90428B5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0" name="Text Box 8">
          <a:extLst>
            <a:ext uri="{FF2B5EF4-FFF2-40B4-BE49-F238E27FC236}">
              <a16:creationId xmlns:a16="http://schemas.microsoft.com/office/drawing/2014/main" id="{AA250C30-ED8F-499D-945A-12726E75E7E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1" name="Text Box 9">
          <a:extLst>
            <a:ext uri="{FF2B5EF4-FFF2-40B4-BE49-F238E27FC236}">
              <a16:creationId xmlns:a16="http://schemas.microsoft.com/office/drawing/2014/main" id="{8C2F6D3F-B877-42B6-A8C3-9D6DA026CDF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2" name="Text Box 10">
          <a:extLst>
            <a:ext uri="{FF2B5EF4-FFF2-40B4-BE49-F238E27FC236}">
              <a16:creationId xmlns:a16="http://schemas.microsoft.com/office/drawing/2014/main" id="{60F8ACA0-93FE-49D1-A7BD-C98152CC254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3" name="Text Box 11">
          <a:extLst>
            <a:ext uri="{FF2B5EF4-FFF2-40B4-BE49-F238E27FC236}">
              <a16:creationId xmlns:a16="http://schemas.microsoft.com/office/drawing/2014/main" id="{D350E102-5D62-4310-8822-F5416D5F9D7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4" name="Text Box 12">
          <a:extLst>
            <a:ext uri="{FF2B5EF4-FFF2-40B4-BE49-F238E27FC236}">
              <a16:creationId xmlns:a16="http://schemas.microsoft.com/office/drawing/2014/main" id="{ED20D0CE-F1C0-4DDA-BC09-F0216796078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5" name="Text Box 13">
          <a:extLst>
            <a:ext uri="{FF2B5EF4-FFF2-40B4-BE49-F238E27FC236}">
              <a16:creationId xmlns:a16="http://schemas.microsoft.com/office/drawing/2014/main" id="{A1A36203-DBD7-4908-AD75-E7E7753E5DB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6" name="Text Box 14">
          <a:extLst>
            <a:ext uri="{FF2B5EF4-FFF2-40B4-BE49-F238E27FC236}">
              <a16:creationId xmlns:a16="http://schemas.microsoft.com/office/drawing/2014/main" id="{85E07BC0-2DD9-450B-BAB4-F26D1702E8B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7" name="Text Box 15">
          <a:extLst>
            <a:ext uri="{FF2B5EF4-FFF2-40B4-BE49-F238E27FC236}">
              <a16:creationId xmlns:a16="http://schemas.microsoft.com/office/drawing/2014/main" id="{9D6D401C-58D6-44F7-AF98-0EF818FA92E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8" name="Text Box 16">
          <a:extLst>
            <a:ext uri="{FF2B5EF4-FFF2-40B4-BE49-F238E27FC236}">
              <a16:creationId xmlns:a16="http://schemas.microsoft.com/office/drawing/2014/main" id="{A419386B-F1E7-433B-B997-4FE6F912D5C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19" name="Text Box 17">
          <a:extLst>
            <a:ext uri="{FF2B5EF4-FFF2-40B4-BE49-F238E27FC236}">
              <a16:creationId xmlns:a16="http://schemas.microsoft.com/office/drawing/2014/main" id="{C998E138-7F2B-4D78-BC3F-3348C245A24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0" name="Text Box 7">
          <a:extLst>
            <a:ext uri="{FF2B5EF4-FFF2-40B4-BE49-F238E27FC236}">
              <a16:creationId xmlns:a16="http://schemas.microsoft.com/office/drawing/2014/main" id="{8FCC06AA-0E26-45CF-BF42-6E657EF545A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1" name="Text Box 8">
          <a:extLst>
            <a:ext uri="{FF2B5EF4-FFF2-40B4-BE49-F238E27FC236}">
              <a16:creationId xmlns:a16="http://schemas.microsoft.com/office/drawing/2014/main" id="{25497E13-6772-446E-81D9-A7D5F7A77C0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2" name="Text Box 9">
          <a:extLst>
            <a:ext uri="{FF2B5EF4-FFF2-40B4-BE49-F238E27FC236}">
              <a16:creationId xmlns:a16="http://schemas.microsoft.com/office/drawing/2014/main" id="{631FFBDF-DD93-42C6-B396-09182E6C81F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3" name="Text Box 10">
          <a:extLst>
            <a:ext uri="{FF2B5EF4-FFF2-40B4-BE49-F238E27FC236}">
              <a16:creationId xmlns:a16="http://schemas.microsoft.com/office/drawing/2014/main" id="{34BEE4AE-C8D6-4A88-B2DE-4C2B9DE1CC5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4" name="Text Box 11">
          <a:extLst>
            <a:ext uri="{FF2B5EF4-FFF2-40B4-BE49-F238E27FC236}">
              <a16:creationId xmlns:a16="http://schemas.microsoft.com/office/drawing/2014/main" id="{1ADDD786-6B18-4133-828D-C2CF1AFF5E8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5" name="Text Box 12">
          <a:extLst>
            <a:ext uri="{FF2B5EF4-FFF2-40B4-BE49-F238E27FC236}">
              <a16:creationId xmlns:a16="http://schemas.microsoft.com/office/drawing/2014/main" id="{99AE3F21-793C-4894-99CC-ADDD8904569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6" name="Text Box 13">
          <a:extLst>
            <a:ext uri="{FF2B5EF4-FFF2-40B4-BE49-F238E27FC236}">
              <a16:creationId xmlns:a16="http://schemas.microsoft.com/office/drawing/2014/main" id="{5440D530-980B-4717-A87C-C70F0E28684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7" name="Text Box 14">
          <a:extLst>
            <a:ext uri="{FF2B5EF4-FFF2-40B4-BE49-F238E27FC236}">
              <a16:creationId xmlns:a16="http://schemas.microsoft.com/office/drawing/2014/main" id="{D61180C8-D9C9-4C3A-8024-EE56D65CE3E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8" name="Text Box 15">
          <a:extLst>
            <a:ext uri="{FF2B5EF4-FFF2-40B4-BE49-F238E27FC236}">
              <a16:creationId xmlns:a16="http://schemas.microsoft.com/office/drawing/2014/main" id="{D563C814-8296-42FF-A97B-FD85F9959A5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29" name="Text Box 16">
          <a:extLst>
            <a:ext uri="{FF2B5EF4-FFF2-40B4-BE49-F238E27FC236}">
              <a16:creationId xmlns:a16="http://schemas.microsoft.com/office/drawing/2014/main" id="{E1B226B4-CA4B-4B20-9FB3-B8AA19C655B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0" name="Text Box 17">
          <a:extLst>
            <a:ext uri="{FF2B5EF4-FFF2-40B4-BE49-F238E27FC236}">
              <a16:creationId xmlns:a16="http://schemas.microsoft.com/office/drawing/2014/main" id="{6B1EE97F-A508-4F5C-B767-0DF552E08BD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1" name="Text Box 6">
          <a:extLst>
            <a:ext uri="{FF2B5EF4-FFF2-40B4-BE49-F238E27FC236}">
              <a16:creationId xmlns:a16="http://schemas.microsoft.com/office/drawing/2014/main" id="{2790A646-6CA8-40F7-8584-F8D007144C6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2" name="Text Box 7">
          <a:extLst>
            <a:ext uri="{FF2B5EF4-FFF2-40B4-BE49-F238E27FC236}">
              <a16:creationId xmlns:a16="http://schemas.microsoft.com/office/drawing/2014/main" id="{C6B78531-AD98-4A54-AAA1-68847DA4560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3" name="Text Box 8">
          <a:extLst>
            <a:ext uri="{FF2B5EF4-FFF2-40B4-BE49-F238E27FC236}">
              <a16:creationId xmlns:a16="http://schemas.microsoft.com/office/drawing/2014/main" id="{9E39159D-64F3-4C67-B76C-FBD57D12718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4" name="Text Box 9">
          <a:extLst>
            <a:ext uri="{FF2B5EF4-FFF2-40B4-BE49-F238E27FC236}">
              <a16:creationId xmlns:a16="http://schemas.microsoft.com/office/drawing/2014/main" id="{C63DC852-3A79-4791-9A43-20464030947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5" name="Text Box 10">
          <a:extLst>
            <a:ext uri="{FF2B5EF4-FFF2-40B4-BE49-F238E27FC236}">
              <a16:creationId xmlns:a16="http://schemas.microsoft.com/office/drawing/2014/main" id="{3EDF9637-E848-4AE2-9CD5-EE03187CE3F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6" name="Text Box 11">
          <a:extLst>
            <a:ext uri="{FF2B5EF4-FFF2-40B4-BE49-F238E27FC236}">
              <a16:creationId xmlns:a16="http://schemas.microsoft.com/office/drawing/2014/main" id="{E13113A8-7437-4DBC-A3D7-C845B1A5230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7" name="Text Box 12">
          <a:extLst>
            <a:ext uri="{FF2B5EF4-FFF2-40B4-BE49-F238E27FC236}">
              <a16:creationId xmlns:a16="http://schemas.microsoft.com/office/drawing/2014/main" id="{2AC75B19-FB00-45B3-B953-AC67B95F12E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8" name="Text Box 13">
          <a:extLst>
            <a:ext uri="{FF2B5EF4-FFF2-40B4-BE49-F238E27FC236}">
              <a16:creationId xmlns:a16="http://schemas.microsoft.com/office/drawing/2014/main" id="{B27C16A9-30F9-4C46-9367-EB2B948B9F6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39" name="Text Box 14">
          <a:extLst>
            <a:ext uri="{FF2B5EF4-FFF2-40B4-BE49-F238E27FC236}">
              <a16:creationId xmlns:a16="http://schemas.microsoft.com/office/drawing/2014/main" id="{CEED8318-F734-45B5-99C6-69D42B28352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0" name="Text Box 15">
          <a:extLst>
            <a:ext uri="{FF2B5EF4-FFF2-40B4-BE49-F238E27FC236}">
              <a16:creationId xmlns:a16="http://schemas.microsoft.com/office/drawing/2014/main" id="{B25450AC-1EDA-47D9-98B4-1DF58E9C776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1" name="Text Box 16">
          <a:extLst>
            <a:ext uri="{FF2B5EF4-FFF2-40B4-BE49-F238E27FC236}">
              <a16:creationId xmlns:a16="http://schemas.microsoft.com/office/drawing/2014/main" id="{F6105C36-CC3D-4AE8-A95E-59E181EEA78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2" name="Text Box 17">
          <a:extLst>
            <a:ext uri="{FF2B5EF4-FFF2-40B4-BE49-F238E27FC236}">
              <a16:creationId xmlns:a16="http://schemas.microsoft.com/office/drawing/2014/main" id="{127C0CA1-7656-4153-8345-BA35BEF3DC8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3" name="Text Box 6">
          <a:extLst>
            <a:ext uri="{FF2B5EF4-FFF2-40B4-BE49-F238E27FC236}">
              <a16:creationId xmlns:a16="http://schemas.microsoft.com/office/drawing/2014/main" id="{45F7FE23-D3A1-4466-A1DE-E0538E66AB2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4" name="Text Box 7">
          <a:extLst>
            <a:ext uri="{FF2B5EF4-FFF2-40B4-BE49-F238E27FC236}">
              <a16:creationId xmlns:a16="http://schemas.microsoft.com/office/drawing/2014/main" id="{799E580C-1387-4C0B-B118-37CF46A9621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5" name="Text Box 8">
          <a:extLst>
            <a:ext uri="{FF2B5EF4-FFF2-40B4-BE49-F238E27FC236}">
              <a16:creationId xmlns:a16="http://schemas.microsoft.com/office/drawing/2014/main" id="{70D1D8EB-3364-482F-8CD0-6ED47FBFDAA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6" name="Text Box 9">
          <a:extLst>
            <a:ext uri="{FF2B5EF4-FFF2-40B4-BE49-F238E27FC236}">
              <a16:creationId xmlns:a16="http://schemas.microsoft.com/office/drawing/2014/main" id="{3DDA3316-AC9D-4378-AD63-544DE2B18B9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7" name="Text Box 10">
          <a:extLst>
            <a:ext uri="{FF2B5EF4-FFF2-40B4-BE49-F238E27FC236}">
              <a16:creationId xmlns:a16="http://schemas.microsoft.com/office/drawing/2014/main" id="{08F1071D-CA00-493C-AD01-326D1E9C20F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8" name="Text Box 11">
          <a:extLst>
            <a:ext uri="{FF2B5EF4-FFF2-40B4-BE49-F238E27FC236}">
              <a16:creationId xmlns:a16="http://schemas.microsoft.com/office/drawing/2014/main" id="{1DD971E1-4D03-4451-9CA3-A4343F74FA4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49" name="Text Box 12">
          <a:extLst>
            <a:ext uri="{FF2B5EF4-FFF2-40B4-BE49-F238E27FC236}">
              <a16:creationId xmlns:a16="http://schemas.microsoft.com/office/drawing/2014/main" id="{0F783474-021B-464D-BC32-EA46DB80E52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0" name="Text Box 13">
          <a:extLst>
            <a:ext uri="{FF2B5EF4-FFF2-40B4-BE49-F238E27FC236}">
              <a16:creationId xmlns:a16="http://schemas.microsoft.com/office/drawing/2014/main" id="{9554B7CB-18E5-4294-9ED0-7C06AA3E153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1" name="Text Box 14">
          <a:extLst>
            <a:ext uri="{FF2B5EF4-FFF2-40B4-BE49-F238E27FC236}">
              <a16:creationId xmlns:a16="http://schemas.microsoft.com/office/drawing/2014/main" id="{7905C641-0047-4D66-953C-7BCB9BCA4C6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2" name="Text Box 15">
          <a:extLst>
            <a:ext uri="{FF2B5EF4-FFF2-40B4-BE49-F238E27FC236}">
              <a16:creationId xmlns:a16="http://schemas.microsoft.com/office/drawing/2014/main" id="{2792EA4A-DECD-42F8-9C00-0BAE9779EB2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3" name="Text Box 16">
          <a:extLst>
            <a:ext uri="{FF2B5EF4-FFF2-40B4-BE49-F238E27FC236}">
              <a16:creationId xmlns:a16="http://schemas.microsoft.com/office/drawing/2014/main" id="{603903D3-6F71-4EDF-B6DB-8E2AFD09C49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4" name="Text Box 17">
          <a:extLst>
            <a:ext uri="{FF2B5EF4-FFF2-40B4-BE49-F238E27FC236}">
              <a16:creationId xmlns:a16="http://schemas.microsoft.com/office/drawing/2014/main" id="{494667E4-9AB8-4B0C-B98E-0F746E87FB0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5" name="Text Box 6">
          <a:extLst>
            <a:ext uri="{FF2B5EF4-FFF2-40B4-BE49-F238E27FC236}">
              <a16:creationId xmlns:a16="http://schemas.microsoft.com/office/drawing/2014/main" id="{7ED0726F-38E1-4825-B462-A4F9A09F20F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6" name="Text Box 7">
          <a:extLst>
            <a:ext uri="{FF2B5EF4-FFF2-40B4-BE49-F238E27FC236}">
              <a16:creationId xmlns:a16="http://schemas.microsoft.com/office/drawing/2014/main" id="{22B29296-AD15-4CC9-A003-069CD3CD4AC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7" name="Text Box 8">
          <a:extLst>
            <a:ext uri="{FF2B5EF4-FFF2-40B4-BE49-F238E27FC236}">
              <a16:creationId xmlns:a16="http://schemas.microsoft.com/office/drawing/2014/main" id="{8460ACE7-F53C-4E73-86F1-76DB0DD8AAA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8" name="Text Box 9">
          <a:extLst>
            <a:ext uri="{FF2B5EF4-FFF2-40B4-BE49-F238E27FC236}">
              <a16:creationId xmlns:a16="http://schemas.microsoft.com/office/drawing/2014/main" id="{9BB633E9-81D7-412A-8813-5C451B52E2A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59" name="Text Box 10">
          <a:extLst>
            <a:ext uri="{FF2B5EF4-FFF2-40B4-BE49-F238E27FC236}">
              <a16:creationId xmlns:a16="http://schemas.microsoft.com/office/drawing/2014/main" id="{C6CCEB8D-0750-4277-91EA-6F4F8185644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0" name="Text Box 11">
          <a:extLst>
            <a:ext uri="{FF2B5EF4-FFF2-40B4-BE49-F238E27FC236}">
              <a16:creationId xmlns:a16="http://schemas.microsoft.com/office/drawing/2014/main" id="{734417C6-217A-454E-93F7-07CD9955213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1" name="Text Box 12">
          <a:extLst>
            <a:ext uri="{FF2B5EF4-FFF2-40B4-BE49-F238E27FC236}">
              <a16:creationId xmlns:a16="http://schemas.microsoft.com/office/drawing/2014/main" id="{DC66CCAD-CD8B-40C7-A3D3-A5ED7C5FB71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2" name="Text Box 13">
          <a:extLst>
            <a:ext uri="{FF2B5EF4-FFF2-40B4-BE49-F238E27FC236}">
              <a16:creationId xmlns:a16="http://schemas.microsoft.com/office/drawing/2014/main" id="{65E0901F-5A18-46F9-AEF6-2C063F6F499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3" name="Text Box 14">
          <a:extLst>
            <a:ext uri="{FF2B5EF4-FFF2-40B4-BE49-F238E27FC236}">
              <a16:creationId xmlns:a16="http://schemas.microsoft.com/office/drawing/2014/main" id="{3280CB0A-ED20-480F-85EB-4C6C4C3D527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4" name="Text Box 15">
          <a:extLst>
            <a:ext uri="{FF2B5EF4-FFF2-40B4-BE49-F238E27FC236}">
              <a16:creationId xmlns:a16="http://schemas.microsoft.com/office/drawing/2014/main" id="{93844327-AD1C-47BC-BBA4-1BC15300B1D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5" name="Text Box 16">
          <a:extLst>
            <a:ext uri="{FF2B5EF4-FFF2-40B4-BE49-F238E27FC236}">
              <a16:creationId xmlns:a16="http://schemas.microsoft.com/office/drawing/2014/main" id="{2209949F-7B88-4D0E-B116-E46C4BE01DA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6" name="Text Box 17">
          <a:extLst>
            <a:ext uri="{FF2B5EF4-FFF2-40B4-BE49-F238E27FC236}">
              <a16:creationId xmlns:a16="http://schemas.microsoft.com/office/drawing/2014/main" id="{AEEF3BAD-0770-4761-9676-57EA566C3F9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7" name="Text Box 7">
          <a:extLst>
            <a:ext uri="{FF2B5EF4-FFF2-40B4-BE49-F238E27FC236}">
              <a16:creationId xmlns:a16="http://schemas.microsoft.com/office/drawing/2014/main" id="{43C7A57E-4742-4691-AE08-B4FDA8B084D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8" name="Text Box 8">
          <a:extLst>
            <a:ext uri="{FF2B5EF4-FFF2-40B4-BE49-F238E27FC236}">
              <a16:creationId xmlns:a16="http://schemas.microsoft.com/office/drawing/2014/main" id="{2CE80737-77FF-41A9-95ED-CBA0DFF511B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69" name="Text Box 9">
          <a:extLst>
            <a:ext uri="{FF2B5EF4-FFF2-40B4-BE49-F238E27FC236}">
              <a16:creationId xmlns:a16="http://schemas.microsoft.com/office/drawing/2014/main" id="{98FD34FF-9268-42A4-A27E-16087BF7D42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0" name="Text Box 10">
          <a:extLst>
            <a:ext uri="{FF2B5EF4-FFF2-40B4-BE49-F238E27FC236}">
              <a16:creationId xmlns:a16="http://schemas.microsoft.com/office/drawing/2014/main" id="{0A725903-D206-405C-B34B-6F06CDE10D0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1" name="Text Box 11">
          <a:extLst>
            <a:ext uri="{FF2B5EF4-FFF2-40B4-BE49-F238E27FC236}">
              <a16:creationId xmlns:a16="http://schemas.microsoft.com/office/drawing/2014/main" id="{F1B438F0-07B2-4B18-8B6D-197966301DD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2" name="Text Box 12">
          <a:extLst>
            <a:ext uri="{FF2B5EF4-FFF2-40B4-BE49-F238E27FC236}">
              <a16:creationId xmlns:a16="http://schemas.microsoft.com/office/drawing/2014/main" id="{29E3F883-8429-4B26-AAD0-EF15514E747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3" name="Text Box 13">
          <a:extLst>
            <a:ext uri="{FF2B5EF4-FFF2-40B4-BE49-F238E27FC236}">
              <a16:creationId xmlns:a16="http://schemas.microsoft.com/office/drawing/2014/main" id="{9816136A-3751-479A-8376-0E80721FDC1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4" name="Text Box 14">
          <a:extLst>
            <a:ext uri="{FF2B5EF4-FFF2-40B4-BE49-F238E27FC236}">
              <a16:creationId xmlns:a16="http://schemas.microsoft.com/office/drawing/2014/main" id="{29BE06D5-CBA0-4556-8CE1-85B243259CB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5" name="Text Box 15">
          <a:extLst>
            <a:ext uri="{FF2B5EF4-FFF2-40B4-BE49-F238E27FC236}">
              <a16:creationId xmlns:a16="http://schemas.microsoft.com/office/drawing/2014/main" id="{D74D8376-9865-464D-81A7-11FCF355169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6" name="Text Box 16">
          <a:extLst>
            <a:ext uri="{FF2B5EF4-FFF2-40B4-BE49-F238E27FC236}">
              <a16:creationId xmlns:a16="http://schemas.microsoft.com/office/drawing/2014/main" id="{1C006B64-693D-4750-80E7-606D1D0C208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7" name="Text Box 17">
          <a:extLst>
            <a:ext uri="{FF2B5EF4-FFF2-40B4-BE49-F238E27FC236}">
              <a16:creationId xmlns:a16="http://schemas.microsoft.com/office/drawing/2014/main" id="{3EB24CF2-30E3-4495-B085-088A4F4DA0A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8" name="Text Box 6">
          <a:extLst>
            <a:ext uri="{FF2B5EF4-FFF2-40B4-BE49-F238E27FC236}">
              <a16:creationId xmlns:a16="http://schemas.microsoft.com/office/drawing/2014/main" id="{EC4FD93A-8854-42E9-8632-618E561DBCD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79" name="Text Box 7">
          <a:extLst>
            <a:ext uri="{FF2B5EF4-FFF2-40B4-BE49-F238E27FC236}">
              <a16:creationId xmlns:a16="http://schemas.microsoft.com/office/drawing/2014/main" id="{51FDFCF0-D5D2-4E37-A3DC-1F15468AD17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0" name="Text Box 8">
          <a:extLst>
            <a:ext uri="{FF2B5EF4-FFF2-40B4-BE49-F238E27FC236}">
              <a16:creationId xmlns:a16="http://schemas.microsoft.com/office/drawing/2014/main" id="{F7175933-3037-4DBB-B93B-FAF34A34FDE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1" name="Text Box 9">
          <a:extLst>
            <a:ext uri="{FF2B5EF4-FFF2-40B4-BE49-F238E27FC236}">
              <a16:creationId xmlns:a16="http://schemas.microsoft.com/office/drawing/2014/main" id="{D24B3945-85DC-4040-9858-15E5F08BEC0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2" name="Text Box 10">
          <a:extLst>
            <a:ext uri="{FF2B5EF4-FFF2-40B4-BE49-F238E27FC236}">
              <a16:creationId xmlns:a16="http://schemas.microsoft.com/office/drawing/2014/main" id="{00236452-F89A-4D5D-9B05-709C5B5E15D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3" name="Text Box 11">
          <a:extLst>
            <a:ext uri="{FF2B5EF4-FFF2-40B4-BE49-F238E27FC236}">
              <a16:creationId xmlns:a16="http://schemas.microsoft.com/office/drawing/2014/main" id="{05DCA935-54C9-486A-98DD-20C79071685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4" name="Text Box 12">
          <a:extLst>
            <a:ext uri="{FF2B5EF4-FFF2-40B4-BE49-F238E27FC236}">
              <a16:creationId xmlns:a16="http://schemas.microsoft.com/office/drawing/2014/main" id="{4A9FB9A4-06E1-4E5B-9558-D841617AB3A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5" name="Text Box 13">
          <a:extLst>
            <a:ext uri="{FF2B5EF4-FFF2-40B4-BE49-F238E27FC236}">
              <a16:creationId xmlns:a16="http://schemas.microsoft.com/office/drawing/2014/main" id="{6A9D6B76-BB4A-4DA0-97DD-F32CFEF7C46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6" name="Text Box 14">
          <a:extLst>
            <a:ext uri="{FF2B5EF4-FFF2-40B4-BE49-F238E27FC236}">
              <a16:creationId xmlns:a16="http://schemas.microsoft.com/office/drawing/2014/main" id="{AC795E33-3575-4E67-B310-90D3E529697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7" name="Text Box 15">
          <a:extLst>
            <a:ext uri="{FF2B5EF4-FFF2-40B4-BE49-F238E27FC236}">
              <a16:creationId xmlns:a16="http://schemas.microsoft.com/office/drawing/2014/main" id="{7A642051-23E7-4CBD-AA1D-E0D3177D23E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8" name="Text Box 16">
          <a:extLst>
            <a:ext uri="{FF2B5EF4-FFF2-40B4-BE49-F238E27FC236}">
              <a16:creationId xmlns:a16="http://schemas.microsoft.com/office/drawing/2014/main" id="{4EBAC580-966D-4C0D-99E3-220307AFBD5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89" name="Text Box 17">
          <a:extLst>
            <a:ext uri="{FF2B5EF4-FFF2-40B4-BE49-F238E27FC236}">
              <a16:creationId xmlns:a16="http://schemas.microsoft.com/office/drawing/2014/main" id="{589F852B-1901-434D-8553-2CF3932667D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0" name="Text Box 6">
          <a:extLst>
            <a:ext uri="{FF2B5EF4-FFF2-40B4-BE49-F238E27FC236}">
              <a16:creationId xmlns:a16="http://schemas.microsoft.com/office/drawing/2014/main" id="{CC0B2288-DF26-43CD-9FBD-E81B17956BF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1" name="Text Box 7">
          <a:extLst>
            <a:ext uri="{FF2B5EF4-FFF2-40B4-BE49-F238E27FC236}">
              <a16:creationId xmlns:a16="http://schemas.microsoft.com/office/drawing/2014/main" id="{D8563DB7-4F8D-47DD-8CB7-5C184C51987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2" name="Text Box 8">
          <a:extLst>
            <a:ext uri="{FF2B5EF4-FFF2-40B4-BE49-F238E27FC236}">
              <a16:creationId xmlns:a16="http://schemas.microsoft.com/office/drawing/2014/main" id="{9B471B21-A752-47D9-8360-9B3E429E620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3" name="Text Box 9">
          <a:extLst>
            <a:ext uri="{FF2B5EF4-FFF2-40B4-BE49-F238E27FC236}">
              <a16:creationId xmlns:a16="http://schemas.microsoft.com/office/drawing/2014/main" id="{69017E1B-B889-4546-85E6-1187F0C1DC9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4" name="Text Box 10">
          <a:extLst>
            <a:ext uri="{FF2B5EF4-FFF2-40B4-BE49-F238E27FC236}">
              <a16:creationId xmlns:a16="http://schemas.microsoft.com/office/drawing/2014/main" id="{088E33EA-177A-49E0-A197-7F04CAE4030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5" name="Text Box 11">
          <a:extLst>
            <a:ext uri="{FF2B5EF4-FFF2-40B4-BE49-F238E27FC236}">
              <a16:creationId xmlns:a16="http://schemas.microsoft.com/office/drawing/2014/main" id="{91A52F09-5E5F-4A64-9F66-4E255BEA2A9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6" name="Text Box 12">
          <a:extLst>
            <a:ext uri="{FF2B5EF4-FFF2-40B4-BE49-F238E27FC236}">
              <a16:creationId xmlns:a16="http://schemas.microsoft.com/office/drawing/2014/main" id="{5F55E67F-FCC7-44F4-86E9-9DFB00E8516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7" name="Text Box 13">
          <a:extLst>
            <a:ext uri="{FF2B5EF4-FFF2-40B4-BE49-F238E27FC236}">
              <a16:creationId xmlns:a16="http://schemas.microsoft.com/office/drawing/2014/main" id="{182D554C-E979-442B-AC04-0BB95A70228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8" name="Text Box 14">
          <a:extLst>
            <a:ext uri="{FF2B5EF4-FFF2-40B4-BE49-F238E27FC236}">
              <a16:creationId xmlns:a16="http://schemas.microsoft.com/office/drawing/2014/main" id="{1C64CF49-5E3C-4E61-B5F8-FD2E889A278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099" name="Text Box 15">
          <a:extLst>
            <a:ext uri="{FF2B5EF4-FFF2-40B4-BE49-F238E27FC236}">
              <a16:creationId xmlns:a16="http://schemas.microsoft.com/office/drawing/2014/main" id="{467F811E-10BB-40AA-A2B2-1DF091F7751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0" name="Text Box 16">
          <a:extLst>
            <a:ext uri="{FF2B5EF4-FFF2-40B4-BE49-F238E27FC236}">
              <a16:creationId xmlns:a16="http://schemas.microsoft.com/office/drawing/2014/main" id="{EB20FD72-FC38-4889-B077-361E149690E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1" name="Text Box 17">
          <a:extLst>
            <a:ext uri="{FF2B5EF4-FFF2-40B4-BE49-F238E27FC236}">
              <a16:creationId xmlns:a16="http://schemas.microsoft.com/office/drawing/2014/main" id="{37C9C4E9-E545-4830-A8D3-7A97BEF4B90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2" name="Text Box 6">
          <a:extLst>
            <a:ext uri="{FF2B5EF4-FFF2-40B4-BE49-F238E27FC236}">
              <a16:creationId xmlns:a16="http://schemas.microsoft.com/office/drawing/2014/main" id="{F78FE4DF-9A80-43EF-8086-B91D79F4BE6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3" name="Text Box 7">
          <a:extLst>
            <a:ext uri="{FF2B5EF4-FFF2-40B4-BE49-F238E27FC236}">
              <a16:creationId xmlns:a16="http://schemas.microsoft.com/office/drawing/2014/main" id="{0B1960A8-B998-486B-BB92-5DD9F55F06F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4" name="Text Box 8">
          <a:extLst>
            <a:ext uri="{FF2B5EF4-FFF2-40B4-BE49-F238E27FC236}">
              <a16:creationId xmlns:a16="http://schemas.microsoft.com/office/drawing/2014/main" id="{5A3E00D3-85AA-4BA7-A89B-E6B08778EBC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5" name="Text Box 9">
          <a:extLst>
            <a:ext uri="{FF2B5EF4-FFF2-40B4-BE49-F238E27FC236}">
              <a16:creationId xmlns:a16="http://schemas.microsoft.com/office/drawing/2014/main" id="{0AF6076A-FAC3-4BF3-8FEF-11918B4E3D6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6" name="Text Box 10">
          <a:extLst>
            <a:ext uri="{FF2B5EF4-FFF2-40B4-BE49-F238E27FC236}">
              <a16:creationId xmlns:a16="http://schemas.microsoft.com/office/drawing/2014/main" id="{E3A9313F-29DA-4FF0-ADB5-67CBB7E83E6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7" name="Text Box 11">
          <a:extLst>
            <a:ext uri="{FF2B5EF4-FFF2-40B4-BE49-F238E27FC236}">
              <a16:creationId xmlns:a16="http://schemas.microsoft.com/office/drawing/2014/main" id="{BEE49A35-E127-4769-A241-AF78E81AF9C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8" name="Text Box 12">
          <a:extLst>
            <a:ext uri="{FF2B5EF4-FFF2-40B4-BE49-F238E27FC236}">
              <a16:creationId xmlns:a16="http://schemas.microsoft.com/office/drawing/2014/main" id="{CF00C249-79CE-47A0-B7E3-B54466241F0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09" name="Text Box 13">
          <a:extLst>
            <a:ext uri="{FF2B5EF4-FFF2-40B4-BE49-F238E27FC236}">
              <a16:creationId xmlns:a16="http://schemas.microsoft.com/office/drawing/2014/main" id="{4DDF0684-97EB-427D-A873-B406B02CCDF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0" name="Text Box 14">
          <a:extLst>
            <a:ext uri="{FF2B5EF4-FFF2-40B4-BE49-F238E27FC236}">
              <a16:creationId xmlns:a16="http://schemas.microsoft.com/office/drawing/2014/main" id="{FEDA4F8F-A564-4440-BFC6-DF32FDB18A0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1" name="Text Box 15">
          <a:extLst>
            <a:ext uri="{FF2B5EF4-FFF2-40B4-BE49-F238E27FC236}">
              <a16:creationId xmlns:a16="http://schemas.microsoft.com/office/drawing/2014/main" id="{34B9520D-E2CB-412E-9A6B-337A021A01F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2" name="Text Box 16">
          <a:extLst>
            <a:ext uri="{FF2B5EF4-FFF2-40B4-BE49-F238E27FC236}">
              <a16:creationId xmlns:a16="http://schemas.microsoft.com/office/drawing/2014/main" id="{6D589347-A589-4BC3-B192-D13A5E62FCF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3" name="Text Box 17">
          <a:extLst>
            <a:ext uri="{FF2B5EF4-FFF2-40B4-BE49-F238E27FC236}">
              <a16:creationId xmlns:a16="http://schemas.microsoft.com/office/drawing/2014/main" id="{B95C983B-06AD-4764-BED4-93318414960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4" name="Text Box 7">
          <a:extLst>
            <a:ext uri="{FF2B5EF4-FFF2-40B4-BE49-F238E27FC236}">
              <a16:creationId xmlns:a16="http://schemas.microsoft.com/office/drawing/2014/main" id="{299D3D34-D287-4ABD-8490-EE55CA03BE2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5" name="Text Box 8">
          <a:extLst>
            <a:ext uri="{FF2B5EF4-FFF2-40B4-BE49-F238E27FC236}">
              <a16:creationId xmlns:a16="http://schemas.microsoft.com/office/drawing/2014/main" id="{C4F65CFD-11D9-4862-9F28-070444050FD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6" name="Text Box 9">
          <a:extLst>
            <a:ext uri="{FF2B5EF4-FFF2-40B4-BE49-F238E27FC236}">
              <a16:creationId xmlns:a16="http://schemas.microsoft.com/office/drawing/2014/main" id="{8FE614A4-5FA7-4798-95AF-CA63B1DD772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7" name="Text Box 10">
          <a:extLst>
            <a:ext uri="{FF2B5EF4-FFF2-40B4-BE49-F238E27FC236}">
              <a16:creationId xmlns:a16="http://schemas.microsoft.com/office/drawing/2014/main" id="{78BEFEA3-4E9E-44F6-8017-72C4FE9980C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8" name="Text Box 11">
          <a:extLst>
            <a:ext uri="{FF2B5EF4-FFF2-40B4-BE49-F238E27FC236}">
              <a16:creationId xmlns:a16="http://schemas.microsoft.com/office/drawing/2014/main" id="{073EA2AA-CD5B-44C0-A157-415D511E2DF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19" name="Text Box 12">
          <a:extLst>
            <a:ext uri="{FF2B5EF4-FFF2-40B4-BE49-F238E27FC236}">
              <a16:creationId xmlns:a16="http://schemas.microsoft.com/office/drawing/2014/main" id="{1EFA73E3-28C2-4307-ABD4-65EE961F13D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0" name="Text Box 13">
          <a:extLst>
            <a:ext uri="{FF2B5EF4-FFF2-40B4-BE49-F238E27FC236}">
              <a16:creationId xmlns:a16="http://schemas.microsoft.com/office/drawing/2014/main" id="{DBAA7408-EFA7-43AC-9FCF-CE7EFD18947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1" name="Text Box 14">
          <a:extLst>
            <a:ext uri="{FF2B5EF4-FFF2-40B4-BE49-F238E27FC236}">
              <a16:creationId xmlns:a16="http://schemas.microsoft.com/office/drawing/2014/main" id="{3954035B-3374-4CD3-B8CE-E06ABAFDBE8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2" name="Text Box 15">
          <a:extLst>
            <a:ext uri="{FF2B5EF4-FFF2-40B4-BE49-F238E27FC236}">
              <a16:creationId xmlns:a16="http://schemas.microsoft.com/office/drawing/2014/main" id="{609C8656-A026-4DBF-B96E-ECC5A21FAF6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3" name="Text Box 16">
          <a:extLst>
            <a:ext uri="{FF2B5EF4-FFF2-40B4-BE49-F238E27FC236}">
              <a16:creationId xmlns:a16="http://schemas.microsoft.com/office/drawing/2014/main" id="{0F68CD7A-3E1E-4EFC-9CBD-A22E48D0299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4" name="Text Box 17">
          <a:extLst>
            <a:ext uri="{FF2B5EF4-FFF2-40B4-BE49-F238E27FC236}">
              <a16:creationId xmlns:a16="http://schemas.microsoft.com/office/drawing/2014/main" id="{53E932D7-F88D-41D6-AF4F-EFA4B633AA1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5" name="Text Box 6">
          <a:extLst>
            <a:ext uri="{FF2B5EF4-FFF2-40B4-BE49-F238E27FC236}">
              <a16:creationId xmlns:a16="http://schemas.microsoft.com/office/drawing/2014/main" id="{0E596776-978C-4CCC-899F-F0FD64C1E4F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6" name="Text Box 7">
          <a:extLst>
            <a:ext uri="{FF2B5EF4-FFF2-40B4-BE49-F238E27FC236}">
              <a16:creationId xmlns:a16="http://schemas.microsoft.com/office/drawing/2014/main" id="{5C4EBDEF-ED3C-4855-B1D5-37DAE830C0F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7" name="Text Box 8">
          <a:extLst>
            <a:ext uri="{FF2B5EF4-FFF2-40B4-BE49-F238E27FC236}">
              <a16:creationId xmlns:a16="http://schemas.microsoft.com/office/drawing/2014/main" id="{970204BB-2725-4A49-89F0-2F54501B786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8" name="Text Box 9">
          <a:extLst>
            <a:ext uri="{FF2B5EF4-FFF2-40B4-BE49-F238E27FC236}">
              <a16:creationId xmlns:a16="http://schemas.microsoft.com/office/drawing/2014/main" id="{4321F7BA-1639-48CF-A583-077865B1949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29" name="Text Box 10">
          <a:extLst>
            <a:ext uri="{FF2B5EF4-FFF2-40B4-BE49-F238E27FC236}">
              <a16:creationId xmlns:a16="http://schemas.microsoft.com/office/drawing/2014/main" id="{818E3389-BFA9-4A01-A572-A38D4095464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0" name="Text Box 11">
          <a:extLst>
            <a:ext uri="{FF2B5EF4-FFF2-40B4-BE49-F238E27FC236}">
              <a16:creationId xmlns:a16="http://schemas.microsoft.com/office/drawing/2014/main" id="{69A65312-A923-476B-A24E-29B5A80C728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1" name="Text Box 12">
          <a:extLst>
            <a:ext uri="{FF2B5EF4-FFF2-40B4-BE49-F238E27FC236}">
              <a16:creationId xmlns:a16="http://schemas.microsoft.com/office/drawing/2014/main" id="{6AD5C12C-0834-4F1C-B0D1-5A825ADF942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2" name="Text Box 13">
          <a:extLst>
            <a:ext uri="{FF2B5EF4-FFF2-40B4-BE49-F238E27FC236}">
              <a16:creationId xmlns:a16="http://schemas.microsoft.com/office/drawing/2014/main" id="{F0FD7337-1398-4971-9804-FB0D5013F34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3" name="Text Box 14">
          <a:extLst>
            <a:ext uri="{FF2B5EF4-FFF2-40B4-BE49-F238E27FC236}">
              <a16:creationId xmlns:a16="http://schemas.microsoft.com/office/drawing/2014/main" id="{27106BF9-810E-410D-AE1F-A47D9E2D8F9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4" name="Text Box 15">
          <a:extLst>
            <a:ext uri="{FF2B5EF4-FFF2-40B4-BE49-F238E27FC236}">
              <a16:creationId xmlns:a16="http://schemas.microsoft.com/office/drawing/2014/main" id="{19EEC5E6-6B03-47DE-A175-A38D3EDA019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5" name="Text Box 16">
          <a:extLst>
            <a:ext uri="{FF2B5EF4-FFF2-40B4-BE49-F238E27FC236}">
              <a16:creationId xmlns:a16="http://schemas.microsoft.com/office/drawing/2014/main" id="{ED9F3711-ADA4-4AFB-8EE9-84E6CAD2089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6" name="Text Box 17">
          <a:extLst>
            <a:ext uri="{FF2B5EF4-FFF2-40B4-BE49-F238E27FC236}">
              <a16:creationId xmlns:a16="http://schemas.microsoft.com/office/drawing/2014/main" id="{8C6CDA90-5698-41B3-A5F4-77AAD75F41C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7" name="Text Box 6">
          <a:extLst>
            <a:ext uri="{FF2B5EF4-FFF2-40B4-BE49-F238E27FC236}">
              <a16:creationId xmlns:a16="http://schemas.microsoft.com/office/drawing/2014/main" id="{D40A9932-11E9-4C9E-BAAB-6EF6B2FA654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8" name="Text Box 7">
          <a:extLst>
            <a:ext uri="{FF2B5EF4-FFF2-40B4-BE49-F238E27FC236}">
              <a16:creationId xmlns:a16="http://schemas.microsoft.com/office/drawing/2014/main" id="{7E68F238-554F-4CF1-B29D-8FA3975BD72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39" name="Text Box 8">
          <a:extLst>
            <a:ext uri="{FF2B5EF4-FFF2-40B4-BE49-F238E27FC236}">
              <a16:creationId xmlns:a16="http://schemas.microsoft.com/office/drawing/2014/main" id="{C2C53BF0-7926-426B-B5F3-5CD54B20C53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0" name="Text Box 9">
          <a:extLst>
            <a:ext uri="{FF2B5EF4-FFF2-40B4-BE49-F238E27FC236}">
              <a16:creationId xmlns:a16="http://schemas.microsoft.com/office/drawing/2014/main" id="{DC91FD26-CDA5-44CB-A38B-C2CB62EEC4B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1" name="Text Box 10">
          <a:extLst>
            <a:ext uri="{FF2B5EF4-FFF2-40B4-BE49-F238E27FC236}">
              <a16:creationId xmlns:a16="http://schemas.microsoft.com/office/drawing/2014/main" id="{BE066A58-6B04-431F-95B7-3C3BA7555A2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2" name="Text Box 11">
          <a:extLst>
            <a:ext uri="{FF2B5EF4-FFF2-40B4-BE49-F238E27FC236}">
              <a16:creationId xmlns:a16="http://schemas.microsoft.com/office/drawing/2014/main" id="{161C25A2-284E-4C57-B6C0-775C12A7CA5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3" name="Text Box 12">
          <a:extLst>
            <a:ext uri="{FF2B5EF4-FFF2-40B4-BE49-F238E27FC236}">
              <a16:creationId xmlns:a16="http://schemas.microsoft.com/office/drawing/2014/main" id="{A1016836-1EE2-40B1-8E61-574984DA530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4" name="Text Box 13">
          <a:extLst>
            <a:ext uri="{FF2B5EF4-FFF2-40B4-BE49-F238E27FC236}">
              <a16:creationId xmlns:a16="http://schemas.microsoft.com/office/drawing/2014/main" id="{9B2D83B0-E61D-4EE3-BBEF-C217F7A78ED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5" name="Text Box 14">
          <a:extLst>
            <a:ext uri="{FF2B5EF4-FFF2-40B4-BE49-F238E27FC236}">
              <a16:creationId xmlns:a16="http://schemas.microsoft.com/office/drawing/2014/main" id="{E145F53D-2D7D-4680-B8E0-2825B96DEE7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6" name="Text Box 15">
          <a:extLst>
            <a:ext uri="{FF2B5EF4-FFF2-40B4-BE49-F238E27FC236}">
              <a16:creationId xmlns:a16="http://schemas.microsoft.com/office/drawing/2014/main" id="{93801166-FFB1-4D5B-98DA-39AB61AC993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7" name="Text Box 16">
          <a:extLst>
            <a:ext uri="{FF2B5EF4-FFF2-40B4-BE49-F238E27FC236}">
              <a16:creationId xmlns:a16="http://schemas.microsoft.com/office/drawing/2014/main" id="{A1890508-71BD-4F85-909A-54D279C1683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8" name="Text Box 17">
          <a:extLst>
            <a:ext uri="{FF2B5EF4-FFF2-40B4-BE49-F238E27FC236}">
              <a16:creationId xmlns:a16="http://schemas.microsoft.com/office/drawing/2014/main" id="{3A913760-FB34-4E39-9CDF-89A6988DBB6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49" name="Text Box 6">
          <a:extLst>
            <a:ext uri="{FF2B5EF4-FFF2-40B4-BE49-F238E27FC236}">
              <a16:creationId xmlns:a16="http://schemas.microsoft.com/office/drawing/2014/main" id="{5B561B78-F7B7-407D-AFBA-B7982028D23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0" name="Text Box 7">
          <a:extLst>
            <a:ext uri="{FF2B5EF4-FFF2-40B4-BE49-F238E27FC236}">
              <a16:creationId xmlns:a16="http://schemas.microsoft.com/office/drawing/2014/main" id="{BD5C911D-4068-4C22-92E1-86D13D7BE09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1" name="Text Box 8">
          <a:extLst>
            <a:ext uri="{FF2B5EF4-FFF2-40B4-BE49-F238E27FC236}">
              <a16:creationId xmlns:a16="http://schemas.microsoft.com/office/drawing/2014/main" id="{F9554AF0-6A64-4439-AE40-C48FA298476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2" name="Text Box 9">
          <a:extLst>
            <a:ext uri="{FF2B5EF4-FFF2-40B4-BE49-F238E27FC236}">
              <a16:creationId xmlns:a16="http://schemas.microsoft.com/office/drawing/2014/main" id="{0F78F853-B8B9-4EB4-8EBE-5325AAE24C7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3" name="Text Box 10">
          <a:extLst>
            <a:ext uri="{FF2B5EF4-FFF2-40B4-BE49-F238E27FC236}">
              <a16:creationId xmlns:a16="http://schemas.microsoft.com/office/drawing/2014/main" id="{05FD2701-B825-41F9-81EE-3A4D1B129CE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4" name="Text Box 11">
          <a:extLst>
            <a:ext uri="{FF2B5EF4-FFF2-40B4-BE49-F238E27FC236}">
              <a16:creationId xmlns:a16="http://schemas.microsoft.com/office/drawing/2014/main" id="{0A2058D4-7981-4A42-81EE-14FDED192F8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5" name="Text Box 12">
          <a:extLst>
            <a:ext uri="{FF2B5EF4-FFF2-40B4-BE49-F238E27FC236}">
              <a16:creationId xmlns:a16="http://schemas.microsoft.com/office/drawing/2014/main" id="{482082C4-C37C-4E4F-BA5E-D8A03A0CA87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6" name="Text Box 13">
          <a:extLst>
            <a:ext uri="{FF2B5EF4-FFF2-40B4-BE49-F238E27FC236}">
              <a16:creationId xmlns:a16="http://schemas.microsoft.com/office/drawing/2014/main" id="{474BE63A-9ECC-46ED-AE90-BBBDE30122E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7" name="Text Box 14">
          <a:extLst>
            <a:ext uri="{FF2B5EF4-FFF2-40B4-BE49-F238E27FC236}">
              <a16:creationId xmlns:a16="http://schemas.microsoft.com/office/drawing/2014/main" id="{43CD07B2-58F4-4555-9C8C-29807931751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8" name="Text Box 15">
          <a:extLst>
            <a:ext uri="{FF2B5EF4-FFF2-40B4-BE49-F238E27FC236}">
              <a16:creationId xmlns:a16="http://schemas.microsoft.com/office/drawing/2014/main" id="{C79091FD-DC78-46DA-8D16-F6F26BCC6EA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59" name="Text Box 16">
          <a:extLst>
            <a:ext uri="{FF2B5EF4-FFF2-40B4-BE49-F238E27FC236}">
              <a16:creationId xmlns:a16="http://schemas.microsoft.com/office/drawing/2014/main" id="{EFBFA56F-97E0-477C-86F1-07FDB77A5E1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0" name="Text Box 17">
          <a:extLst>
            <a:ext uri="{FF2B5EF4-FFF2-40B4-BE49-F238E27FC236}">
              <a16:creationId xmlns:a16="http://schemas.microsoft.com/office/drawing/2014/main" id="{32E1BBF2-7884-4457-A33C-7497BD33736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1" name="Text Box 7">
          <a:extLst>
            <a:ext uri="{FF2B5EF4-FFF2-40B4-BE49-F238E27FC236}">
              <a16:creationId xmlns:a16="http://schemas.microsoft.com/office/drawing/2014/main" id="{30A591F6-B318-4656-883D-54ECCA62874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2" name="Text Box 8">
          <a:extLst>
            <a:ext uri="{FF2B5EF4-FFF2-40B4-BE49-F238E27FC236}">
              <a16:creationId xmlns:a16="http://schemas.microsoft.com/office/drawing/2014/main" id="{53B85A4F-4782-4D47-BECF-2D0C0A78AE1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3" name="Text Box 9">
          <a:extLst>
            <a:ext uri="{FF2B5EF4-FFF2-40B4-BE49-F238E27FC236}">
              <a16:creationId xmlns:a16="http://schemas.microsoft.com/office/drawing/2014/main" id="{F57C8AC2-19C9-4BB6-A665-BD4D1362B75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4" name="Text Box 10">
          <a:extLst>
            <a:ext uri="{FF2B5EF4-FFF2-40B4-BE49-F238E27FC236}">
              <a16:creationId xmlns:a16="http://schemas.microsoft.com/office/drawing/2014/main" id="{298E733F-D320-4635-91E4-D93165DD883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5" name="Text Box 11">
          <a:extLst>
            <a:ext uri="{FF2B5EF4-FFF2-40B4-BE49-F238E27FC236}">
              <a16:creationId xmlns:a16="http://schemas.microsoft.com/office/drawing/2014/main" id="{878E07AB-CCC5-4EA7-921B-86EEAAA1F44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6" name="Text Box 12">
          <a:extLst>
            <a:ext uri="{FF2B5EF4-FFF2-40B4-BE49-F238E27FC236}">
              <a16:creationId xmlns:a16="http://schemas.microsoft.com/office/drawing/2014/main" id="{2F0F412E-0A67-46BA-8BB3-41ACF912811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7" name="Text Box 13">
          <a:extLst>
            <a:ext uri="{FF2B5EF4-FFF2-40B4-BE49-F238E27FC236}">
              <a16:creationId xmlns:a16="http://schemas.microsoft.com/office/drawing/2014/main" id="{BD9EA37D-7309-4BD5-8EAF-532055A7F25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8" name="Text Box 14">
          <a:extLst>
            <a:ext uri="{FF2B5EF4-FFF2-40B4-BE49-F238E27FC236}">
              <a16:creationId xmlns:a16="http://schemas.microsoft.com/office/drawing/2014/main" id="{595BF2C4-C390-48EC-AD69-08CE462FC92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69" name="Text Box 15">
          <a:extLst>
            <a:ext uri="{FF2B5EF4-FFF2-40B4-BE49-F238E27FC236}">
              <a16:creationId xmlns:a16="http://schemas.microsoft.com/office/drawing/2014/main" id="{26BF4C75-AFD9-4C23-A085-52AD812C983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0" name="Text Box 16">
          <a:extLst>
            <a:ext uri="{FF2B5EF4-FFF2-40B4-BE49-F238E27FC236}">
              <a16:creationId xmlns:a16="http://schemas.microsoft.com/office/drawing/2014/main" id="{9123B099-BD50-49DD-8FC4-3296B6D9607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1" name="Text Box 17">
          <a:extLst>
            <a:ext uri="{FF2B5EF4-FFF2-40B4-BE49-F238E27FC236}">
              <a16:creationId xmlns:a16="http://schemas.microsoft.com/office/drawing/2014/main" id="{90B10F64-8BD7-453C-9466-E92AE55ED71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2" name="Text Box 6">
          <a:extLst>
            <a:ext uri="{FF2B5EF4-FFF2-40B4-BE49-F238E27FC236}">
              <a16:creationId xmlns:a16="http://schemas.microsoft.com/office/drawing/2014/main" id="{01D32C78-09FE-4E3D-AFF2-43ECFE30BAC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3" name="Text Box 7">
          <a:extLst>
            <a:ext uri="{FF2B5EF4-FFF2-40B4-BE49-F238E27FC236}">
              <a16:creationId xmlns:a16="http://schemas.microsoft.com/office/drawing/2014/main" id="{179E91BD-37AB-4881-8D02-84F237FDE05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4" name="Text Box 8">
          <a:extLst>
            <a:ext uri="{FF2B5EF4-FFF2-40B4-BE49-F238E27FC236}">
              <a16:creationId xmlns:a16="http://schemas.microsoft.com/office/drawing/2014/main" id="{AAD79F11-F99D-459C-AFAA-5BAB3CCF464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5" name="Text Box 9">
          <a:extLst>
            <a:ext uri="{FF2B5EF4-FFF2-40B4-BE49-F238E27FC236}">
              <a16:creationId xmlns:a16="http://schemas.microsoft.com/office/drawing/2014/main" id="{4F21FA11-5958-4D70-871D-97E568EA889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6" name="Text Box 10">
          <a:extLst>
            <a:ext uri="{FF2B5EF4-FFF2-40B4-BE49-F238E27FC236}">
              <a16:creationId xmlns:a16="http://schemas.microsoft.com/office/drawing/2014/main" id="{57143473-8450-4B07-9188-EE31D5352C0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7" name="Text Box 11">
          <a:extLst>
            <a:ext uri="{FF2B5EF4-FFF2-40B4-BE49-F238E27FC236}">
              <a16:creationId xmlns:a16="http://schemas.microsoft.com/office/drawing/2014/main" id="{673977C3-CB94-4691-B0C3-1372A115941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8" name="Text Box 12">
          <a:extLst>
            <a:ext uri="{FF2B5EF4-FFF2-40B4-BE49-F238E27FC236}">
              <a16:creationId xmlns:a16="http://schemas.microsoft.com/office/drawing/2014/main" id="{6DCE75D5-6D97-42E1-80C2-E3DA97FCAF7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79" name="Text Box 13">
          <a:extLst>
            <a:ext uri="{FF2B5EF4-FFF2-40B4-BE49-F238E27FC236}">
              <a16:creationId xmlns:a16="http://schemas.microsoft.com/office/drawing/2014/main" id="{27E96406-4939-4920-9C88-A59CED3CC71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0" name="Text Box 14">
          <a:extLst>
            <a:ext uri="{FF2B5EF4-FFF2-40B4-BE49-F238E27FC236}">
              <a16:creationId xmlns:a16="http://schemas.microsoft.com/office/drawing/2014/main" id="{8BBBCB86-BDA6-4ED4-887D-6F58A0E44D4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1" name="Text Box 15">
          <a:extLst>
            <a:ext uri="{FF2B5EF4-FFF2-40B4-BE49-F238E27FC236}">
              <a16:creationId xmlns:a16="http://schemas.microsoft.com/office/drawing/2014/main" id="{2DD29451-9C28-4503-8722-5B4C53AEDDF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2" name="Text Box 16">
          <a:extLst>
            <a:ext uri="{FF2B5EF4-FFF2-40B4-BE49-F238E27FC236}">
              <a16:creationId xmlns:a16="http://schemas.microsoft.com/office/drawing/2014/main" id="{F25AD032-8B36-45D1-A221-8535BBD249B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3" name="Text Box 17">
          <a:extLst>
            <a:ext uri="{FF2B5EF4-FFF2-40B4-BE49-F238E27FC236}">
              <a16:creationId xmlns:a16="http://schemas.microsoft.com/office/drawing/2014/main" id="{064C2936-BD62-40B4-87E4-F12A7496BAD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4" name="Text Box 6">
          <a:extLst>
            <a:ext uri="{FF2B5EF4-FFF2-40B4-BE49-F238E27FC236}">
              <a16:creationId xmlns:a16="http://schemas.microsoft.com/office/drawing/2014/main" id="{FDD04D16-A3C9-407A-B7D8-2C493F608D7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5" name="Text Box 7">
          <a:extLst>
            <a:ext uri="{FF2B5EF4-FFF2-40B4-BE49-F238E27FC236}">
              <a16:creationId xmlns:a16="http://schemas.microsoft.com/office/drawing/2014/main" id="{AE222D30-54AE-4705-B03C-0694DEE3A51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6" name="Text Box 8">
          <a:extLst>
            <a:ext uri="{FF2B5EF4-FFF2-40B4-BE49-F238E27FC236}">
              <a16:creationId xmlns:a16="http://schemas.microsoft.com/office/drawing/2014/main" id="{032F0C95-227F-4FED-9023-9CD23BC1F3B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7" name="Text Box 9">
          <a:extLst>
            <a:ext uri="{FF2B5EF4-FFF2-40B4-BE49-F238E27FC236}">
              <a16:creationId xmlns:a16="http://schemas.microsoft.com/office/drawing/2014/main" id="{B909D5FE-6705-4934-AC7C-6D0AEA37A77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8" name="Text Box 10">
          <a:extLst>
            <a:ext uri="{FF2B5EF4-FFF2-40B4-BE49-F238E27FC236}">
              <a16:creationId xmlns:a16="http://schemas.microsoft.com/office/drawing/2014/main" id="{F04051F9-0239-43E1-97B5-DAC4E36060E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89" name="Text Box 11">
          <a:extLst>
            <a:ext uri="{FF2B5EF4-FFF2-40B4-BE49-F238E27FC236}">
              <a16:creationId xmlns:a16="http://schemas.microsoft.com/office/drawing/2014/main" id="{D83D50DC-DD56-44C1-AD51-3249A209267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0" name="Text Box 12">
          <a:extLst>
            <a:ext uri="{FF2B5EF4-FFF2-40B4-BE49-F238E27FC236}">
              <a16:creationId xmlns:a16="http://schemas.microsoft.com/office/drawing/2014/main" id="{D36624DA-DE2A-44D0-92C0-756E4139844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1" name="Text Box 13">
          <a:extLst>
            <a:ext uri="{FF2B5EF4-FFF2-40B4-BE49-F238E27FC236}">
              <a16:creationId xmlns:a16="http://schemas.microsoft.com/office/drawing/2014/main" id="{4CD69202-33F7-4F3A-B7DD-63448F6D549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2" name="Text Box 14">
          <a:extLst>
            <a:ext uri="{FF2B5EF4-FFF2-40B4-BE49-F238E27FC236}">
              <a16:creationId xmlns:a16="http://schemas.microsoft.com/office/drawing/2014/main" id="{5B0AB86F-10B9-4706-910D-C60EFB5550C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3" name="Text Box 15">
          <a:extLst>
            <a:ext uri="{FF2B5EF4-FFF2-40B4-BE49-F238E27FC236}">
              <a16:creationId xmlns:a16="http://schemas.microsoft.com/office/drawing/2014/main" id="{D3CD5C7B-77A4-4D31-B0DB-ED5CE6B2EF4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4" name="Text Box 16">
          <a:extLst>
            <a:ext uri="{FF2B5EF4-FFF2-40B4-BE49-F238E27FC236}">
              <a16:creationId xmlns:a16="http://schemas.microsoft.com/office/drawing/2014/main" id="{36EE3F72-3DD6-47DD-A93F-42D5BA05D9D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5" name="Text Box 17">
          <a:extLst>
            <a:ext uri="{FF2B5EF4-FFF2-40B4-BE49-F238E27FC236}">
              <a16:creationId xmlns:a16="http://schemas.microsoft.com/office/drawing/2014/main" id="{F4B66D61-0871-404C-8161-FBE5EAD33D5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6" name="Text Box 6">
          <a:extLst>
            <a:ext uri="{FF2B5EF4-FFF2-40B4-BE49-F238E27FC236}">
              <a16:creationId xmlns:a16="http://schemas.microsoft.com/office/drawing/2014/main" id="{E2FB7A4B-41D6-495D-ABE8-6AD47D659DC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7" name="Text Box 7">
          <a:extLst>
            <a:ext uri="{FF2B5EF4-FFF2-40B4-BE49-F238E27FC236}">
              <a16:creationId xmlns:a16="http://schemas.microsoft.com/office/drawing/2014/main" id="{4FBFEBA8-46CA-453A-A391-0DBE6CBDA48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8" name="Text Box 8">
          <a:extLst>
            <a:ext uri="{FF2B5EF4-FFF2-40B4-BE49-F238E27FC236}">
              <a16:creationId xmlns:a16="http://schemas.microsoft.com/office/drawing/2014/main" id="{C91E61F1-040B-4388-B00C-51214AFE2AE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199" name="Text Box 9">
          <a:extLst>
            <a:ext uri="{FF2B5EF4-FFF2-40B4-BE49-F238E27FC236}">
              <a16:creationId xmlns:a16="http://schemas.microsoft.com/office/drawing/2014/main" id="{0449A1B6-4DDE-481C-B63D-4BEE242236F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0" name="Text Box 10">
          <a:extLst>
            <a:ext uri="{FF2B5EF4-FFF2-40B4-BE49-F238E27FC236}">
              <a16:creationId xmlns:a16="http://schemas.microsoft.com/office/drawing/2014/main" id="{8440669F-4EF5-4841-9895-456B30CEFA9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1" name="Text Box 11">
          <a:extLst>
            <a:ext uri="{FF2B5EF4-FFF2-40B4-BE49-F238E27FC236}">
              <a16:creationId xmlns:a16="http://schemas.microsoft.com/office/drawing/2014/main" id="{4479D526-7A1D-4917-A605-D93535F9330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2" name="Text Box 12">
          <a:extLst>
            <a:ext uri="{FF2B5EF4-FFF2-40B4-BE49-F238E27FC236}">
              <a16:creationId xmlns:a16="http://schemas.microsoft.com/office/drawing/2014/main" id="{95BDBD8B-0DFA-4297-81E9-3F5CA00D139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3" name="Text Box 13">
          <a:extLst>
            <a:ext uri="{FF2B5EF4-FFF2-40B4-BE49-F238E27FC236}">
              <a16:creationId xmlns:a16="http://schemas.microsoft.com/office/drawing/2014/main" id="{55370712-8FAE-4EA8-A267-B21E62D1E42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4" name="Text Box 14">
          <a:extLst>
            <a:ext uri="{FF2B5EF4-FFF2-40B4-BE49-F238E27FC236}">
              <a16:creationId xmlns:a16="http://schemas.microsoft.com/office/drawing/2014/main" id="{4DC3566D-1098-4723-B21C-026B07B2B7A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5" name="Text Box 15">
          <a:extLst>
            <a:ext uri="{FF2B5EF4-FFF2-40B4-BE49-F238E27FC236}">
              <a16:creationId xmlns:a16="http://schemas.microsoft.com/office/drawing/2014/main" id="{3524CB5A-A3BE-4D9A-AB8A-73AD5AC0469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6" name="Text Box 16">
          <a:extLst>
            <a:ext uri="{FF2B5EF4-FFF2-40B4-BE49-F238E27FC236}">
              <a16:creationId xmlns:a16="http://schemas.microsoft.com/office/drawing/2014/main" id="{CCA51138-4E2F-405A-8012-70DE9894562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7" name="Text Box 17">
          <a:extLst>
            <a:ext uri="{FF2B5EF4-FFF2-40B4-BE49-F238E27FC236}">
              <a16:creationId xmlns:a16="http://schemas.microsoft.com/office/drawing/2014/main" id="{22AB50B6-34A5-4C6F-BFB2-1C10B6E8682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8" name="Text Box 7">
          <a:extLst>
            <a:ext uri="{FF2B5EF4-FFF2-40B4-BE49-F238E27FC236}">
              <a16:creationId xmlns:a16="http://schemas.microsoft.com/office/drawing/2014/main" id="{1544BAA6-4735-4A1E-A479-08585603D99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09" name="Text Box 8">
          <a:extLst>
            <a:ext uri="{FF2B5EF4-FFF2-40B4-BE49-F238E27FC236}">
              <a16:creationId xmlns:a16="http://schemas.microsoft.com/office/drawing/2014/main" id="{17063A81-4578-46AB-9871-A7B61DB2AB6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0" name="Text Box 9">
          <a:extLst>
            <a:ext uri="{FF2B5EF4-FFF2-40B4-BE49-F238E27FC236}">
              <a16:creationId xmlns:a16="http://schemas.microsoft.com/office/drawing/2014/main" id="{1FF2B906-03EC-4B16-AA08-095E3EF0D34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1" name="Text Box 10">
          <a:extLst>
            <a:ext uri="{FF2B5EF4-FFF2-40B4-BE49-F238E27FC236}">
              <a16:creationId xmlns:a16="http://schemas.microsoft.com/office/drawing/2014/main" id="{54675345-1F28-4AF9-BE98-6D0BE81D305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2" name="Text Box 11">
          <a:extLst>
            <a:ext uri="{FF2B5EF4-FFF2-40B4-BE49-F238E27FC236}">
              <a16:creationId xmlns:a16="http://schemas.microsoft.com/office/drawing/2014/main" id="{4E1B3924-A8CB-45B1-B5C9-F6BECEA3598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3" name="Text Box 12">
          <a:extLst>
            <a:ext uri="{FF2B5EF4-FFF2-40B4-BE49-F238E27FC236}">
              <a16:creationId xmlns:a16="http://schemas.microsoft.com/office/drawing/2014/main" id="{6A7633A2-A306-4FE1-953C-4DA09DF389B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4" name="Text Box 13">
          <a:extLst>
            <a:ext uri="{FF2B5EF4-FFF2-40B4-BE49-F238E27FC236}">
              <a16:creationId xmlns:a16="http://schemas.microsoft.com/office/drawing/2014/main" id="{D9E0A447-E824-42BC-BE5F-05B2C6783C4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5" name="Text Box 14">
          <a:extLst>
            <a:ext uri="{FF2B5EF4-FFF2-40B4-BE49-F238E27FC236}">
              <a16:creationId xmlns:a16="http://schemas.microsoft.com/office/drawing/2014/main" id="{04173A4F-363C-4B5F-87C7-7787958D71C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6" name="Text Box 15">
          <a:extLst>
            <a:ext uri="{FF2B5EF4-FFF2-40B4-BE49-F238E27FC236}">
              <a16:creationId xmlns:a16="http://schemas.microsoft.com/office/drawing/2014/main" id="{30099D4B-7F65-4FED-9A26-A88E7A21207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7" name="Text Box 16">
          <a:extLst>
            <a:ext uri="{FF2B5EF4-FFF2-40B4-BE49-F238E27FC236}">
              <a16:creationId xmlns:a16="http://schemas.microsoft.com/office/drawing/2014/main" id="{C2B20DE8-FC7A-4DEE-8DAF-29A87C8E110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8" name="Text Box 17">
          <a:extLst>
            <a:ext uri="{FF2B5EF4-FFF2-40B4-BE49-F238E27FC236}">
              <a16:creationId xmlns:a16="http://schemas.microsoft.com/office/drawing/2014/main" id="{15FBF597-3999-4DF0-95DE-0723DBE7B4A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19" name="Text Box 6">
          <a:extLst>
            <a:ext uri="{FF2B5EF4-FFF2-40B4-BE49-F238E27FC236}">
              <a16:creationId xmlns:a16="http://schemas.microsoft.com/office/drawing/2014/main" id="{66689B29-ED8D-43DB-BE40-06275F52EC7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0" name="Text Box 7">
          <a:extLst>
            <a:ext uri="{FF2B5EF4-FFF2-40B4-BE49-F238E27FC236}">
              <a16:creationId xmlns:a16="http://schemas.microsoft.com/office/drawing/2014/main" id="{B1527051-478B-444A-A29B-70CF485378C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1" name="Text Box 8">
          <a:extLst>
            <a:ext uri="{FF2B5EF4-FFF2-40B4-BE49-F238E27FC236}">
              <a16:creationId xmlns:a16="http://schemas.microsoft.com/office/drawing/2014/main" id="{B77B16D4-3F0F-421B-A54C-D0233F3D14E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2" name="Text Box 9">
          <a:extLst>
            <a:ext uri="{FF2B5EF4-FFF2-40B4-BE49-F238E27FC236}">
              <a16:creationId xmlns:a16="http://schemas.microsoft.com/office/drawing/2014/main" id="{00E0D44C-277B-4E73-871B-D1F67FDB997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3" name="Text Box 10">
          <a:extLst>
            <a:ext uri="{FF2B5EF4-FFF2-40B4-BE49-F238E27FC236}">
              <a16:creationId xmlns:a16="http://schemas.microsoft.com/office/drawing/2014/main" id="{FD265A39-703C-4D68-B88B-BAB7AEDC9F6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4" name="Text Box 11">
          <a:extLst>
            <a:ext uri="{FF2B5EF4-FFF2-40B4-BE49-F238E27FC236}">
              <a16:creationId xmlns:a16="http://schemas.microsoft.com/office/drawing/2014/main" id="{A53A3E4C-F539-46C4-9877-14ACC21FA8C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5" name="Text Box 12">
          <a:extLst>
            <a:ext uri="{FF2B5EF4-FFF2-40B4-BE49-F238E27FC236}">
              <a16:creationId xmlns:a16="http://schemas.microsoft.com/office/drawing/2014/main" id="{1FB71CA6-D0AE-4B72-AFE6-3AFAC0CDD05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6" name="Text Box 13">
          <a:extLst>
            <a:ext uri="{FF2B5EF4-FFF2-40B4-BE49-F238E27FC236}">
              <a16:creationId xmlns:a16="http://schemas.microsoft.com/office/drawing/2014/main" id="{71CE1A59-BDFC-4FF0-8B72-171BF4E14B4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7" name="Text Box 14">
          <a:extLst>
            <a:ext uri="{FF2B5EF4-FFF2-40B4-BE49-F238E27FC236}">
              <a16:creationId xmlns:a16="http://schemas.microsoft.com/office/drawing/2014/main" id="{CE79B837-35BC-4FE8-908A-CCC176C004B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8" name="Text Box 15">
          <a:extLst>
            <a:ext uri="{FF2B5EF4-FFF2-40B4-BE49-F238E27FC236}">
              <a16:creationId xmlns:a16="http://schemas.microsoft.com/office/drawing/2014/main" id="{B2CD5367-B9CD-4841-BD35-36D22BB55D7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29" name="Text Box 16">
          <a:extLst>
            <a:ext uri="{FF2B5EF4-FFF2-40B4-BE49-F238E27FC236}">
              <a16:creationId xmlns:a16="http://schemas.microsoft.com/office/drawing/2014/main" id="{CBF9B6B4-5E7B-4218-A5EE-4822160A28E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0" name="Text Box 17">
          <a:extLst>
            <a:ext uri="{FF2B5EF4-FFF2-40B4-BE49-F238E27FC236}">
              <a16:creationId xmlns:a16="http://schemas.microsoft.com/office/drawing/2014/main" id="{DAFA9650-AE6E-4C76-A426-67A17E5D599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1" name="Text Box 6">
          <a:extLst>
            <a:ext uri="{FF2B5EF4-FFF2-40B4-BE49-F238E27FC236}">
              <a16:creationId xmlns:a16="http://schemas.microsoft.com/office/drawing/2014/main" id="{34E62280-19C0-4546-88F9-09FEA7D7A26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2" name="Text Box 7">
          <a:extLst>
            <a:ext uri="{FF2B5EF4-FFF2-40B4-BE49-F238E27FC236}">
              <a16:creationId xmlns:a16="http://schemas.microsoft.com/office/drawing/2014/main" id="{4C3183B1-D084-4657-89A1-E838688CF35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3" name="Text Box 8">
          <a:extLst>
            <a:ext uri="{FF2B5EF4-FFF2-40B4-BE49-F238E27FC236}">
              <a16:creationId xmlns:a16="http://schemas.microsoft.com/office/drawing/2014/main" id="{9D5D5E5B-D914-4EA0-933B-E5A99EB69D1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4" name="Text Box 9">
          <a:extLst>
            <a:ext uri="{FF2B5EF4-FFF2-40B4-BE49-F238E27FC236}">
              <a16:creationId xmlns:a16="http://schemas.microsoft.com/office/drawing/2014/main" id="{EC59B9E6-C539-45C0-856F-6998A406F7A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5" name="Text Box 10">
          <a:extLst>
            <a:ext uri="{FF2B5EF4-FFF2-40B4-BE49-F238E27FC236}">
              <a16:creationId xmlns:a16="http://schemas.microsoft.com/office/drawing/2014/main" id="{ECF86C92-D709-42AC-A523-90C1D5871FC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6" name="Text Box 11">
          <a:extLst>
            <a:ext uri="{FF2B5EF4-FFF2-40B4-BE49-F238E27FC236}">
              <a16:creationId xmlns:a16="http://schemas.microsoft.com/office/drawing/2014/main" id="{E3448F74-E342-45ED-969D-E53EC8F7536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7" name="Text Box 12">
          <a:extLst>
            <a:ext uri="{FF2B5EF4-FFF2-40B4-BE49-F238E27FC236}">
              <a16:creationId xmlns:a16="http://schemas.microsoft.com/office/drawing/2014/main" id="{5BDB1165-E658-4671-B9D7-FE21146B7EA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8" name="Text Box 13">
          <a:extLst>
            <a:ext uri="{FF2B5EF4-FFF2-40B4-BE49-F238E27FC236}">
              <a16:creationId xmlns:a16="http://schemas.microsoft.com/office/drawing/2014/main" id="{CDB8A328-7AB5-45D7-85A6-B4C63460970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39" name="Text Box 14">
          <a:extLst>
            <a:ext uri="{FF2B5EF4-FFF2-40B4-BE49-F238E27FC236}">
              <a16:creationId xmlns:a16="http://schemas.microsoft.com/office/drawing/2014/main" id="{429EA945-279B-4E33-AF86-4528F336C88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0" name="Text Box 15">
          <a:extLst>
            <a:ext uri="{FF2B5EF4-FFF2-40B4-BE49-F238E27FC236}">
              <a16:creationId xmlns:a16="http://schemas.microsoft.com/office/drawing/2014/main" id="{2256F622-F367-4A33-9A0C-DFC074AC581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1" name="Text Box 16">
          <a:extLst>
            <a:ext uri="{FF2B5EF4-FFF2-40B4-BE49-F238E27FC236}">
              <a16:creationId xmlns:a16="http://schemas.microsoft.com/office/drawing/2014/main" id="{B787641F-240E-41D6-90C4-FBC2B99DD2B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2" name="Text Box 17">
          <a:extLst>
            <a:ext uri="{FF2B5EF4-FFF2-40B4-BE49-F238E27FC236}">
              <a16:creationId xmlns:a16="http://schemas.microsoft.com/office/drawing/2014/main" id="{1ECA8437-5622-4B66-AE83-530A4F94F74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3" name="Text Box 6">
          <a:extLst>
            <a:ext uri="{FF2B5EF4-FFF2-40B4-BE49-F238E27FC236}">
              <a16:creationId xmlns:a16="http://schemas.microsoft.com/office/drawing/2014/main" id="{91128CDB-2978-4A5D-BE0C-B907E5030EF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4" name="Text Box 7">
          <a:extLst>
            <a:ext uri="{FF2B5EF4-FFF2-40B4-BE49-F238E27FC236}">
              <a16:creationId xmlns:a16="http://schemas.microsoft.com/office/drawing/2014/main" id="{170AAF06-7F96-422A-B252-5222F38E4EC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5" name="Text Box 8">
          <a:extLst>
            <a:ext uri="{FF2B5EF4-FFF2-40B4-BE49-F238E27FC236}">
              <a16:creationId xmlns:a16="http://schemas.microsoft.com/office/drawing/2014/main" id="{7F9E5BB1-9482-4720-B47E-DAA6CC93BA5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6" name="Text Box 9">
          <a:extLst>
            <a:ext uri="{FF2B5EF4-FFF2-40B4-BE49-F238E27FC236}">
              <a16:creationId xmlns:a16="http://schemas.microsoft.com/office/drawing/2014/main" id="{45480AFD-8078-4CF9-81A3-F21ED42BF0C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7" name="Text Box 10">
          <a:extLst>
            <a:ext uri="{FF2B5EF4-FFF2-40B4-BE49-F238E27FC236}">
              <a16:creationId xmlns:a16="http://schemas.microsoft.com/office/drawing/2014/main" id="{D06B367E-7CF8-4832-AE6D-64FB0D04BE4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8" name="Text Box 11">
          <a:extLst>
            <a:ext uri="{FF2B5EF4-FFF2-40B4-BE49-F238E27FC236}">
              <a16:creationId xmlns:a16="http://schemas.microsoft.com/office/drawing/2014/main" id="{551ADAA1-1CA0-47E4-B860-7D6CEB401F4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49" name="Text Box 12">
          <a:extLst>
            <a:ext uri="{FF2B5EF4-FFF2-40B4-BE49-F238E27FC236}">
              <a16:creationId xmlns:a16="http://schemas.microsoft.com/office/drawing/2014/main" id="{744741B9-9582-49EF-A650-2E3D4746DAA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0" name="Text Box 13">
          <a:extLst>
            <a:ext uri="{FF2B5EF4-FFF2-40B4-BE49-F238E27FC236}">
              <a16:creationId xmlns:a16="http://schemas.microsoft.com/office/drawing/2014/main" id="{EFDF1571-5C52-4680-A5BA-DB4500B2BBF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1" name="Text Box 14">
          <a:extLst>
            <a:ext uri="{FF2B5EF4-FFF2-40B4-BE49-F238E27FC236}">
              <a16:creationId xmlns:a16="http://schemas.microsoft.com/office/drawing/2014/main" id="{AAF895F8-760B-4011-B88C-911ECAD7EDD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2" name="Text Box 15">
          <a:extLst>
            <a:ext uri="{FF2B5EF4-FFF2-40B4-BE49-F238E27FC236}">
              <a16:creationId xmlns:a16="http://schemas.microsoft.com/office/drawing/2014/main" id="{DD9DF04C-890B-4145-9AD8-1DF28E4EA7A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3" name="Text Box 16">
          <a:extLst>
            <a:ext uri="{FF2B5EF4-FFF2-40B4-BE49-F238E27FC236}">
              <a16:creationId xmlns:a16="http://schemas.microsoft.com/office/drawing/2014/main" id="{6252FC03-0049-4818-99C8-33A8AC21997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4" name="Text Box 17">
          <a:extLst>
            <a:ext uri="{FF2B5EF4-FFF2-40B4-BE49-F238E27FC236}">
              <a16:creationId xmlns:a16="http://schemas.microsoft.com/office/drawing/2014/main" id="{024D7CB5-FADA-4D5A-B785-BA8430E601C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5" name="Text Box 7">
          <a:extLst>
            <a:ext uri="{FF2B5EF4-FFF2-40B4-BE49-F238E27FC236}">
              <a16:creationId xmlns:a16="http://schemas.microsoft.com/office/drawing/2014/main" id="{45B294F8-60D2-4D3D-B9AB-340EC2B8F74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6" name="Text Box 8">
          <a:extLst>
            <a:ext uri="{FF2B5EF4-FFF2-40B4-BE49-F238E27FC236}">
              <a16:creationId xmlns:a16="http://schemas.microsoft.com/office/drawing/2014/main" id="{644CD21A-2ECC-426E-BA1F-A036CCF1CFB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7" name="Text Box 9">
          <a:extLst>
            <a:ext uri="{FF2B5EF4-FFF2-40B4-BE49-F238E27FC236}">
              <a16:creationId xmlns:a16="http://schemas.microsoft.com/office/drawing/2014/main" id="{791C2570-8719-4B18-A7A0-39B7DA708C9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8" name="Text Box 10">
          <a:extLst>
            <a:ext uri="{FF2B5EF4-FFF2-40B4-BE49-F238E27FC236}">
              <a16:creationId xmlns:a16="http://schemas.microsoft.com/office/drawing/2014/main" id="{A4DE959A-ECFC-4934-AE7C-2FAEEB6CCC8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59" name="Text Box 11">
          <a:extLst>
            <a:ext uri="{FF2B5EF4-FFF2-40B4-BE49-F238E27FC236}">
              <a16:creationId xmlns:a16="http://schemas.microsoft.com/office/drawing/2014/main" id="{265F3B0B-AA47-4DBB-B2B3-94D268AF126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0" name="Text Box 12">
          <a:extLst>
            <a:ext uri="{FF2B5EF4-FFF2-40B4-BE49-F238E27FC236}">
              <a16:creationId xmlns:a16="http://schemas.microsoft.com/office/drawing/2014/main" id="{EAD4B6BD-FD6E-44BC-B1CF-0BD741D83F0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1" name="Text Box 13">
          <a:extLst>
            <a:ext uri="{FF2B5EF4-FFF2-40B4-BE49-F238E27FC236}">
              <a16:creationId xmlns:a16="http://schemas.microsoft.com/office/drawing/2014/main" id="{CFB63C76-A493-4529-8EFF-5F1B04DAA13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2" name="Text Box 14">
          <a:extLst>
            <a:ext uri="{FF2B5EF4-FFF2-40B4-BE49-F238E27FC236}">
              <a16:creationId xmlns:a16="http://schemas.microsoft.com/office/drawing/2014/main" id="{2170F1DD-BCF3-4DF9-8340-4DD8852680B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3" name="Text Box 15">
          <a:extLst>
            <a:ext uri="{FF2B5EF4-FFF2-40B4-BE49-F238E27FC236}">
              <a16:creationId xmlns:a16="http://schemas.microsoft.com/office/drawing/2014/main" id="{BD5D2066-9B54-46E1-9D2F-F929AA814B2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4" name="Text Box 16">
          <a:extLst>
            <a:ext uri="{FF2B5EF4-FFF2-40B4-BE49-F238E27FC236}">
              <a16:creationId xmlns:a16="http://schemas.microsoft.com/office/drawing/2014/main" id="{36303194-4874-41B4-B882-337D5C56D8D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5" name="Text Box 17">
          <a:extLst>
            <a:ext uri="{FF2B5EF4-FFF2-40B4-BE49-F238E27FC236}">
              <a16:creationId xmlns:a16="http://schemas.microsoft.com/office/drawing/2014/main" id="{98562C5C-9B71-4BF1-B161-EBFF779B9D7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6" name="Text Box 6">
          <a:extLst>
            <a:ext uri="{FF2B5EF4-FFF2-40B4-BE49-F238E27FC236}">
              <a16:creationId xmlns:a16="http://schemas.microsoft.com/office/drawing/2014/main" id="{C0795150-1521-4861-A435-A5B86753CD5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7" name="Text Box 7">
          <a:extLst>
            <a:ext uri="{FF2B5EF4-FFF2-40B4-BE49-F238E27FC236}">
              <a16:creationId xmlns:a16="http://schemas.microsoft.com/office/drawing/2014/main" id="{54E77A04-017C-4D0D-81D8-E7E37175976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8" name="Text Box 8">
          <a:extLst>
            <a:ext uri="{FF2B5EF4-FFF2-40B4-BE49-F238E27FC236}">
              <a16:creationId xmlns:a16="http://schemas.microsoft.com/office/drawing/2014/main" id="{97FCC4C3-52CC-479D-ADC0-89A56F30D60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69" name="Text Box 9">
          <a:extLst>
            <a:ext uri="{FF2B5EF4-FFF2-40B4-BE49-F238E27FC236}">
              <a16:creationId xmlns:a16="http://schemas.microsoft.com/office/drawing/2014/main" id="{90C5F27F-83B9-48F8-B87A-5AB08D8B05D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0" name="Text Box 10">
          <a:extLst>
            <a:ext uri="{FF2B5EF4-FFF2-40B4-BE49-F238E27FC236}">
              <a16:creationId xmlns:a16="http://schemas.microsoft.com/office/drawing/2014/main" id="{4BEE4DC7-C8BB-4AEB-8403-D3BE105AC99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1" name="Text Box 11">
          <a:extLst>
            <a:ext uri="{FF2B5EF4-FFF2-40B4-BE49-F238E27FC236}">
              <a16:creationId xmlns:a16="http://schemas.microsoft.com/office/drawing/2014/main" id="{1E44AC79-EE49-4DFD-BD68-941BCD511F3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2" name="Text Box 12">
          <a:extLst>
            <a:ext uri="{FF2B5EF4-FFF2-40B4-BE49-F238E27FC236}">
              <a16:creationId xmlns:a16="http://schemas.microsoft.com/office/drawing/2014/main" id="{84CBFD7D-800D-4CAC-8D97-E5D691BACC7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3" name="Text Box 13">
          <a:extLst>
            <a:ext uri="{FF2B5EF4-FFF2-40B4-BE49-F238E27FC236}">
              <a16:creationId xmlns:a16="http://schemas.microsoft.com/office/drawing/2014/main" id="{07E6BEB8-4640-4EEF-B89A-8D1CC4660D2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4" name="Text Box 14">
          <a:extLst>
            <a:ext uri="{FF2B5EF4-FFF2-40B4-BE49-F238E27FC236}">
              <a16:creationId xmlns:a16="http://schemas.microsoft.com/office/drawing/2014/main" id="{27005ACB-0EF7-42F7-A068-29E02C8FBA4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5" name="Text Box 15">
          <a:extLst>
            <a:ext uri="{FF2B5EF4-FFF2-40B4-BE49-F238E27FC236}">
              <a16:creationId xmlns:a16="http://schemas.microsoft.com/office/drawing/2014/main" id="{E8C4C2D4-537F-41AD-A818-C30C84F0C2E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6" name="Text Box 16">
          <a:extLst>
            <a:ext uri="{FF2B5EF4-FFF2-40B4-BE49-F238E27FC236}">
              <a16:creationId xmlns:a16="http://schemas.microsoft.com/office/drawing/2014/main" id="{0E5A0FD7-64E7-489E-884B-55FE7F3F715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7" name="Text Box 17">
          <a:extLst>
            <a:ext uri="{FF2B5EF4-FFF2-40B4-BE49-F238E27FC236}">
              <a16:creationId xmlns:a16="http://schemas.microsoft.com/office/drawing/2014/main" id="{BEF2DBBB-E1F6-462C-BCF2-522907B7F31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8" name="Text Box 6">
          <a:extLst>
            <a:ext uri="{FF2B5EF4-FFF2-40B4-BE49-F238E27FC236}">
              <a16:creationId xmlns:a16="http://schemas.microsoft.com/office/drawing/2014/main" id="{B7EF3D29-8245-4499-B8A4-31CDBC7409E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79" name="Text Box 7">
          <a:extLst>
            <a:ext uri="{FF2B5EF4-FFF2-40B4-BE49-F238E27FC236}">
              <a16:creationId xmlns:a16="http://schemas.microsoft.com/office/drawing/2014/main" id="{821E2CB6-624E-490B-B454-515AF578E4F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0" name="Text Box 8">
          <a:extLst>
            <a:ext uri="{FF2B5EF4-FFF2-40B4-BE49-F238E27FC236}">
              <a16:creationId xmlns:a16="http://schemas.microsoft.com/office/drawing/2014/main" id="{DAD072B3-617F-48F8-B5A8-FC9E2B88E0F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1" name="Text Box 9">
          <a:extLst>
            <a:ext uri="{FF2B5EF4-FFF2-40B4-BE49-F238E27FC236}">
              <a16:creationId xmlns:a16="http://schemas.microsoft.com/office/drawing/2014/main" id="{0F6DB208-288A-47CD-835F-742FB27623D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2" name="Text Box 10">
          <a:extLst>
            <a:ext uri="{FF2B5EF4-FFF2-40B4-BE49-F238E27FC236}">
              <a16:creationId xmlns:a16="http://schemas.microsoft.com/office/drawing/2014/main" id="{57CA07C4-925A-496B-9607-0E839C36412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3" name="Text Box 11">
          <a:extLst>
            <a:ext uri="{FF2B5EF4-FFF2-40B4-BE49-F238E27FC236}">
              <a16:creationId xmlns:a16="http://schemas.microsoft.com/office/drawing/2014/main" id="{93F63A43-3410-4A17-9D9C-0A00B80E1A6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4" name="Text Box 12">
          <a:extLst>
            <a:ext uri="{FF2B5EF4-FFF2-40B4-BE49-F238E27FC236}">
              <a16:creationId xmlns:a16="http://schemas.microsoft.com/office/drawing/2014/main" id="{BBAEB245-31EB-4C13-BF72-3663CA064A0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5" name="Text Box 13">
          <a:extLst>
            <a:ext uri="{FF2B5EF4-FFF2-40B4-BE49-F238E27FC236}">
              <a16:creationId xmlns:a16="http://schemas.microsoft.com/office/drawing/2014/main" id="{C6C92DED-87D3-494A-99A5-B1F90F0A22B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6" name="Text Box 14">
          <a:extLst>
            <a:ext uri="{FF2B5EF4-FFF2-40B4-BE49-F238E27FC236}">
              <a16:creationId xmlns:a16="http://schemas.microsoft.com/office/drawing/2014/main" id="{A1F6244D-04A5-4F57-BFD8-20C4DAF3577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7" name="Text Box 15">
          <a:extLst>
            <a:ext uri="{FF2B5EF4-FFF2-40B4-BE49-F238E27FC236}">
              <a16:creationId xmlns:a16="http://schemas.microsoft.com/office/drawing/2014/main" id="{55F092DC-D335-42E6-86E3-41E781C490E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8" name="Text Box 16">
          <a:extLst>
            <a:ext uri="{FF2B5EF4-FFF2-40B4-BE49-F238E27FC236}">
              <a16:creationId xmlns:a16="http://schemas.microsoft.com/office/drawing/2014/main" id="{7EE7673E-9831-458F-B4DD-0818B11CB63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89" name="Text Box 17">
          <a:extLst>
            <a:ext uri="{FF2B5EF4-FFF2-40B4-BE49-F238E27FC236}">
              <a16:creationId xmlns:a16="http://schemas.microsoft.com/office/drawing/2014/main" id="{7FF8CEB4-B867-42DF-8222-B3DF29ACB20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0" name="Text Box 6">
          <a:extLst>
            <a:ext uri="{FF2B5EF4-FFF2-40B4-BE49-F238E27FC236}">
              <a16:creationId xmlns:a16="http://schemas.microsoft.com/office/drawing/2014/main" id="{A1C42138-BFB6-47BE-B657-EB72497057B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1" name="Text Box 7">
          <a:extLst>
            <a:ext uri="{FF2B5EF4-FFF2-40B4-BE49-F238E27FC236}">
              <a16:creationId xmlns:a16="http://schemas.microsoft.com/office/drawing/2014/main" id="{F18FAFCB-8C6E-42B5-9C8C-ABD6835D9FC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2" name="Text Box 8">
          <a:extLst>
            <a:ext uri="{FF2B5EF4-FFF2-40B4-BE49-F238E27FC236}">
              <a16:creationId xmlns:a16="http://schemas.microsoft.com/office/drawing/2014/main" id="{2AFCAF4D-FFE3-40FD-A1CD-E8844CCFA67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3" name="Text Box 9">
          <a:extLst>
            <a:ext uri="{FF2B5EF4-FFF2-40B4-BE49-F238E27FC236}">
              <a16:creationId xmlns:a16="http://schemas.microsoft.com/office/drawing/2014/main" id="{3EE9FC27-629D-4622-990C-5F53F05CCA8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4" name="Text Box 10">
          <a:extLst>
            <a:ext uri="{FF2B5EF4-FFF2-40B4-BE49-F238E27FC236}">
              <a16:creationId xmlns:a16="http://schemas.microsoft.com/office/drawing/2014/main" id="{F01F9CB8-4FAE-40DD-BE0B-AC1922760DA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5" name="Text Box 11">
          <a:extLst>
            <a:ext uri="{FF2B5EF4-FFF2-40B4-BE49-F238E27FC236}">
              <a16:creationId xmlns:a16="http://schemas.microsoft.com/office/drawing/2014/main" id="{829E1129-FE3B-491B-8B88-9FE93E7B9ED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6" name="Text Box 12">
          <a:extLst>
            <a:ext uri="{FF2B5EF4-FFF2-40B4-BE49-F238E27FC236}">
              <a16:creationId xmlns:a16="http://schemas.microsoft.com/office/drawing/2014/main" id="{EED87612-F1CF-48DC-9986-B6AAFCB3EB4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7" name="Text Box 13">
          <a:extLst>
            <a:ext uri="{FF2B5EF4-FFF2-40B4-BE49-F238E27FC236}">
              <a16:creationId xmlns:a16="http://schemas.microsoft.com/office/drawing/2014/main" id="{FFE981F8-F303-4201-B1C4-E5B92D40977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8" name="Text Box 14">
          <a:extLst>
            <a:ext uri="{FF2B5EF4-FFF2-40B4-BE49-F238E27FC236}">
              <a16:creationId xmlns:a16="http://schemas.microsoft.com/office/drawing/2014/main" id="{A2AE51D2-E4CC-4B76-A729-2D5971A64BC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299" name="Text Box 15">
          <a:extLst>
            <a:ext uri="{FF2B5EF4-FFF2-40B4-BE49-F238E27FC236}">
              <a16:creationId xmlns:a16="http://schemas.microsoft.com/office/drawing/2014/main" id="{44BEC442-8A9E-4883-8BC4-E400CF70DD1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0" name="Text Box 16">
          <a:extLst>
            <a:ext uri="{FF2B5EF4-FFF2-40B4-BE49-F238E27FC236}">
              <a16:creationId xmlns:a16="http://schemas.microsoft.com/office/drawing/2014/main" id="{BCF8AC7E-EE70-43D0-BAE0-5E72E46CBCD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1" name="Text Box 17">
          <a:extLst>
            <a:ext uri="{FF2B5EF4-FFF2-40B4-BE49-F238E27FC236}">
              <a16:creationId xmlns:a16="http://schemas.microsoft.com/office/drawing/2014/main" id="{B71FF60A-66A6-4A58-A4D1-87C6276ED3F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2" name="Text Box 7">
          <a:extLst>
            <a:ext uri="{FF2B5EF4-FFF2-40B4-BE49-F238E27FC236}">
              <a16:creationId xmlns:a16="http://schemas.microsoft.com/office/drawing/2014/main" id="{829FF70B-029A-48B1-9792-F65A86F58F7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3" name="Text Box 8">
          <a:extLst>
            <a:ext uri="{FF2B5EF4-FFF2-40B4-BE49-F238E27FC236}">
              <a16:creationId xmlns:a16="http://schemas.microsoft.com/office/drawing/2014/main" id="{5DC973BD-9A20-4906-97C3-102A1F3E762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4" name="Text Box 9">
          <a:extLst>
            <a:ext uri="{FF2B5EF4-FFF2-40B4-BE49-F238E27FC236}">
              <a16:creationId xmlns:a16="http://schemas.microsoft.com/office/drawing/2014/main" id="{4507126B-DF4C-4311-A3B4-51365BE9DE4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5" name="Text Box 10">
          <a:extLst>
            <a:ext uri="{FF2B5EF4-FFF2-40B4-BE49-F238E27FC236}">
              <a16:creationId xmlns:a16="http://schemas.microsoft.com/office/drawing/2014/main" id="{3D9AF842-A3DC-40BB-953D-51A4EF18340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6" name="Text Box 11">
          <a:extLst>
            <a:ext uri="{FF2B5EF4-FFF2-40B4-BE49-F238E27FC236}">
              <a16:creationId xmlns:a16="http://schemas.microsoft.com/office/drawing/2014/main" id="{7AACB81C-65BA-4931-AC60-FF5D5362982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7" name="Text Box 12">
          <a:extLst>
            <a:ext uri="{FF2B5EF4-FFF2-40B4-BE49-F238E27FC236}">
              <a16:creationId xmlns:a16="http://schemas.microsoft.com/office/drawing/2014/main" id="{91B395F5-EB88-4A7A-A635-88DEE0ADE3E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8" name="Text Box 13">
          <a:extLst>
            <a:ext uri="{FF2B5EF4-FFF2-40B4-BE49-F238E27FC236}">
              <a16:creationId xmlns:a16="http://schemas.microsoft.com/office/drawing/2014/main" id="{1DE1434E-3957-4410-9979-E54D0537D46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09" name="Text Box 14">
          <a:extLst>
            <a:ext uri="{FF2B5EF4-FFF2-40B4-BE49-F238E27FC236}">
              <a16:creationId xmlns:a16="http://schemas.microsoft.com/office/drawing/2014/main" id="{19DF3C16-B7D3-406D-AA61-5E755A6BB96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0" name="Text Box 15">
          <a:extLst>
            <a:ext uri="{FF2B5EF4-FFF2-40B4-BE49-F238E27FC236}">
              <a16:creationId xmlns:a16="http://schemas.microsoft.com/office/drawing/2014/main" id="{C7EF6DC7-FAE6-4155-976A-DF59AA8BFBF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1" name="Text Box 16">
          <a:extLst>
            <a:ext uri="{FF2B5EF4-FFF2-40B4-BE49-F238E27FC236}">
              <a16:creationId xmlns:a16="http://schemas.microsoft.com/office/drawing/2014/main" id="{137517FC-A6ED-4AFD-B3AE-1A869181D354}"/>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2" name="Text Box 17">
          <a:extLst>
            <a:ext uri="{FF2B5EF4-FFF2-40B4-BE49-F238E27FC236}">
              <a16:creationId xmlns:a16="http://schemas.microsoft.com/office/drawing/2014/main" id="{C52B893C-FFF4-4C4E-ABE6-50A84288930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3" name="Text Box 6">
          <a:extLst>
            <a:ext uri="{FF2B5EF4-FFF2-40B4-BE49-F238E27FC236}">
              <a16:creationId xmlns:a16="http://schemas.microsoft.com/office/drawing/2014/main" id="{716CED63-3AA8-4B8A-94E6-C2CD068977F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4" name="Text Box 7">
          <a:extLst>
            <a:ext uri="{FF2B5EF4-FFF2-40B4-BE49-F238E27FC236}">
              <a16:creationId xmlns:a16="http://schemas.microsoft.com/office/drawing/2014/main" id="{EFC9DBF2-A854-4745-A958-0122835FFE7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5" name="Text Box 8">
          <a:extLst>
            <a:ext uri="{FF2B5EF4-FFF2-40B4-BE49-F238E27FC236}">
              <a16:creationId xmlns:a16="http://schemas.microsoft.com/office/drawing/2014/main" id="{AF464A86-880E-4058-9E94-0C56D246206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6" name="Text Box 9">
          <a:extLst>
            <a:ext uri="{FF2B5EF4-FFF2-40B4-BE49-F238E27FC236}">
              <a16:creationId xmlns:a16="http://schemas.microsoft.com/office/drawing/2014/main" id="{058668E8-E592-4DDC-960B-F832106DD0B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7" name="Text Box 10">
          <a:extLst>
            <a:ext uri="{FF2B5EF4-FFF2-40B4-BE49-F238E27FC236}">
              <a16:creationId xmlns:a16="http://schemas.microsoft.com/office/drawing/2014/main" id="{6F63B4C2-3E56-4176-B889-16FE52B6C91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8" name="Text Box 11">
          <a:extLst>
            <a:ext uri="{FF2B5EF4-FFF2-40B4-BE49-F238E27FC236}">
              <a16:creationId xmlns:a16="http://schemas.microsoft.com/office/drawing/2014/main" id="{EF701D2F-C67B-4FE0-A858-47EEDD1AC25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19" name="Text Box 12">
          <a:extLst>
            <a:ext uri="{FF2B5EF4-FFF2-40B4-BE49-F238E27FC236}">
              <a16:creationId xmlns:a16="http://schemas.microsoft.com/office/drawing/2014/main" id="{150169DF-0293-4068-AD90-92B697E3E5D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0" name="Text Box 13">
          <a:extLst>
            <a:ext uri="{FF2B5EF4-FFF2-40B4-BE49-F238E27FC236}">
              <a16:creationId xmlns:a16="http://schemas.microsoft.com/office/drawing/2014/main" id="{F703B2F8-CA0F-4234-88BA-D2D58D5E8D0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1" name="Text Box 14">
          <a:extLst>
            <a:ext uri="{FF2B5EF4-FFF2-40B4-BE49-F238E27FC236}">
              <a16:creationId xmlns:a16="http://schemas.microsoft.com/office/drawing/2014/main" id="{10A6DDC0-D7CD-47DC-81C4-D6651B6834C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2" name="Text Box 15">
          <a:extLst>
            <a:ext uri="{FF2B5EF4-FFF2-40B4-BE49-F238E27FC236}">
              <a16:creationId xmlns:a16="http://schemas.microsoft.com/office/drawing/2014/main" id="{00F3C933-B066-44C2-AFEE-A95836F98DF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3" name="Text Box 16">
          <a:extLst>
            <a:ext uri="{FF2B5EF4-FFF2-40B4-BE49-F238E27FC236}">
              <a16:creationId xmlns:a16="http://schemas.microsoft.com/office/drawing/2014/main" id="{FA60A179-5E8F-4E8B-BD6A-5A2BEBB1520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4" name="Text Box 17">
          <a:extLst>
            <a:ext uri="{FF2B5EF4-FFF2-40B4-BE49-F238E27FC236}">
              <a16:creationId xmlns:a16="http://schemas.microsoft.com/office/drawing/2014/main" id="{34EB1CDA-E5CD-4274-9F8D-DFD8DE78E07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5" name="Text Box 6">
          <a:extLst>
            <a:ext uri="{FF2B5EF4-FFF2-40B4-BE49-F238E27FC236}">
              <a16:creationId xmlns:a16="http://schemas.microsoft.com/office/drawing/2014/main" id="{ADBE7E3F-E7E3-4C1B-A4FB-449DEFC6C9F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6" name="Text Box 7">
          <a:extLst>
            <a:ext uri="{FF2B5EF4-FFF2-40B4-BE49-F238E27FC236}">
              <a16:creationId xmlns:a16="http://schemas.microsoft.com/office/drawing/2014/main" id="{79F353AD-6069-48A4-AC2C-453D6D23612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7" name="Text Box 8">
          <a:extLst>
            <a:ext uri="{FF2B5EF4-FFF2-40B4-BE49-F238E27FC236}">
              <a16:creationId xmlns:a16="http://schemas.microsoft.com/office/drawing/2014/main" id="{57FE27E3-3ABD-43E5-BA53-6139A47B612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8" name="Text Box 9">
          <a:extLst>
            <a:ext uri="{FF2B5EF4-FFF2-40B4-BE49-F238E27FC236}">
              <a16:creationId xmlns:a16="http://schemas.microsoft.com/office/drawing/2014/main" id="{3DF9F84B-0A2F-4C20-BE2E-DB3FA22D1F2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29" name="Text Box 10">
          <a:extLst>
            <a:ext uri="{FF2B5EF4-FFF2-40B4-BE49-F238E27FC236}">
              <a16:creationId xmlns:a16="http://schemas.microsoft.com/office/drawing/2014/main" id="{747A7F3F-D0E3-4B48-8FEE-70315E76AC1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0" name="Text Box 11">
          <a:extLst>
            <a:ext uri="{FF2B5EF4-FFF2-40B4-BE49-F238E27FC236}">
              <a16:creationId xmlns:a16="http://schemas.microsoft.com/office/drawing/2014/main" id="{CE503E17-859F-4D64-A43D-F740A0C99FB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1" name="Text Box 12">
          <a:extLst>
            <a:ext uri="{FF2B5EF4-FFF2-40B4-BE49-F238E27FC236}">
              <a16:creationId xmlns:a16="http://schemas.microsoft.com/office/drawing/2014/main" id="{4AF91A72-DCB9-43D5-9BE9-548F29A2AAB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2" name="Text Box 13">
          <a:extLst>
            <a:ext uri="{FF2B5EF4-FFF2-40B4-BE49-F238E27FC236}">
              <a16:creationId xmlns:a16="http://schemas.microsoft.com/office/drawing/2014/main" id="{692F87BC-259D-4E88-B32A-885DD180301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3" name="Text Box 14">
          <a:extLst>
            <a:ext uri="{FF2B5EF4-FFF2-40B4-BE49-F238E27FC236}">
              <a16:creationId xmlns:a16="http://schemas.microsoft.com/office/drawing/2014/main" id="{BC318F25-2699-4793-AA7C-1938C8F4691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4" name="Text Box 15">
          <a:extLst>
            <a:ext uri="{FF2B5EF4-FFF2-40B4-BE49-F238E27FC236}">
              <a16:creationId xmlns:a16="http://schemas.microsoft.com/office/drawing/2014/main" id="{FBD08A81-E1FE-4E07-8C0D-E5F8F9BBC43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5" name="Text Box 16">
          <a:extLst>
            <a:ext uri="{FF2B5EF4-FFF2-40B4-BE49-F238E27FC236}">
              <a16:creationId xmlns:a16="http://schemas.microsoft.com/office/drawing/2014/main" id="{E0B1B648-7297-4218-83AD-5A5AF4EB5AD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6" name="Text Box 17">
          <a:extLst>
            <a:ext uri="{FF2B5EF4-FFF2-40B4-BE49-F238E27FC236}">
              <a16:creationId xmlns:a16="http://schemas.microsoft.com/office/drawing/2014/main" id="{1C1DB18D-B177-48C0-AA7E-2193AD2ABBC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7" name="Text Box 6">
          <a:extLst>
            <a:ext uri="{FF2B5EF4-FFF2-40B4-BE49-F238E27FC236}">
              <a16:creationId xmlns:a16="http://schemas.microsoft.com/office/drawing/2014/main" id="{EC8D2BDA-29D0-4128-A09F-1F45FFF7C6A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8" name="Text Box 7">
          <a:extLst>
            <a:ext uri="{FF2B5EF4-FFF2-40B4-BE49-F238E27FC236}">
              <a16:creationId xmlns:a16="http://schemas.microsoft.com/office/drawing/2014/main" id="{AB640E3B-0067-40D2-8E9B-E2BCA4AC242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39" name="Text Box 8">
          <a:extLst>
            <a:ext uri="{FF2B5EF4-FFF2-40B4-BE49-F238E27FC236}">
              <a16:creationId xmlns:a16="http://schemas.microsoft.com/office/drawing/2014/main" id="{520D172C-DE08-456E-94FD-A9DD26143340}"/>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0" name="Text Box 9">
          <a:extLst>
            <a:ext uri="{FF2B5EF4-FFF2-40B4-BE49-F238E27FC236}">
              <a16:creationId xmlns:a16="http://schemas.microsoft.com/office/drawing/2014/main" id="{F4BA9176-B4CA-4884-B111-0FB58F6496B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1" name="Text Box 10">
          <a:extLst>
            <a:ext uri="{FF2B5EF4-FFF2-40B4-BE49-F238E27FC236}">
              <a16:creationId xmlns:a16="http://schemas.microsoft.com/office/drawing/2014/main" id="{8CD00B63-5741-4CB6-9395-8B3463D4642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2" name="Text Box 11">
          <a:extLst>
            <a:ext uri="{FF2B5EF4-FFF2-40B4-BE49-F238E27FC236}">
              <a16:creationId xmlns:a16="http://schemas.microsoft.com/office/drawing/2014/main" id="{2497C9FA-F46C-47AC-9FD1-4CB51C16648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3" name="Text Box 12">
          <a:extLst>
            <a:ext uri="{FF2B5EF4-FFF2-40B4-BE49-F238E27FC236}">
              <a16:creationId xmlns:a16="http://schemas.microsoft.com/office/drawing/2014/main" id="{19FB299B-78B1-4E62-B205-92C59DAEA20D}"/>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4" name="Text Box 13">
          <a:extLst>
            <a:ext uri="{FF2B5EF4-FFF2-40B4-BE49-F238E27FC236}">
              <a16:creationId xmlns:a16="http://schemas.microsoft.com/office/drawing/2014/main" id="{9CC8B449-99AA-4075-B2AF-C980753D424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5" name="Text Box 14">
          <a:extLst>
            <a:ext uri="{FF2B5EF4-FFF2-40B4-BE49-F238E27FC236}">
              <a16:creationId xmlns:a16="http://schemas.microsoft.com/office/drawing/2014/main" id="{9B985712-8B03-4C13-88D7-8485AEF50BD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6" name="Text Box 15">
          <a:extLst>
            <a:ext uri="{FF2B5EF4-FFF2-40B4-BE49-F238E27FC236}">
              <a16:creationId xmlns:a16="http://schemas.microsoft.com/office/drawing/2014/main" id="{C431DF45-0B9E-4B33-A3FC-EE6F711240B5}"/>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7" name="Text Box 16">
          <a:extLst>
            <a:ext uri="{FF2B5EF4-FFF2-40B4-BE49-F238E27FC236}">
              <a16:creationId xmlns:a16="http://schemas.microsoft.com/office/drawing/2014/main" id="{4E4EA191-DD00-4821-86B6-758E2FA352B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8" name="Text Box 17">
          <a:extLst>
            <a:ext uri="{FF2B5EF4-FFF2-40B4-BE49-F238E27FC236}">
              <a16:creationId xmlns:a16="http://schemas.microsoft.com/office/drawing/2014/main" id="{492C6835-EFA4-4714-866E-05E0E27A81B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49" name="Text Box 7">
          <a:extLst>
            <a:ext uri="{FF2B5EF4-FFF2-40B4-BE49-F238E27FC236}">
              <a16:creationId xmlns:a16="http://schemas.microsoft.com/office/drawing/2014/main" id="{768C8539-F585-4D23-AF65-BCC34552544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0" name="Text Box 8">
          <a:extLst>
            <a:ext uri="{FF2B5EF4-FFF2-40B4-BE49-F238E27FC236}">
              <a16:creationId xmlns:a16="http://schemas.microsoft.com/office/drawing/2014/main" id="{BC0A1D96-74AC-4FCC-8450-B366F6D4F0E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1" name="Text Box 9">
          <a:extLst>
            <a:ext uri="{FF2B5EF4-FFF2-40B4-BE49-F238E27FC236}">
              <a16:creationId xmlns:a16="http://schemas.microsoft.com/office/drawing/2014/main" id="{B48A37D7-64C0-4840-8B2E-93A30DCE28B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2" name="Text Box 10">
          <a:extLst>
            <a:ext uri="{FF2B5EF4-FFF2-40B4-BE49-F238E27FC236}">
              <a16:creationId xmlns:a16="http://schemas.microsoft.com/office/drawing/2014/main" id="{31B5DA0E-AF2D-4AFB-9CD9-A906DE4ABBCB}"/>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3" name="Text Box 11">
          <a:extLst>
            <a:ext uri="{FF2B5EF4-FFF2-40B4-BE49-F238E27FC236}">
              <a16:creationId xmlns:a16="http://schemas.microsoft.com/office/drawing/2014/main" id="{9F22DD52-C1A0-4626-9A88-91C3C842C06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4" name="Text Box 12">
          <a:extLst>
            <a:ext uri="{FF2B5EF4-FFF2-40B4-BE49-F238E27FC236}">
              <a16:creationId xmlns:a16="http://schemas.microsoft.com/office/drawing/2014/main" id="{4ABCFDF3-9D72-4165-B833-8FE1687A3D2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5" name="Text Box 13">
          <a:extLst>
            <a:ext uri="{FF2B5EF4-FFF2-40B4-BE49-F238E27FC236}">
              <a16:creationId xmlns:a16="http://schemas.microsoft.com/office/drawing/2014/main" id="{9D3AB110-9E60-4542-8248-F9B2D27E214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6" name="Text Box 14">
          <a:extLst>
            <a:ext uri="{FF2B5EF4-FFF2-40B4-BE49-F238E27FC236}">
              <a16:creationId xmlns:a16="http://schemas.microsoft.com/office/drawing/2014/main" id="{44B4BE15-E185-40CA-942E-A0A4C2DD6462}"/>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7" name="Text Box 15">
          <a:extLst>
            <a:ext uri="{FF2B5EF4-FFF2-40B4-BE49-F238E27FC236}">
              <a16:creationId xmlns:a16="http://schemas.microsoft.com/office/drawing/2014/main" id="{3848A034-4FDB-4CCE-9FE2-A40B2E8DAEE6}"/>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8" name="Text Box 16">
          <a:extLst>
            <a:ext uri="{FF2B5EF4-FFF2-40B4-BE49-F238E27FC236}">
              <a16:creationId xmlns:a16="http://schemas.microsoft.com/office/drawing/2014/main" id="{5DBD45CF-B646-4154-BCFC-0E70AEA41183}"/>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59" name="Text Box 17">
          <a:extLst>
            <a:ext uri="{FF2B5EF4-FFF2-40B4-BE49-F238E27FC236}">
              <a16:creationId xmlns:a16="http://schemas.microsoft.com/office/drawing/2014/main" id="{174FD35E-EC56-4169-AB28-34C1BF0FDFE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0" name="Text Box 6">
          <a:extLst>
            <a:ext uri="{FF2B5EF4-FFF2-40B4-BE49-F238E27FC236}">
              <a16:creationId xmlns:a16="http://schemas.microsoft.com/office/drawing/2014/main" id="{37E06DA4-5945-4414-9D16-0ED7BB3D5777}"/>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1" name="Text Box 7">
          <a:extLst>
            <a:ext uri="{FF2B5EF4-FFF2-40B4-BE49-F238E27FC236}">
              <a16:creationId xmlns:a16="http://schemas.microsoft.com/office/drawing/2014/main" id="{D59AB41B-0674-475D-AE2C-DF59ED166AD1}"/>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2" name="Text Box 8">
          <a:extLst>
            <a:ext uri="{FF2B5EF4-FFF2-40B4-BE49-F238E27FC236}">
              <a16:creationId xmlns:a16="http://schemas.microsoft.com/office/drawing/2014/main" id="{7BB9A7D4-CFB4-459D-8D70-F90CD7A47EDF}"/>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3" name="Text Box 9">
          <a:extLst>
            <a:ext uri="{FF2B5EF4-FFF2-40B4-BE49-F238E27FC236}">
              <a16:creationId xmlns:a16="http://schemas.microsoft.com/office/drawing/2014/main" id="{8F1984A4-9CE6-4D2A-8049-D29D90EF569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4" name="Text Box 10">
          <a:extLst>
            <a:ext uri="{FF2B5EF4-FFF2-40B4-BE49-F238E27FC236}">
              <a16:creationId xmlns:a16="http://schemas.microsoft.com/office/drawing/2014/main" id="{74A33D0F-4C64-4979-920D-90933978824E}"/>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5" name="Text Box 11">
          <a:extLst>
            <a:ext uri="{FF2B5EF4-FFF2-40B4-BE49-F238E27FC236}">
              <a16:creationId xmlns:a16="http://schemas.microsoft.com/office/drawing/2014/main" id="{BFC888E7-0C1A-4291-8CD9-01F2D5F6044A}"/>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6" name="Text Box 12">
          <a:extLst>
            <a:ext uri="{FF2B5EF4-FFF2-40B4-BE49-F238E27FC236}">
              <a16:creationId xmlns:a16="http://schemas.microsoft.com/office/drawing/2014/main" id="{1F8AE15A-042A-4EBB-8581-9DE7ED8A0078}"/>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7" name="Text Box 13">
          <a:extLst>
            <a:ext uri="{FF2B5EF4-FFF2-40B4-BE49-F238E27FC236}">
              <a16:creationId xmlns:a16="http://schemas.microsoft.com/office/drawing/2014/main" id="{6DDE50CF-3A9B-4682-A9F7-330B3771DAEC}"/>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85725" cy="1411821"/>
    <xdr:sp macro="" textlink="">
      <xdr:nvSpPr>
        <xdr:cNvPr id="3368" name="Text Box 14">
          <a:extLst>
            <a:ext uri="{FF2B5EF4-FFF2-40B4-BE49-F238E27FC236}">
              <a16:creationId xmlns:a16="http://schemas.microsoft.com/office/drawing/2014/main" id="{B3859A05-DF21-4575-BB80-76D8F4EB7609}"/>
            </a:ext>
          </a:extLst>
        </xdr:cNvPr>
        <xdr:cNvSpPr txBox="1">
          <a:spLocks noChangeArrowheads="1"/>
        </xdr:cNvSpPr>
      </xdr:nvSpPr>
      <xdr:spPr bwMode="auto">
        <a:xfrm>
          <a:off x="4123113" y="1606850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kops2"/>
      <sheetName val="2,2"/>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E40"/>
  <sheetViews>
    <sheetView showZeros="0" view="pageBreakPreview" zoomScaleNormal="100" zoomScaleSheetLayoutView="100" workbookViewId="0">
      <selection activeCell="D18" sqref="D18"/>
    </sheetView>
  </sheetViews>
  <sheetFormatPr defaultColWidth="9.109375" defaultRowHeight="14.4"/>
  <cols>
    <col min="1" max="1" width="2.33203125" style="129" customWidth="1"/>
    <col min="2" max="2" width="26.109375" style="5" customWidth="1"/>
    <col min="3" max="3" width="44" style="5" customWidth="1"/>
    <col min="4" max="4" width="23.109375" style="5" customWidth="1"/>
    <col min="5" max="5" width="9.109375" style="5"/>
    <col min="6" max="16384" width="9.109375" style="129"/>
  </cols>
  <sheetData>
    <row r="1" spans="2:5">
      <c r="D1" s="6"/>
    </row>
    <row r="2" spans="2:5" ht="15.6">
      <c r="B2" s="8"/>
    </row>
    <row r="3" spans="2:5" ht="21">
      <c r="B3" s="429" t="s">
        <v>0</v>
      </c>
      <c r="C3" s="430"/>
      <c r="D3" s="431"/>
    </row>
    <row r="4" spans="2:5" ht="15.6">
      <c r="D4" s="7"/>
    </row>
    <row r="5" spans="2:5">
      <c r="B5" s="130" t="s">
        <v>3</v>
      </c>
      <c r="C5" s="432" t="s">
        <v>231</v>
      </c>
      <c r="D5" s="432"/>
    </row>
    <row r="6" spans="2:5" ht="51" customHeight="1">
      <c r="B6" s="130" t="s">
        <v>18</v>
      </c>
      <c r="C6" s="432" t="s">
        <v>232</v>
      </c>
      <c r="D6" s="432"/>
    </row>
    <row r="7" spans="2:5">
      <c r="B7" s="130" t="s">
        <v>4</v>
      </c>
      <c r="C7" s="432" t="s">
        <v>54</v>
      </c>
      <c r="D7" s="432"/>
    </row>
    <row r="8" spans="2:5">
      <c r="B8" s="128" t="s">
        <v>21</v>
      </c>
      <c r="C8" s="436"/>
      <c r="D8" s="436"/>
    </row>
    <row r="9" spans="2:5" ht="15.6">
      <c r="D9" s="7"/>
    </row>
    <row r="10" spans="2:5">
      <c r="D10" s="9" t="s">
        <v>551</v>
      </c>
    </row>
    <row r="11" spans="2:5" ht="36.6" customHeight="1">
      <c r="B11" s="437" t="s">
        <v>552</v>
      </c>
      <c r="C11" s="437"/>
      <c r="D11" s="437"/>
    </row>
    <row r="12" spans="2:5" ht="15.6">
      <c r="B12" s="133"/>
    </row>
    <row r="13" spans="2:5" s="131" customFormat="1">
      <c r="B13" s="433" t="s">
        <v>27</v>
      </c>
      <c r="C13" s="435" t="s">
        <v>1</v>
      </c>
      <c r="D13" s="433" t="s">
        <v>41</v>
      </c>
      <c r="E13" s="69"/>
    </row>
    <row r="14" spans="2:5" s="131" customFormat="1" ht="19.649999999999999" customHeight="1">
      <c r="B14" s="434"/>
      <c r="C14" s="435"/>
      <c r="D14" s="434"/>
      <c r="E14" s="69"/>
    </row>
    <row r="15" spans="2:5" s="131" customFormat="1">
      <c r="B15" s="71"/>
      <c r="C15" s="72"/>
      <c r="D15" s="73"/>
      <c r="E15" s="69"/>
    </row>
    <row r="16" spans="2:5" s="131" customFormat="1">
      <c r="B16" s="74">
        <v>1</v>
      </c>
      <c r="C16" s="75" t="s">
        <v>22</v>
      </c>
      <c r="D16" s="107">
        <f>kops1!E25</f>
        <v>0</v>
      </c>
      <c r="E16" s="69"/>
    </row>
    <row r="17" spans="2:5" s="131" customFormat="1">
      <c r="B17" s="74">
        <v>2</v>
      </c>
      <c r="C17" s="75" t="s">
        <v>557</v>
      </c>
      <c r="D17" s="107">
        <f>kops2!E31</f>
        <v>0</v>
      </c>
      <c r="E17" s="69"/>
    </row>
    <row r="18" spans="2:5" s="131" customFormat="1">
      <c r="B18" s="74">
        <v>3</v>
      </c>
      <c r="C18" s="75" t="s">
        <v>558</v>
      </c>
      <c r="D18" s="107">
        <f>kops3!E27</f>
        <v>0</v>
      </c>
      <c r="E18" s="69"/>
    </row>
    <row r="19" spans="2:5" s="131" customFormat="1">
      <c r="B19" s="76">
        <v>4</v>
      </c>
      <c r="C19" s="77" t="s">
        <v>28</v>
      </c>
      <c r="D19" s="108">
        <f>kops4!E25</f>
        <v>0</v>
      </c>
      <c r="E19" s="69"/>
    </row>
    <row r="20" spans="2:5" s="1" customFormat="1" ht="15.6">
      <c r="B20" s="78"/>
      <c r="C20" s="79" t="s">
        <v>550</v>
      </c>
      <c r="D20" s="80">
        <f>SUM(D15:D19)</f>
        <v>0</v>
      </c>
    </row>
    <row r="21" spans="2:5" s="131" customFormat="1" ht="16.8">
      <c r="B21" s="82"/>
      <c r="C21" s="82"/>
      <c r="D21" s="83"/>
      <c r="E21" s="84"/>
    </row>
    <row r="22" spans="2:5" s="131" customFormat="1" ht="16.8">
      <c r="B22" s="82"/>
      <c r="C22" s="82"/>
      <c r="D22" s="83"/>
      <c r="E22" s="84"/>
    </row>
    <row r="23" spans="2:5" s="1" customFormat="1" ht="15">
      <c r="B23" s="78"/>
      <c r="C23" s="81" t="s">
        <v>29</v>
      </c>
      <c r="D23" s="80">
        <f>0.21*D20</f>
        <v>0</v>
      </c>
    </row>
    <row r="24" spans="2:5" s="131" customFormat="1" ht="16.8">
      <c r="B24" s="82"/>
      <c r="C24" s="82"/>
      <c r="D24" s="83"/>
      <c r="E24" s="84"/>
    </row>
    <row r="25" spans="2:5" s="131" customFormat="1" ht="16.8">
      <c r="B25" s="82"/>
      <c r="C25" s="82"/>
      <c r="D25" s="83"/>
      <c r="E25" s="84"/>
    </row>
    <row r="26" spans="2:5" s="131" customFormat="1" ht="16.8">
      <c r="B26" s="82"/>
      <c r="C26" s="82"/>
      <c r="D26" s="83"/>
      <c r="E26" s="84"/>
    </row>
    <row r="27" spans="2:5" s="131" customFormat="1">
      <c r="B27" s="85"/>
      <c r="C27" s="69"/>
      <c r="D27" s="86"/>
      <c r="E27" s="69"/>
    </row>
    <row r="28" spans="2:5" s="1" customFormat="1" ht="13.8">
      <c r="B28" s="2" t="s">
        <v>2</v>
      </c>
      <c r="C28" s="3"/>
      <c r="D28" s="132"/>
    </row>
    <row r="29" spans="2:5" s="1" customFormat="1" ht="13.8">
      <c r="B29" s="3"/>
      <c r="C29" s="125"/>
      <c r="D29" s="125"/>
      <c r="E29" s="125"/>
    </row>
    <row r="30" spans="2:5" s="1" customFormat="1" ht="13.8">
      <c r="B30" s="2"/>
      <c r="C30" s="126"/>
      <c r="D30" s="59"/>
      <c r="E30" s="59"/>
    </row>
    <row r="31" spans="2:5" s="1" customFormat="1" ht="13.8">
      <c r="B31" s="2"/>
      <c r="C31" s="126"/>
      <c r="D31" s="59"/>
      <c r="E31" s="59"/>
    </row>
    <row r="32" spans="2:5" s="1" customFormat="1" ht="13.8">
      <c r="B32" s="2"/>
      <c r="C32" s="126"/>
      <c r="D32" s="59"/>
      <c r="E32" s="59"/>
    </row>
    <row r="33" spans="2:5" s="1" customFormat="1" ht="13.8">
      <c r="B33" s="4"/>
      <c r="D33" s="126"/>
      <c r="E33" s="126"/>
    </row>
    <row r="34" spans="2:5" s="131" customFormat="1">
      <c r="B34" s="2" t="s">
        <v>26</v>
      </c>
      <c r="C34" s="69"/>
      <c r="D34" s="69"/>
      <c r="E34" s="69"/>
    </row>
    <row r="35" spans="2:5" s="1" customFormat="1" ht="13.8">
      <c r="B35" s="3"/>
      <c r="C35" s="125"/>
      <c r="D35" s="125"/>
      <c r="E35" s="125"/>
    </row>
    <row r="36" spans="2:5" s="1" customFormat="1" ht="13.8">
      <c r="B36" s="2"/>
      <c r="C36" s="126"/>
      <c r="D36" s="59"/>
      <c r="E36" s="59"/>
    </row>
    <row r="37" spans="2:5" s="131" customFormat="1">
      <c r="B37" s="69"/>
      <c r="C37" s="69"/>
      <c r="D37" s="69"/>
      <c r="E37" s="69"/>
    </row>
    <row r="38" spans="2:5">
      <c r="B38" s="2"/>
      <c r="C38" s="69"/>
    </row>
    <row r="39" spans="2:5">
      <c r="B39" s="3"/>
      <c r="C39" s="125"/>
    </row>
    <row r="40" spans="2:5">
      <c r="C40" s="126"/>
    </row>
  </sheetData>
  <mergeCells count="9">
    <mergeCell ref="B3:D3"/>
    <mergeCell ref="C6:D6"/>
    <mergeCell ref="B13:B14"/>
    <mergeCell ref="C13:C14"/>
    <mergeCell ref="D13:D14"/>
    <mergeCell ref="C5:D5"/>
    <mergeCell ref="C7:D7"/>
    <mergeCell ref="C8:D8"/>
    <mergeCell ref="B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Q46"/>
  <sheetViews>
    <sheetView showZeros="0" view="pageBreakPreview" topLeftCell="A16" zoomScale="90" zoomScaleNormal="100" zoomScaleSheetLayoutView="90" workbookViewId="0">
      <selection activeCell="C25" sqref="C25"/>
    </sheetView>
  </sheetViews>
  <sheetFormatPr defaultColWidth="9.109375" defaultRowHeight="13.8"/>
  <cols>
    <col min="1" max="1" width="5.33203125" style="11" customWidth="1"/>
    <col min="2" max="2" width="7" style="11" customWidth="1"/>
    <col min="3" max="3" width="37.6640625" style="11" customWidth="1"/>
    <col min="4" max="4" width="16.44140625" style="11" customWidth="1"/>
    <col min="5" max="5" width="8.109375" style="11" customWidth="1"/>
    <col min="6" max="9" width="9.109375" style="11"/>
    <col min="10" max="10" width="9.109375" style="28"/>
    <col min="11" max="12" width="9.109375" style="11"/>
    <col min="13" max="16" width="9.109375" style="11" customWidth="1"/>
    <col min="17" max="17" width="13.33203125" style="11" customWidth="1"/>
    <col min="18" max="16384" width="9.109375" style="11"/>
  </cols>
  <sheetData>
    <row r="1" spans="1:17" s="16" customFormat="1" ht="15.6">
      <c r="F1" s="13"/>
      <c r="G1" s="13"/>
      <c r="H1" s="117" t="s">
        <v>43</v>
      </c>
      <c r="I1" s="120" t="str">
        <f>kops2!B24</f>
        <v>2.6</v>
      </c>
      <c r="J1" s="25"/>
    </row>
    <row r="2" spans="1:17" s="16" customFormat="1">
      <c r="F2" s="13"/>
      <c r="G2" s="13"/>
      <c r="H2" s="97"/>
      <c r="I2" s="60"/>
      <c r="J2" s="25"/>
    </row>
    <row r="3" spans="1:17" s="16" customFormat="1">
      <c r="A3" s="471" t="str">
        <f>C14</f>
        <v>Videonovērošana</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24"/>
      <c r="E8" s="14"/>
      <c r="F8" s="14"/>
      <c r="G8" s="14"/>
      <c r="H8" s="14"/>
      <c r="I8" s="14"/>
      <c r="J8" s="27"/>
      <c r="K8" s="14"/>
      <c r="L8" s="21"/>
      <c r="M8" s="21"/>
      <c r="N8" s="21"/>
      <c r="O8" s="21"/>
      <c r="P8" s="12" t="s">
        <v>42</v>
      </c>
      <c r="Q8" s="18">
        <f>Q34</f>
        <v>0</v>
      </c>
    </row>
    <row r="9" spans="1:17">
      <c r="A9" s="15"/>
      <c r="B9" s="15"/>
      <c r="E9" s="19"/>
      <c r="F9" s="21"/>
      <c r="G9" s="21"/>
      <c r="H9" s="21"/>
      <c r="I9" s="21"/>
      <c r="J9" s="26"/>
      <c r="K9" s="21"/>
      <c r="L9" s="21"/>
      <c r="O9" s="21"/>
      <c r="P9" s="21"/>
      <c r="Q9" s="17"/>
    </row>
    <row r="10" spans="1:17" ht="15.45" customHeight="1">
      <c r="A10" s="23"/>
      <c r="B10" s="23"/>
      <c r="K10" s="22"/>
      <c r="L10" s="22"/>
      <c r="M10" s="472" t="str">
        <f>Koptame!D10</f>
        <v xml:space="preserve">Tāme sastādīta: </v>
      </c>
      <c r="N10" s="472"/>
      <c r="O10" s="472"/>
      <c r="P10" s="472"/>
      <c r="Q10" s="22"/>
    </row>
    <row r="11" spans="1:17" ht="15">
      <c r="A11" s="23"/>
      <c r="B11" s="23"/>
    </row>
    <row r="12" spans="1:17" ht="14.25" customHeight="1">
      <c r="A12" s="464" t="s">
        <v>6</v>
      </c>
      <c r="B12" s="484" t="s">
        <v>12</v>
      </c>
      <c r="C12" s="480" t="s">
        <v>47</v>
      </c>
      <c r="D12" s="481"/>
      <c r="E12" s="467" t="s">
        <v>13</v>
      </c>
      <c r="F12" s="464" t="s">
        <v>14</v>
      </c>
      <c r="G12" s="462" t="s">
        <v>15</v>
      </c>
      <c r="H12" s="462"/>
      <c r="I12" s="462"/>
      <c r="J12" s="462"/>
      <c r="K12" s="462"/>
      <c r="L12" s="462"/>
      <c r="M12" s="462" t="s">
        <v>16</v>
      </c>
      <c r="N12" s="462"/>
      <c r="O12" s="462"/>
      <c r="P12" s="462"/>
      <c r="Q12" s="462"/>
    </row>
    <row r="13" spans="1:17" ht="65.400000000000006">
      <c r="A13" s="464"/>
      <c r="B13" s="485"/>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ht="15.6">
      <c r="A14" s="134"/>
      <c r="B14" s="221">
        <v>0</v>
      </c>
      <c r="C14" s="380" t="str">
        <f>kops2!C24</f>
        <v>Videonovērošana</v>
      </c>
      <c r="D14" s="136"/>
      <c r="E14" s="137"/>
      <c r="F14" s="138"/>
      <c r="G14" s="150">
        <v>0</v>
      </c>
      <c r="H14" s="150">
        <v>0</v>
      </c>
      <c r="I14" s="140">
        <v>0</v>
      </c>
      <c r="J14" s="141">
        <v>0</v>
      </c>
      <c r="K14" s="141">
        <v>0</v>
      </c>
      <c r="L14" s="217">
        <f t="shared" ref="L14:L32" si="0">SUM(I14:K14)</f>
        <v>0</v>
      </c>
      <c r="M14" s="142">
        <f t="shared" ref="M14:M32" si="1">ROUND(G14*F14,2)</f>
        <v>0</v>
      </c>
      <c r="N14" s="141">
        <f t="shared" ref="N14:N32" si="2">ROUND(I14*F14,2)</f>
        <v>0</v>
      </c>
      <c r="O14" s="141">
        <f t="shared" ref="O14:O32" si="3">ROUND(J14*F14,2)</f>
        <v>0</v>
      </c>
      <c r="P14" s="141">
        <f t="shared" ref="P14:P32" si="4">ROUND(K14*F14,2)</f>
        <v>0</v>
      </c>
      <c r="Q14" s="217">
        <f t="shared" ref="Q14" si="5">SUM(N14:P14)</f>
        <v>0</v>
      </c>
    </row>
    <row r="15" spans="1:17" s="28" customFormat="1" ht="26.4">
      <c r="A15" s="222">
        <v>1</v>
      </c>
      <c r="B15" s="296"/>
      <c r="C15" s="279" t="s">
        <v>547</v>
      </c>
      <c r="D15" s="287" t="s">
        <v>98</v>
      </c>
      <c r="E15" s="296" t="s">
        <v>76</v>
      </c>
      <c r="F15" s="296">
        <v>1</v>
      </c>
      <c r="G15" s="258"/>
      <c r="H15" s="240"/>
      <c r="I15" s="257">
        <f>ROUND(G15*H15,2)</f>
        <v>0</v>
      </c>
      <c r="J15" s="241"/>
      <c r="K15" s="258"/>
      <c r="L15" s="218">
        <f t="shared" si="0"/>
        <v>0</v>
      </c>
      <c r="M15" s="150">
        <f t="shared" si="1"/>
        <v>0</v>
      </c>
      <c r="N15" s="149">
        <f t="shared" si="2"/>
        <v>0</v>
      </c>
      <c r="O15" s="149">
        <f t="shared" si="3"/>
        <v>0</v>
      </c>
      <c r="P15" s="149">
        <f t="shared" si="4"/>
        <v>0</v>
      </c>
      <c r="Q15" s="218">
        <f>SUM(N15:P15)</f>
        <v>0</v>
      </c>
    </row>
    <row r="16" spans="1:17" s="28" customFormat="1">
      <c r="A16" s="222">
        <v>2</v>
      </c>
      <c r="B16" s="296"/>
      <c r="C16" s="279" t="s">
        <v>656</v>
      </c>
      <c r="D16" s="287" t="s">
        <v>99</v>
      </c>
      <c r="E16" s="296" t="s">
        <v>76</v>
      </c>
      <c r="F16" s="296">
        <v>1</v>
      </c>
      <c r="G16" s="297"/>
      <c r="H16" s="240"/>
      <c r="I16" s="257">
        <f t="shared" ref="I16:I29" si="6">ROUND(G16*H16,2)</f>
        <v>0</v>
      </c>
      <c r="J16" s="241"/>
      <c r="K16" s="258"/>
      <c r="L16" s="218">
        <f t="shared" si="0"/>
        <v>0</v>
      </c>
      <c r="M16" s="150">
        <f t="shared" si="1"/>
        <v>0</v>
      </c>
      <c r="N16" s="149">
        <f t="shared" si="2"/>
        <v>0</v>
      </c>
      <c r="O16" s="149">
        <f t="shared" si="3"/>
        <v>0</v>
      </c>
      <c r="P16" s="149">
        <f t="shared" si="4"/>
        <v>0</v>
      </c>
      <c r="Q16" s="218">
        <f t="shared" ref="Q16:Q32" si="7">SUM(N16:P16)</f>
        <v>0</v>
      </c>
    </row>
    <row r="17" spans="1:17" s="28" customFormat="1" ht="26.4">
      <c r="A17" s="222">
        <v>3</v>
      </c>
      <c r="B17" s="296"/>
      <c r="C17" s="279" t="s">
        <v>657</v>
      </c>
      <c r="D17" s="287"/>
      <c r="E17" s="296" t="s">
        <v>76</v>
      </c>
      <c r="F17" s="296">
        <v>1</v>
      </c>
      <c r="G17" s="298"/>
      <c r="H17" s="240"/>
      <c r="I17" s="257">
        <f t="shared" si="6"/>
        <v>0</v>
      </c>
      <c r="J17" s="241"/>
      <c r="K17" s="258"/>
      <c r="L17" s="218">
        <f t="shared" si="0"/>
        <v>0</v>
      </c>
      <c r="M17" s="150">
        <f t="shared" si="1"/>
        <v>0</v>
      </c>
      <c r="N17" s="149">
        <f t="shared" si="2"/>
        <v>0</v>
      </c>
      <c r="O17" s="149">
        <f t="shared" si="3"/>
        <v>0</v>
      </c>
      <c r="P17" s="149">
        <f t="shared" si="4"/>
        <v>0</v>
      </c>
      <c r="Q17" s="218">
        <f t="shared" si="7"/>
        <v>0</v>
      </c>
    </row>
    <row r="18" spans="1:17" s="28" customFormat="1">
      <c r="A18" s="222">
        <v>4</v>
      </c>
      <c r="B18" s="296"/>
      <c r="C18" s="279" t="s">
        <v>548</v>
      </c>
      <c r="D18" s="287" t="s">
        <v>100</v>
      </c>
      <c r="E18" s="296" t="s">
        <v>76</v>
      </c>
      <c r="F18" s="296">
        <v>1</v>
      </c>
      <c r="G18" s="298"/>
      <c r="H18" s="240"/>
      <c r="I18" s="257">
        <f t="shared" si="6"/>
        <v>0</v>
      </c>
      <c r="J18" s="241"/>
      <c r="K18" s="258"/>
      <c r="L18" s="218">
        <f t="shared" si="0"/>
        <v>0</v>
      </c>
      <c r="M18" s="150">
        <f t="shared" si="1"/>
        <v>0</v>
      </c>
      <c r="N18" s="149">
        <f t="shared" si="2"/>
        <v>0</v>
      </c>
      <c r="O18" s="149">
        <f t="shared" si="3"/>
        <v>0</v>
      </c>
      <c r="P18" s="149">
        <f t="shared" si="4"/>
        <v>0</v>
      </c>
      <c r="Q18" s="218">
        <f t="shared" si="7"/>
        <v>0</v>
      </c>
    </row>
    <row r="19" spans="1:17" s="28" customFormat="1">
      <c r="A19" s="222">
        <v>5</v>
      </c>
      <c r="B19" s="296"/>
      <c r="C19" s="279" t="s">
        <v>658</v>
      </c>
      <c r="D19" s="287" t="s">
        <v>101</v>
      </c>
      <c r="E19" s="296" t="s">
        <v>76</v>
      </c>
      <c r="F19" s="296">
        <v>1</v>
      </c>
      <c r="G19" s="299"/>
      <c r="H19" s="240"/>
      <c r="I19" s="300">
        <f t="shared" si="6"/>
        <v>0</v>
      </c>
      <c r="J19" s="299"/>
      <c r="K19" s="301"/>
      <c r="L19" s="218">
        <f t="shared" si="0"/>
        <v>0</v>
      </c>
      <c r="M19" s="150">
        <f t="shared" si="1"/>
        <v>0</v>
      </c>
      <c r="N19" s="149">
        <f t="shared" si="2"/>
        <v>0</v>
      </c>
      <c r="O19" s="149">
        <f t="shared" si="3"/>
        <v>0</v>
      </c>
      <c r="P19" s="149">
        <f t="shared" si="4"/>
        <v>0</v>
      </c>
      <c r="Q19" s="218">
        <f t="shared" si="7"/>
        <v>0</v>
      </c>
    </row>
    <row r="20" spans="1:17" s="28" customFormat="1">
      <c r="A20" s="222">
        <v>6</v>
      </c>
      <c r="B20" s="296"/>
      <c r="C20" s="289" t="s">
        <v>659</v>
      </c>
      <c r="D20" s="279" t="s">
        <v>102</v>
      </c>
      <c r="E20" s="294" t="s">
        <v>84</v>
      </c>
      <c r="F20" s="302">
        <v>1</v>
      </c>
      <c r="G20" s="298"/>
      <c r="H20" s="240"/>
      <c r="I20" s="257">
        <f t="shared" si="6"/>
        <v>0</v>
      </c>
      <c r="J20" s="303"/>
      <c r="K20" s="258"/>
      <c r="L20" s="218">
        <f t="shared" si="0"/>
        <v>0</v>
      </c>
      <c r="M20" s="150">
        <f t="shared" si="1"/>
        <v>0</v>
      </c>
      <c r="N20" s="149">
        <f t="shared" si="2"/>
        <v>0</v>
      </c>
      <c r="O20" s="149">
        <f t="shared" si="3"/>
        <v>0</v>
      </c>
      <c r="P20" s="149">
        <f t="shared" si="4"/>
        <v>0</v>
      </c>
      <c r="Q20" s="218">
        <f t="shared" si="7"/>
        <v>0</v>
      </c>
    </row>
    <row r="21" spans="1:17" s="28" customFormat="1">
      <c r="A21" s="222">
        <v>7</v>
      </c>
      <c r="B21" s="296"/>
      <c r="C21" s="279" t="s">
        <v>660</v>
      </c>
      <c r="D21" s="287" t="s">
        <v>103</v>
      </c>
      <c r="E21" s="296" t="s">
        <v>84</v>
      </c>
      <c r="F21" s="302">
        <v>1</v>
      </c>
      <c r="G21" s="153"/>
      <c r="H21" s="240"/>
      <c r="I21" s="153">
        <f t="shared" si="6"/>
        <v>0</v>
      </c>
      <c r="J21" s="153"/>
      <c r="K21" s="304"/>
      <c r="L21" s="218">
        <f t="shared" si="0"/>
        <v>0</v>
      </c>
      <c r="M21" s="150">
        <f t="shared" si="1"/>
        <v>0</v>
      </c>
      <c r="N21" s="149">
        <f t="shared" si="2"/>
        <v>0</v>
      </c>
      <c r="O21" s="149">
        <f t="shared" si="3"/>
        <v>0</v>
      </c>
      <c r="P21" s="149">
        <f t="shared" si="4"/>
        <v>0</v>
      </c>
      <c r="Q21" s="218">
        <f t="shared" si="7"/>
        <v>0</v>
      </c>
    </row>
    <row r="22" spans="1:17" s="28" customFormat="1" ht="39.6">
      <c r="A22" s="222">
        <v>8</v>
      </c>
      <c r="B22" s="296"/>
      <c r="C22" s="279" t="s">
        <v>661</v>
      </c>
      <c r="D22" s="287"/>
      <c r="E22" s="296" t="s">
        <v>76</v>
      </c>
      <c r="F22" s="296">
        <v>1</v>
      </c>
      <c r="G22" s="241"/>
      <c r="H22" s="240"/>
      <c r="I22" s="241">
        <f t="shared" si="6"/>
        <v>0</v>
      </c>
      <c r="J22" s="241"/>
      <c r="K22" s="301"/>
      <c r="L22" s="218">
        <f t="shared" si="0"/>
        <v>0</v>
      </c>
      <c r="M22" s="150">
        <f t="shared" si="1"/>
        <v>0</v>
      </c>
      <c r="N22" s="149">
        <f t="shared" si="2"/>
        <v>0</v>
      </c>
      <c r="O22" s="149">
        <f t="shared" si="3"/>
        <v>0</v>
      </c>
      <c r="P22" s="149">
        <f t="shared" si="4"/>
        <v>0</v>
      </c>
      <c r="Q22" s="218">
        <f t="shared" si="7"/>
        <v>0</v>
      </c>
    </row>
    <row r="23" spans="1:17" s="28" customFormat="1">
      <c r="A23" s="222">
        <v>9</v>
      </c>
      <c r="B23" s="296"/>
      <c r="C23" s="279" t="s">
        <v>662</v>
      </c>
      <c r="D23" s="287" t="s">
        <v>104</v>
      </c>
      <c r="E23" s="296" t="s">
        <v>84</v>
      </c>
      <c r="F23" s="296">
        <v>2</v>
      </c>
      <c r="G23" s="299"/>
      <c r="H23" s="240"/>
      <c r="I23" s="300">
        <f t="shared" si="6"/>
        <v>0</v>
      </c>
      <c r="J23" s="299"/>
      <c r="K23" s="301"/>
      <c r="L23" s="218">
        <f t="shared" si="0"/>
        <v>0</v>
      </c>
      <c r="M23" s="150">
        <f t="shared" si="1"/>
        <v>0</v>
      </c>
      <c r="N23" s="149">
        <f t="shared" si="2"/>
        <v>0</v>
      </c>
      <c r="O23" s="149">
        <f t="shared" si="3"/>
        <v>0</v>
      </c>
      <c r="P23" s="149">
        <f t="shared" si="4"/>
        <v>0</v>
      </c>
      <c r="Q23" s="218">
        <f t="shared" si="7"/>
        <v>0</v>
      </c>
    </row>
    <row r="24" spans="1:17" s="28" customFormat="1" ht="39.6">
      <c r="A24" s="222">
        <v>10</v>
      </c>
      <c r="B24" s="296"/>
      <c r="C24" s="305" t="s">
        <v>663</v>
      </c>
      <c r="D24" s="287" t="s">
        <v>105</v>
      </c>
      <c r="E24" s="296" t="s">
        <v>84</v>
      </c>
      <c r="F24" s="296">
        <v>1</v>
      </c>
      <c r="G24" s="306"/>
      <c r="H24" s="281"/>
      <c r="I24" s="257">
        <f t="shared" si="6"/>
        <v>0</v>
      </c>
      <c r="J24" s="241"/>
      <c r="K24" s="258"/>
      <c r="L24" s="218">
        <f t="shared" si="0"/>
        <v>0</v>
      </c>
      <c r="M24" s="150">
        <f t="shared" si="1"/>
        <v>0</v>
      </c>
      <c r="N24" s="149">
        <f t="shared" si="2"/>
        <v>0</v>
      </c>
      <c r="O24" s="149">
        <f t="shared" si="3"/>
        <v>0</v>
      </c>
      <c r="P24" s="149">
        <f t="shared" si="4"/>
        <v>0</v>
      </c>
      <c r="Q24" s="218">
        <f t="shared" si="7"/>
        <v>0</v>
      </c>
    </row>
    <row r="25" spans="1:17" s="28" customFormat="1" ht="26.4">
      <c r="A25" s="222">
        <v>11</v>
      </c>
      <c r="B25" s="296"/>
      <c r="C25" s="289" t="s">
        <v>664</v>
      </c>
      <c r="D25" s="279" t="s">
        <v>665</v>
      </c>
      <c r="E25" s="294" t="s">
        <v>84</v>
      </c>
      <c r="F25" s="302">
        <v>1</v>
      </c>
      <c r="G25" s="307"/>
      <c r="H25" s="281"/>
      <c r="I25" s="259">
        <f t="shared" si="6"/>
        <v>0</v>
      </c>
      <c r="J25" s="282"/>
      <c r="K25" s="283"/>
      <c r="L25" s="218">
        <f t="shared" si="0"/>
        <v>0</v>
      </c>
      <c r="M25" s="150">
        <f t="shared" si="1"/>
        <v>0</v>
      </c>
      <c r="N25" s="149">
        <f t="shared" si="2"/>
        <v>0</v>
      </c>
      <c r="O25" s="149">
        <f t="shared" si="3"/>
        <v>0</v>
      </c>
      <c r="P25" s="149">
        <f t="shared" si="4"/>
        <v>0</v>
      </c>
      <c r="Q25" s="218">
        <f t="shared" si="7"/>
        <v>0</v>
      </c>
    </row>
    <row r="26" spans="1:17" s="28" customFormat="1">
      <c r="A26" s="222">
        <v>12</v>
      </c>
      <c r="B26" s="296"/>
      <c r="C26" s="289" t="s">
        <v>666</v>
      </c>
      <c r="D26" s="279" t="s">
        <v>667</v>
      </c>
      <c r="E26" s="294" t="s">
        <v>84</v>
      </c>
      <c r="F26" s="302">
        <v>8</v>
      </c>
      <c r="G26" s="241"/>
      <c r="H26" s="281"/>
      <c r="I26" s="241">
        <f t="shared" si="6"/>
        <v>0</v>
      </c>
      <c r="J26" s="241"/>
      <c r="K26" s="301"/>
      <c r="L26" s="218">
        <f t="shared" si="0"/>
        <v>0</v>
      </c>
      <c r="M26" s="150">
        <f t="shared" si="1"/>
        <v>0</v>
      </c>
      <c r="N26" s="149">
        <f t="shared" si="2"/>
        <v>0</v>
      </c>
      <c r="O26" s="149">
        <f t="shared" si="3"/>
        <v>0</v>
      </c>
      <c r="P26" s="149">
        <f t="shared" si="4"/>
        <v>0</v>
      </c>
      <c r="Q26" s="218">
        <f t="shared" si="7"/>
        <v>0</v>
      </c>
    </row>
    <row r="27" spans="1:17" s="28" customFormat="1">
      <c r="A27" s="222">
        <v>13</v>
      </c>
      <c r="B27" s="296"/>
      <c r="C27" s="289" t="s">
        <v>668</v>
      </c>
      <c r="D27" s="279" t="s">
        <v>106</v>
      </c>
      <c r="E27" s="294" t="s">
        <v>84</v>
      </c>
      <c r="F27" s="302">
        <v>1</v>
      </c>
      <c r="G27" s="241"/>
      <c r="H27" s="281"/>
      <c r="I27" s="241">
        <f t="shared" si="6"/>
        <v>0</v>
      </c>
      <c r="J27" s="241"/>
      <c r="K27" s="301"/>
      <c r="L27" s="218">
        <f t="shared" si="0"/>
        <v>0</v>
      </c>
      <c r="M27" s="150">
        <f t="shared" si="1"/>
        <v>0</v>
      </c>
      <c r="N27" s="149">
        <f t="shared" si="2"/>
        <v>0</v>
      </c>
      <c r="O27" s="149">
        <f t="shared" si="3"/>
        <v>0</v>
      </c>
      <c r="P27" s="149">
        <f t="shared" si="4"/>
        <v>0</v>
      </c>
      <c r="Q27" s="218">
        <f t="shared" si="7"/>
        <v>0</v>
      </c>
    </row>
    <row r="28" spans="1:17" s="28" customFormat="1">
      <c r="A28" s="222">
        <v>14</v>
      </c>
      <c r="B28" s="296"/>
      <c r="C28" s="289" t="s">
        <v>639</v>
      </c>
      <c r="D28" s="279" t="s">
        <v>107</v>
      </c>
      <c r="E28" s="294" t="s">
        <v>77</v>
      </c>
      <c r="F28" s="302">
        <v>80</v>
      </c>
      <c r="G28" s="241"/>
      <c r="H28" s="281"/>
      <c r="I28" s="241">
        <f t="shared" si="6"/>
        <v>0</v>
      </c>
      <c r="J28" s="241"/>
      <c r="K28" s="301"/>
      <c r="L28" s="218">
        <f t="shared" si="0"/>
        <v>0</v>
      </c>
      <c r="M28" s="150">
        <f t="shared" si="1"/>
        <v>0</v>
      </c>
      <c r="N28" s="149">
        <f t="shared" si="2"/>
        <v>0</v>
      </c>
      <c r="O28" s="149">
        <f t="shared" si="3"/>
        <v>0</v>
      </c>
      <c r="P28" s="149">
        <f t="shared" si="4"/>
        <v>0</v>
      </c>
      <c r="Q28" s="218">
        <f t="shared" si="7"/>
        <v>0</v>
      </c>
    </row>
    <row r="29" spans="1:17" s="28" customFormat="1" ht="26.4">
      <c r="A29" s="222">
        <v>15</v>
      </c>
      <c r="B29" s="296"/>
      <c r="C29" s="289" t="s">
        <v>639</v>
      </c>
      <c r="D29" s="279" t="s">
        <v>669</v>
      </c>
      <c r="E29" s="294" t="s">
        <v>77</v>
      </c>
      <c r="F29" s="302">
        <v>280</v>
      </c>
      <c r="G29" s="241"/>
      <c r="H29" s="281"/>
      <c r="I29" s="241">
        <f t="shared" si="6"/>
        <v>0</v>
      </c>
      <c r="J29" s="241"/>
      <c r="K29" s="301"/>
      <c r="L29" s="218">
        <f t="shared" si="0"/>
        <v>0</v>
      </c>
      <c r="M29" s="150">
        <f t="shared" si="1"/>
        <v>0</v>
      </c>
      <c r="N29" s="149">
        <f t="shared" si="2"/>
        <v>0</v>
      </c>
      <c r="O29" s="149">
        <f t="shared" si="3"/>
        <v>0</v>
      </c>
      <c r="P29" s="149">
        <f t="shared" si="4"/>
        <v>0</v>
      </c>
      <c r="Q29" s="218">
        <f t="shared" si="7"/>
        <v>0</v>
      </c>
    </row>
    <row r="30" spans="1:17" s="28" customFormat="1">
      <c r="A30" s="222">
        <v>16</v>
      </c>
      <c r="B30" s="296"/>
      <c r="C30" s="289" t="s">
        <v>670</v>
      </c>
      <c r="D30" s="279" t="s">
        <v>92</v>
      </c>
      <c r="E30" s="294" t="s">
        <v>77</v>
      </c>
      <c r="F30" s="302">
        <v>30</v>
      </c>
      <c r="G30" s="307"/>
      <c r="H30" s="281"/>
      <c r="I30" s="259">
        <f t="shared" ref="I30:I32" si="8">ROUND(G30*H30,2)</f>
        <v>0</v>
      </c>
      <c r="J30" s="282"/>
      <c r="K30" s="283"/>
      <c r="L30" s="218">
        <f t="shared" si="0"/>
        <v>0</v>
      </c>
      <c r="M30" s="150">
        <f t="shared" si="1"/>
        <v>0</v>
      </c>
      <c r="N30" s="149">
        <f t="shared" si="2"/>
        <v>0</v>
      </c>
      <c r="O30" s="149">
        <f t="shared" si="3"/>
        <v>0</v>
      </c>
      <c r="P30" s="149">
        <f t="shared" si="4"/>
        <v>0</v>
      </c>
      <c r="Q30" s="218">
        <f t="shared" si="7"/>
        <v>0</v>
      </c>
    </row>
    <row r="31" spans="1:17" s="28" customFormat="1">
      <c r="A31" s="222">
        <v>17</v>
      </c>
      <c r="B31" s="296"/>
      <c r="C31" s="289" t="s">
        <v>671</v>
      </c>
      <c r="D31" s="279"/>
      <c r="E31" s="294" t="s">
        <v>76</v>
      </c>
      <c r="F31" s="302">
        <v>1</v>
      </c>
      <c r="G31" s="241"/>
      <c r="H31" s="281"/>
      <c r="I31" s="241">
        <f t="shared" si="8"/>
        <v>0</v>
      </c>
      <c r="J31" s="140"/>
      <c r="K31" s="283"/>
      <c r="L31" s="218">
        <f t="shared" si="0"/>
        <v>0</v>
      </c>
      <c r="M31" s="150">
        <f t="shared" si="1"/>
        <v>0</v>
      </c>
      <c r="N31" s="149">
        <f t="shared" si="2"/>
        <v>0</v>
      </c>
      <c r="O31" s="149">
        <f t="shared" si="3"/>
        <v>0</v>
      </c>
      <c r="P31" s="149">
        <f t="shared" si="4"/>
        <v>0</v>
      </c>
      <c r="Q31" s="218">
        <f t="shared" si="7"/>
        <v>0</v>
      </c>
    </row>
    <row r="32" spans="1:17" s="28" customFormat="1" ht="26.4">
      <c r="A32" s="222">
        <v>18</v>
      </c>
      <c r="B32" s="296"/>
      <c r="C32" s="289" t="s">
        <v>672</v>
      </c>
      <c r="D32" s="279" t="s">
        <v>673</v>
      </c>
      <c r="E32" s="294" t="s">
        <v>76</v>
      </c>
      <c r="F32" s="302">
        <v>1</v>
      </c>
      <c r="G32" s="241"/>
      <c r="H32" s="281"/>
      <c r="I32" s="241">
        <f t="shared" si="8"/>
        <v>0</v>
      </c>
      <c r="J32" s="140"/>
      <c r="K32" s="283"/>
      <c r="L32" s="218">
        <f t="shared" si="0"/>
        <v>0</v>
      </c>
      <c r="M32" s="150">
        <f t="shared" si="1"/>
        <v>0</v>
      </c>
      <c r="N32" s="149">
        <f t="shared" si="2"/>
        <v>0</v>
      </c>
      <c r="O32" s="149">
        <f t="shared" si="3"/>
        <v>0</v>
      </c>
      <c r="P32" s="149">
        <f t="shared" si="4"/>
        <v>0</v>
      </c>
      <c r="Q32" s="218">
        <f t="shared" si="7"/>
        <v>0</v>
      </c>
    </row>
    <row r="33" spans="1:17">
      <c r="A33" s="134"/>
      <c r="B33" s="135"/>
      <c r="C33" s="214"/>
      <c r="D33" s="214"/>
      <c r="E33" s="215"/>
      <c r="F33" s="141"/>
      <c r="G33" s="140">
        <v>0</v>
      </c>
      <c r="H33" s="140">
        <v>0</v>
      </c>
      <c r="I33" s="140"/>
      <c r="J33" s="141"/>
      <c r="K33" s="141"/>
      <c r="L33" s="217"/>
      <c r="M33" s="141"/>
      <c r="N33" s="141"/>
      <c r="O33" s="141"/>
      <c r="P33" s="141"/>
      <c r="Q33" s="217"/>
    </row>
    <row r="34" spans="1:17" ht="15.45" customHeight="1">
      <c r="A34" s="100"/>
      <c r="B34" s="101"/>
      <c r="C34" s="476" t="s">
        <v>53</v>
      </c>
      <c r="D34" s="476"/>
      <c r="E34" s="477"/>
      <c r="F34" s="477"/>
      <c r="G34" s="477"/>
      <c r="H34" s="477"/>
      <c r="I34" s="477"/>
      <c r="J34" s="477"/>
      <c r="K34" s="477"/>
      <c r="L34" s="477"/>
      <c r="M34" s="102">
        <f>SUM(M14:M33)</f>
        <v>0</v>
      </c>
      <c r="N34" s="102">
        <f>SUM(N14:N33)</f>
        <v>0</v>
      </c>
      <c r="O34" s="102">
        <f>SUM(O14:O33)</f>
        <v>0</v>
      </c>
      <c r="P34" s="102">
        <f>SUM(P14:P33)</f>
        <v>0</v>
      </c>
      <c r="Q34" s="220">
        <f>SUM(Q14:Q33)</f>
        <v>0</v>
      </c>
    </row>
    <row r="35" spans="1:17" s="70" customFormat="1">
      <c r="J35" s="90"/>
    </row>
    <row r="36" spans="1:17" customFormat="1" ht="12.75" customHeight="1">
      <c r="A36" s="474" t="s">
        <v>31</v>
      </c>
      <c r="B36" s="474"/>
    </row>
    <row r="37" spans="1:17" customFormat="1" ht="45" customHeight="1">
      <c r="A37"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7" s="463"/>
      <c r="C37" s="463"/>
      <c r="D37" s="463"/>
      <c r="E37" s="463"/>
      <c r="F37" s="463"/>
      <c r="G37" s="463"/>
      <c r="H37" s="463"/>
      <c r="I37" s="463"/>
      <c r="J37" s="463"/>
      <c r="K37" s="463"/>
      <c r="L37" s="463"/>
      <c r="M37" s="463"/>
      <c r="N37" s="463"/>
      <c r="O37" s="463"/>
      <c r="P37" s="463"/>
      <c r="Q37" s="463"/>
    </row>
    <row r="38" spans="1:17" customFormat="1" ht="76.8" customHeight="1">
      <c r="A38" s="470" t="s">
        <v>595</v>
      </c>
      <c r="B38" s="470"/>
      <c r="C38" s="470"/>
      <c r="D38" s="470"/>
      <c r="E38" s="470"/>
      <c r="F38" s="470"/>
      <c r="G38" s="470"/>
      <c r="H38" s="470"/>
      <c r="I38" s="470"/>
      <c r="J38" s="470"/>
      <c r="K38" s="470"/>
      <c r="L38" s="470"/>
      <c r="M38" s="470"/>
      <c r="N38" s="470"/>
      <c r="O38" s="470"/>
      <c r="P38" s="470"/>
      <c r="Q38" s="470"/>
    </row>
    <row r="39" spans="1:17" customFormat="1" ht="12.75" customHeight="1">
      <c r="B39" s="92"/>
    </row>
    <row r="40" spans="1:17" customFormat="1" ht="12.75" customHeight="1">
      <c r="B40" s="92"/>
    </row>
    <row r="41" spans="1:17" s="70" customFormat="1">
      <c r="B41" s="70" t="s">
        <v>2</v>
      </c>
      <c r="M41" s="93" t="str">
        <f>Koptame!B34</f>
        <v>Pārbaudīja:</v>
      </c>
      <c r="N41" s="93"/>
      <c r="O41" s="93"/>
      <c r="P41" s="93"/>
      <c r="Q41" s="93"/>
    </row>
    <row r="42" spans="1:17" s="70" customFormat="1">
      <c r="C42" s="89">
        <f>Koptame!C29</f>
        <v>0</v>
      </c>
      <c r="D42" s="89"/>
      <c r="M42" s="89"/>
      <c r="N42" s="460">
        <f>Koptame!C35</f>
        <v>0</v>
      </c>
      <c r="O42" s="460"/>
      <c r="P42" s="93"/>
      <c r="Q42" s="93"/>
    </row>
    <row r="43" spans="1:17" s="70" customFormat="1">
      <c r="C43" s="88">
        <f>Koptame!C30</f>
        <v>0</v>
      </c>
      <c r="D43" s="88"/>
      <c r="M43" s="88"/>
      <c r="N43" s="461">
        <f>Koptame!C36</f>
        <v>0</v>
      </c>
      <c r="O43" s="461"/>
      <c r="P43" s="93"/>
      <c r="Q43" s="93"/>
    </row>
    <row r="44" spans="1:17" s="70" customFormat="1" collapsed="1">
      <c r="B44" s="90"/>
      <c r="G44" s="90"/>
      <c r="H44" s="90"/>
    </row>
    <row r="45" spans="1:17">
      <c r="B45" s="28"/>
      <c r="G45" s="28"/>
      <c r="H45" s="28"/>
      <c r="J45" s="11"/>
    </row>
    <row r="46" spans="1:17">
      <c r="B46" s="28"/>
      <c r="G46" s="28"/>
      <c r="H46" s="28"/>
      <c r="J46" s="11"/>
    </row>
  </sheetData>
  <mergeCells count="17">
    <mergeCell ref="A3:Q3"/>
    <mergeCell ref="M10:P10"/>
    <mergeCell ref="D4:P4"/>
    <mergeCell ref="D6:P6"/>
    <mergeCell ref="G12:L12"/>
    <mergeCell ref="M12:Q12"/>
    <mergeCell ref="A12:A13"/>
    <mergeCell ref="B12:B13"/>
    <mergeCell ref="E12:E13"/>
    <mergeCell ref="F12:F13"/>
    <mergeCell ref="C12:D13"/>
    <mergeCell ref="N43:O43"/>
    <mergeCell ref="C34:L34"/>
    <mergeCell ref="A38:Q38"/>
    <mergeCell ref="N42:O42"/>
    <mergeCell ref="A37:Q37"/>
    <mergeCell ref="A36:B36"/>
  </mergeCells>
  <printOptions horizontalCentered="1"/>
  <pageMargins left="0.27559055118110237" right="0.27559055118110237" top="0.74803149606299213" bottom="0.74803149606299213" header="0.31496062992125984" footer="0.31496062992125984"/>
  <pageSetup paperSize="9" scale="70" orientation="landscape" horizontalDpi="300" verticalDpi="300"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Q34"/>
  <sheetViews>
    <sheetView showZeros="0" view="pageBreakPreview" topLeftCell="A7" zoomScale="90" zoomScaleNormal="100" zoomScaleSheetLayoutView="90" workbookViewId="0">
      <selection activeCell="L19" sqref="L19"/>
    </sheetView>
  </sheetViews>
  <sheetFormatPr defaultColWidth="9.109375" defaultRowHeight="13.8"/>
  <cols>
    <col min="1" max="1" width="4.44140625" style="11" customWidth="1"/>
    <col min="2" max="2" width="6.88671875" style="11" customWidth="1"/>
    <col min="3" max="3" width="40.33203125" style="11" customWidth="1"/>
    <col min="4" max="4" width="13" style="11" customWidth="1"/>
    <col min="5" max="5" width="8.109375" style="11" customWidth="1"/>
    <col min="6" max="12" width="9.109375" style="11"/>
    <col min="13" max="16" width="9.109375" style="11" customWidth="1"/>
    <col min="17" max="17" width="13.33203125" style="11" customWidth="1"/>
    <col min="18" max="16384" width="9.109375" style="11"/>
  </cols>
  <sheetData>
    <row r="1" spans="1:17" s="16" customFormat="1" ht="15.6">
      <c r="F1" s="13"/>
      <c r="G1" s="13"/>
      <c r="H1" s="117" t="s">
        <v>43</v>
      </c>
      <c r="I1" s="120" t="str">
        <f>kops2!B25</f>
        <v>2.7</v>
      </c>
    </row>
    <row r="2" spans="1:17" s="16" customFormat="1">
      <c r="F2" s="13"/>
      <c r="G2" s="13"/>
      <c r="H2" s="97"/>
      <c r="I2" s="60"/>
    </row>
    <row r="3" spans="1:17" s="16" customFormat="1">
      <c r="A3" s="471" t="str">
        <f>C14</f>
        <v>Ugunsgrēka atklāšanas un trauksmes signalizācija</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24"/>
      <c r="E8" s="14"/>
      <c r="F8" s="14"/>
      <c r="G8" s="14"/>
      <c r="H8" s="14"/>
      <c r="I8" s="14"/>
      <c r="J8" s="14"/>
      <c r="K8" s="14"/>
      <c r="L8" s="21"/>
      <c r="M8" s="21"/>
      <c r="N8" s="21"/>
      <c r="O8" s="21"/>
      <c r="P8" s="12" t="s">
        <v>42</v>
      </c>
      <c r="Q8" s="18">
        <f>Q22</f>
        <v>0</v>
      </c>
    </row>
    <row r="9" spans="1:17">
      <c r="A9" s="15"/>
      <c r="B9" s="15"/>
      <c r="E9" s="19"/>
      <c r="F9" s="21"/>
      <c r="G9" s="21"/>
      <c r="H9" s="21"/>
      <c r="I9" s="21"/>
      <c r="J9" s="21"/>
      <c r="K9" s="21"/>
      <c r="L9" s="21"/>
      <c r="O9" s="21"/>
      <c r="P9" s="21"/>
      <c r="Q9" s="17"/>
    </row>
    <row r="10" spans="1:17" ht="15.45" customHeight="1">
      <c r="A10" s="23"/>
      <c r="B10" s="23"/>
      <c r="K10" s="22"/>
      <c r="L10" s="22"/>
      <c r="M10" s="472" t="str">
        <f>Koptame!D10</f>
        <v xml:space="preserve">Tāme sastādīta: </v>
      </c>
      <c r="N10" s="472"/>
      <c r="O10" s="472"/>
      <c r="P10" s="472"/>
      <c r="Q10" s="22"/>
    </row>
    <row r="11" spans="1:17" ht="15">
      <c r="A11" s="23"/>
      <c r="B11" s="23"/>
    </row>
    <row r="12" spans="1:17" ht="14.25" customHeight="1">
      <c r="A12" s="464" t="s">
        <v>6</v>
      </c>
      <c r="B12" s="484" t="s">
        <v>12</v>
      </c>
      <c r="C12" s="480" t="s">
        <v>47</v>
      </c>
      <c r="D12" s="481"/>
      <c r="E12" s="467" t="s">
        <v>13</v>
      </c>
      <c r="F12" s="464" t="s">
        <v>14</v>
      </c>
      <c r="G12" s="462" t="s">
        <v>15</v>
      </c>
      <c r="H12" s="462"/>
      <c r="I12" s="462"/>
      <c r="J12" s="462"/>
      <c r="K12" s="462"/>
      <c r="L12" s="462"/>
      <c r="M12" s="462" t="s">
        <v>16</v>
      </c>
      <c r="N12" s="462"/>
      <c r="O12" s="462"/>
      <c r="P12" s="462"/>
      <c r="Q12" s="462"/>
    </row>
    <row r="13" spans="1:17" ht="65.400000000000006">
      <c r="A13" s="464"/>
      <c r="B13" s="485"/>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ht="27.6">
      <c r="A14" s="134">
        <v>0</v>
      </c>
      <c r="B14" s="134"/>
      <c r="C14" s="380" t="str">
        <f>kops2!C25</f>
        <v>Ugunsgrēka atklāšanas un trauksmes signalizācija</v>
      </c>
      <c r="D14" s="136"/>
      <c r="E14" s="138"/>
      <c r="F14" s="141"/>
      <c r="G14" s="142"/>
      <c r="H14" s="142"/>
      <c r="I14" s="140">
        <f t="shared" ref="I14" si="0">ROUND(H14*G14,2)</f>
        <v>0</v>
      </c>
      <c r="J14" s="141"/>
      <c r="K14" s="141"/>
      <c r="L14" s="217">
        <f t="shared" ref="L14:L20" si="1">SUM(I14:K14)</f>
        <v>0</v>
      </c>
      <c r="M14" s="142">
        <f t="shared" ref="M14:M20" si="2">ROUND(G14*F14,2)</f>
        <v>0</v>
      </c>
      <c r="N14" s="141">
        <f t="shared" ref="N14:N20" si="3">ROUND(I14*F14,2)</f>
        <v>0</v>
      </c>
      <c r="O14" s="141">
        <f t="shared" ref="O14:O20" si="4">ROUND(J14*F14,2)</f>
        <v>0</v>
      </c>
      <c r="P14" s="141">
        <f t="shared" ref="P14:P20" si="5">ROUND(K14*F14,2)</f>
        <v>0</v>
      </c>
      <c r="Q14" s="217">
        <f t="shared" ref="Q14" si="6">SUM(N14:P14)</f>
        <v>0</v>
      </c>
    </row>
    <row r="15" spans="1:17" s="28" customFormat="1">
      <c r="A15" s="222">
        <v>1</v>
      </c>
      <c r="B15" s="308"/>
      <c r="C15" s="279" t="s">
        <v>676</v>
      </c>
      <c r="D15" s="309" t="s">
        <v>108</v>
      </c>
      <c r="E15" s="310" t="s">
        <v>84</v>
      </c>
      <c r="F15" s="310">
        <v>9</v>
      </c>
      <c r="G15" s="258"/>
      <c r="H15" s="240"/>
      <c r="I15" s="257">
        <f>ROUND(G15*H15,2)</f>
        <v>0</v>
      </c>
      <c r="J15" s="140"/>
      <c r="K15" s="140"/>
      <c r="L15" s="218">
        <f t="shared" si="1"/>
        <v>0</v>
      </c>
      <c r="M15" s="150">
        <f t="shared" si="2"/>
        <v>0</v>
      </c>
      <c r="N15" s="149">
        <f t="shared" si="3"/>
        <v>0</v>
      </c>
      <c r="O15" s="149">
        <f t="shared" si="4"/>
        <v>0</v>
      </c>
      <c r="P15" s="149">
        <f t="shared" si="5"/>
        <v>0</v>
      </c>
      <c r="Q15" s="218">
        <f>SUM(N15:P15)</f>
        <v>0</v>
      </c>
    </row>
    <row r="16" spans="1:17" s="28" customFormat="1">
      <c r="A16" s="222">
        <v>2</v>
      </c>
      <c r="B16" s="308"/>
      <c r="C16" s="279" t="s">
        <v>677</v>
      </c>
      <c r="D16" s="309" t="s">
        <v>109</v>
      </c>
      <c r="E16" s="310" t="s">
        <v>84</v>
      </c>
      <c r="F16" s="310">
        <v>9</v>
      </c>
      <c r="G16" s="258"/>
      <c r="H16" s="240"/>
      <c r="I16" s="257">
        <f t="shared" ref="I16:I20" si="7">ROUND(G16*H16,2)</f>
        <v>0</v>
      </c>
      <c r="J16" s="140"/>
      <c r="K16" s="140"/>
      <c r="L16" s="218">
        <f t="shared" si="1"/>
        <v>0</v>
      </c>
      <c r="M16" s="150">
        <f t="shared" si="2"/>
        <v>0</v>
      </c>
      <c r="N16" s="149">
        <f t="shared" si="3"/>
        <v>0</v>
      </c>
      <c r="O16" s="149">
        <f t="shared" si="4"/>
        <v>0</v>
      </c>
      <c r="P16" s="149">
        <f t="shared" si="5"/>
        <v>0</v>
      </c>
      <c r="Q16" s="218">
        <f t="shared" ref="Q16:Q20" si="8">SUM(N16:P16)</f>
        <v>0</v>
      </c>
    </row>
    <row r="17" spans="1:17" s="28" customFormat="1" ht="26.4">
      <c r="A17" s="222">
        <v>3</v>
      </c>
      <c r="B17" s="308"/>
      <c r="C17" s="311" t="s">
        <v>546</v>
      </c>
      <c r="D17" s="244">
        <v>4439</v>
      </c>
      <c r="E17" s="312" t="s">
        <v>76</v>
      </c>
      <c r="F17" s="238">
        <v>6</v>
      </c>
      <c r="G17" s="258"/>
      <c r="H17" s="240"/>
      <c r="I17" s="257">
        <f t="shared" si="7"/>
        <v>0</v>
      </c>
      <c r="J17" s="140"/>
      <c r="K17" s="140"/>
      <c r="L17" s="218">
        <f t="shared" si="1"/>
        <v>0</v>
      </c>
      <c r="M17" s="150">
        <f t="shared" si="2"/>
        <v>0</v>
      </c>
      <c r="N17" s="149">
        <f t="shared" si="3"/>
        <v>0</v>
      </c>
      <c r="O17" s="149">
        <f t="shared" si="4"/>
        <v>0</v>
      </c>
      <c r="P17" s="149">
        <f t="shared" si="5"/>
        <v>0</v>
      </c>
      <c r="Q17" s="218">
        <f t="shared" si="8"/>
        <v>0</v>
      </c>
    </row>
    <row r="18" spans="1:17" s="28" customFormat="1">
      <c r="A18" s="222">
        <v>4</v>
      </c>
      <c r="B18" s="308"/>
      <c r="C18" s="311" t="s">
        <v>544</v>
      </c>
      <c r="D18" s="244" t="s">
        <v>110</v>
      </c>
      <c r="E18" s="312" t="s">
        <v>84</v>
      </c>
      <c r="F18" s="238">
        <v>6</v>
      </c>
      <c r="G18" s="258"/>
      <c r="H18" s="240"/>
      <c r="I18" s="257">
        <f t="shared" si="7"/>
        <v>0</v>
      </c>
      <c r="J18" s="140"/>
      <c r="K18" s="140"/>
      <c r="L18" s="218">
        <f t="shared" si="1"/>
        <v>0</v>
      </c>
      <c r="M18" s="150">
        <f t="shared" si="2"/>
        <v>0</v>
      </c>
      <c r="N18" s="149">
        <f t="shared" si="3"/>
        <v>0</v>
      </c>
      <c r="O18" s="149">
        <f t="shared" si="4"/>
        <v>0</v>
      </c>
      <c r="P18" s="149">
        <f t="shared" si="5"/>
        <v>0</v>
      </c>
      <c r="Q18" s="218">
        <f t="shared" si="8"/>
        <v>0</v>
      </c>
    </row>
    <row r="19" spans="1:17" s="28" customFormat="1" ht="39.6">
      <c r="A19" s="222">
        <v>5</v>
      </c>
      <c r="B19" s="308"/>
      <c r="C19" s="311" t="s">
        <v>545</v>
      </c>
      <c r="D19" s="244" t="s">
        <v>674</v>
      </c>
      <c r="E19" s="312" t="s">
        <v>77</v>
      </c>
      <c r="F19" s="238">
        <v>500</v>
      </c>
      <c r="G19" s="258"/>
      <c r="H19" s="240"/>
      <c r="I19" s="257">
        <f t="shared" si="7"/>
        <v>0</v>
      </c>
      <c r="J19" s="140"/>
      <c r="K19" s="140"/>
      <c r="L19" s="218">
        <f t="shared" si="1"/>
        <v>0</v>
      </c>
      <c r="M19" s="150">
        <f t="shared" si="2"/>
        <v>0</v>
      </c>
      <c r="N19" s="149">
        <f t="shared" si="3"/>
        <v>0</v>
      </c>
      <c r="O19" s="149">
        <f t="shared" si="4"/>
        <v>0</v>
      </c>
      <c r="P19" s="149">
        <f t="shared" si="5"/>
        <v>0</v>
      </c>
      <c r="Q19" s="218">
        <f t="shared" si="8"/>
        <v>0</v>
      </c>
    </row>
    <row r="20" spans="1:17" s="28" customFormat="1" ht="26.4">
      <c r="A20" s="222">
        <v>6</v>
      </c>
      <c r="B20" s="308"/>
      <c r="C20" s="279" t="s">
        <v>675</v>
      </c>
      <c r="D20" s="309" t="s">
        <v>111</v>
      </c>
      <c r="E20" s="312" t="s">
        <v>76</v>
      </c>
      <c r="F20" s="238">
        <v>1</v>
      </c>
      <c r="G20" s="258"/>
      <c r="H20" s="240"/>
      <c r="I20" s="257">
        <f t="shared" si="7"/>
        <v>0</v>
      </c>
      <c r="J20" s="140"/>
      <c r="K20" s="140"/>
      <c r="L20" s="218">
        <f t="shared" si="1"/>
        <v>0</v>
      </c>
      <c r="M20" s="150">
        <f t="shared" si="2"/>
        <v>0</v>
      </c>
      <c r="N20" s="149">
        <f t="shared" si="3"/>
        <v>0</v>
      </c>
      <c r="O20" s="149">
        <f t="shared" si="4"/>
        <v>0</v>
      </c>
      <c r="P20" s="149">
        <f t="shared" si="5"/>
        <v>0</v>
      </c>
      <c r="Q20" s="218">
        <f t="shared" si="8"/>
        <v>0</v>
      </c>
    </row>
    <row r="21" spans="1:17">
      <c r="A21" s="134"/>
      <c r="B21" s="135"/>
      <c r="C21" s="214"/>
      <c r="D21" s="214"/>
      <c r="E21" s="215"/>
      <c r="F21" s="141"/>
      <c r="G21" s="140"/>
      <c r="H21" s="140"/>
      <c r="I21" s="140"/>
      <c r="J21" s="141"/>
      <c r="K21" s="141"/>
      <c r="L21" s="217"/>
      <c r="M21" s="141"/>
      <c r="N21" s="141"/>
      <c r="O21" s="141"/>
      <c r="P21" s="141"/>
      <c r="Q21" s="217"/>
    </row>
    <row r="22" spans="1:17" ht="15.45" customHeight="1">
      <c r="A22" s="100"/>
      <c r="B22" s="101"/>
      <c r="C22" s="476" t="s">
        <v>53</v>
      </c>
      <c r="D22" s="476"/>
      <c r="E22" s="477"/>
      <c r="F22" s="477"/>
      <c r="G22" s="477"/>
      <c r="H22" s="477"/>
      <c r="I22" s="477"/>
      <c r="J22" s="477"/>
      <c r="K22" s="477"/>
      <c r="L22" s="477"/>
      <c r="M22" s="102">
        <f>SUM(M14:M21)</f>
        <v>0</v>
      </c>
      <c r="N22" s="102">
        <f>SUM(N14:N21)</f>
        <v>0</v>
      </c>
      <c r="O22" s="102">
        <f>SUM(O14:O21)</f>
        <v>0</v>
      </c>
      <c r="P22" s="102">
        <f>SUM(P14:P21)</f>
        <v>0</v>
      </c>
      <c r="Q22" s="220">
        <f>SUM(Q14:Q21)</f>
        <v>0</v>
      </c>
    </row>
    <row r="23" spans="1:17" s="70" customFormat="1">
      <c r="J23" s="90"/>
    </row>
    <row r="24" spans="1:17" customFormat="1" ht="12.75" customHeight="1">
      <c r="A24" s="474" t="s">
        <v>31</v>
      </c>
      <c r="B24" s="474"/>
    </row>
    <row r="25" spans="1:17" customFormat="1" ht="45" customHeight="1">
      <c r="A25"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5" s="463"/>
      <c r="C25" s="463"/>
      <c r="D25" s="463"/>
      <c r="E25" s="463"/>
      <c r="F25" s="463"/>
      <c r="G25" s="463"/>
      <c r="H25" s="463"/>
      <c r="I25" s="463"/>
      <c r="J25" s="463"/>
      <c r="K25" s="463"/>
      <c r="L25" s="463"/>
      <c r="M25" s="463"/>
      <c r="N25" s="463"/>
      <c r="O25" s="463"/>
      <c r="P25" s="463"/>
      <c r="Q25" s="463"/>
    </row>
    <row r="26" spans="1:17" customFormat="1" ht="76.8" customHeight="1">
      <c r="A26" s="470" t="s">
        <v>595</v>
      </c>
      <c r="B26" s="470"/>
      <c r="C26" s="470"/>
      <c r="D26" s="470"/>
      <c r="E26" s="470"/>
      <c r="F26" s="470"/>
      <c r="G26" s="470"/>
      <c r="H26" s="470"/>
      <c r="I26" s="470"/>
      <c r="J26" s="470"/>
      <c r="K26" s="470"/>
      <c r="L26" s="470"/>
      <c r="M26" s="470"/>
      <c r="N26" s="470"/>
      <c r="O26" s="470"/>
      <c r="P26" s="470"/>
      <c r="Q26" s="470"/>
    </row>
    <row r="27" spans="1:17" customFormat="1" ht="12.75" customHeight="1">
      <c r="B27" s="92"/>
    </row>
    <row r="28" spans="1:17" customFormat="1" ht="12.75" customHeight="1">
      <c r="B28" s="92"/>
    </row>
    <row r="29" spans="1:17" s="70" customFormat="1">
      <c r="B29" s="70" t="s">
        <v>2</v>
      </c>
      <c r="M29" s="93" t="str">
        <f>Koptame!B34</f>
        <v>Pārbaudīja:</v>
      </c>
      <c r="N29" s="93"/>
      <c r="O29" s="93"/>
      <c r="P29" s="93"/>
      <c r="Q29" s="93"/>
    </row>
    <row r="30" spans="1:17" s="70" customFormat="1">
      <c r="C30" s="89">
        <f>Koptame!C29</f>
        <v>0</v>
      </c>
      <c r="D30" s="89"/>
      <c r="M30" s="89"/>
      <c r="N30" s="460">
        <f>Koptame!C35</f>
        <v>0</v>
      </c>
      <c r="O30" s="460"/>
      <c r="P30" s="93"/>
      <c r="Q30" s="93"/>
    </row>
    <row r="31" spans="1:17" s="70" customFormat="1">
      <c r="C31" s="88">
        <f>Koptame!C30</f>
        <v>0</v>
      </c>
      <c r="D31" s="88"/>
      <c r="M31" s="88"/>
      <c r="N31" s="461">
        <f>Koptame!C36</f>
        <v>0</v>
      </c>
      <c r="O31" s="461"/>
      <c r="P31" s="93"/>
      <c r="Q31" s="93"/>
    </row>
    <row r="32" spans="1:17" s="70" customFormat="1" collapsed="1">
      <c r="B32" s="90"/>
      <c r="G32" s="90"/>
      <c r="H32" s="90"/>
    </row>
    <row r="33" spans="2:8">
      <c r="B33" s="28"/>
      <c r="G33" s="28"/>
      <c r="H33" s="28"/>
    </row>
    <row r="34" spans="2:8">
      <c r="B34" s="28"/>
      <c r="G34" s="28"/>
      <c r="H34" s="28"/>
    </row>
  </sheetData>
  <mergeCells count="17">
    <mergeCell ref="A3:Q3"/>
    <mergeCell ref="M10:P10"/>
    <mergeCell ref="D4:P4"/>
    <mergeCell ref="D6:P6"/>
    <mergeCell ref="G12:L12"/>
    <mergeCell ref="M12:Q12"/>
    <mergeCell ref="A12:A13"/>
    <mergeCell ref="B12:B13"/>
    <mergeCell ref="E12:E13"/>
    <mergeCell ref="F12:F13"/>
    <mergeCell ref="C12:D13"/>
    <mergeCell ref="N31:O31"/>
    <mergeCell ref="C22:L22"/>
    <mergeCell ref="A26:Q26"/>
    <mergeCell ref="N30:O30"/>
    <mergeCell ref="A25:Q25"/>
    <mergeCell ref="A24:B24"/>
  </mergeCells>
  <printOptions horizontalCentered="1"/>
  <pageMargins left="0.27559055118110237" right="0.27559055118110237" top="0.74803149606299213" bottom="0.74803149606299213" header="0.31496062992125984" footer="0.31496062992125984"/>
  <pageSetup paperSize="9" scale="6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39997558519241921"/>
  </sheetPr>
  <dimension ref="A1:I38"/>
  <sheetViews>
    <sheetView showZeros="0" view="pageBreakPreview" topLeftCell="A7" zoomScale="90" zoomScaleNormal="100" zoomScaleSheetLayoutView="90" workbookViewId="0">
      <selection activeCell="E27" sqref="E27"/>
    </sheetView>
  </sheetViews>
  <sheetFormatPr defaultColWidth="9.109375" defaultRowHeight="13.2"/>
  <cols>
    <col min="1" max="1" width="10.33203125" style="32" customWidth="1"/>
    <col min="2" max="2" width="12.6640625" style="32" customWidth="1"/>
    <col min="3" max="3" width="32.6640625" style="32" customWidth="1"/>
    <col min="4" max="4" width="10" style="32" customWidth="1"/>
    <col min="5" max="5" width="13.33203125" style="32" customWidth="1"/>
    <col min="6" max="6" width="13.6640625" style="32" customWidth="1"/>
    <col min="7" max="7" width="17.33203125" style="32" customWidth="1"/>
    <col min="8" max="8" width="12.88671875" style="32" customWidth="1"/>
    <col min="9" max="9" width="16" style="32" customWidth="1"/>
    <col min="10" max="16384" width="9.109375" style="32"/>
  </cols>
  <sheetData>
    <row r="1" spans="1:9" ht="17.399999999999999">
      <c r="A1" s="31"/>
    </row>
    <row r="2" spans="1:9" ht="18" customHeight="1">
      <c r="A2" s="442" t="s">
        <v>50</v>
      </c>
      <c r="B2" s="442"/>
      <c r="C2" s="442"/>
      <c r="D2" s="442"/>
      <c r="E2" s="442"/>
      <c r="F2" s="442"/>
      <c r="G2" s="442"/>
      <c r="H2" s="442"/>
      <c r="I2" s="442"/>
    </row>
    <row r="3" spans="1:9">
      <c r="A3" s="35"/>
    </row>
    <row r="4" spans="1:9" ht="17.399999999999999">
      <c r="A4" s="451" t="str">
        <f>Koptame!C18</f>
        <v>Specializētie darbi - ārējie tīkli, sistēmas</v>
      </c>
      <c r="B4" s="452"/>
      <c r="C4" s="452"/>
      <c r="D4" s="452"/>
      <c r="E4" s="452"/>
      <c r="F4" s="452"/>
      <c r="G4" s="452"/>
      <c r="H4" s="452"/>
      <c r="I4" s="453"/>
    </row>
    <row r="5" spans="1:9">
      <c r="A5" s="35"/>
    </row>
    <row r="6" spans="1:9" ht="15">
      <c r="A6" s="475" t="s">
        <v>3</v>
      </c>
      <c r="B6" s="475"/>
      <c r="C6" s="439" t="str">
        <f>Koptame!C5</f>
        <v>13. apakšstacija</v>
      </c>
      <c r="D6" s="439"/>
      <c r="E6" s="439"/>
      <c r="F6" s="439"/>
      <c r="G6" s="439"/>
      <c r="H6" s="439"/>
      <c r="I6" s="439"/>
    </row>
    <row r="7" spans="1:9" ht="15.9" customHeight="1">
      <c r="A7" s="455" t="s">
        <v>18</v>
      </c>
      <c r="B7" s="455"/>
      <c r="C7" s="439" t="str">
        <f>Koptame!C6</f>
        <v>Ēkas nojaukšana un 13. apakšstacijas izbūve Fridriķa 
ielā 2, 10kV elektrolīnijas atjaunošana un elektroiekārtu
ierīkošana</v>
      </c>
      <c r="D7" s="439"/>
      <c r="E7" s="439"/>
      <c r="F7" s="439"/>
      <c r="G7" s="439"/>
      <c r="H7" s="439"/>
      <c r="I7" s="439"/>
    </row>
    <row r="8" spans="1:9" ht="15">
      <c r="A8" s="455" t="s">
        <v>4</v>
      </c>
      <c r="B8" s="455"/>
      <c r="C8" s="439" t="str">
        <f>Koptame!C7</f>
        <v>Rīga, Fridriķa iela 2</v>
      </c>
      <c r="D8" s="439"/>
      <c r="E8" s="439"/>
      <c r="F8" s="439"/>
      <c r="G8" s="439"/>
      <c r="H8" s="439"/>
      <c r="I8" s="439"/>
    </row>
    <row r="9" spans="1:9" ht="15">
      <c r="A9" s="455" t="str">
        <f>Koptame!B8</f>
        <v>Pasūtījuma Nr.</v>
      </c>
      <c r="B9" s="455"/>
      <c r="C9" s="58">
        <f>Koptame!C8</f>
        <v>0</v>
      </c>
      <c r="D9" s="36"/>
      <c r="F9" s="37"/>
      <c r="G9" s="37"/>
      <c r="H9" s="37"/>
      <c r="I9" s="37"/>
    </row>
    <row r="10" spans="1:9" ht="15.45" customHeight="1">
      <c r="A10" s="57"/>
      <c r="B10" s="57"/>
      <c r="C10" s="36"/>
      <c r="D10" s="36"/>
      <c r="F10" s="37"/>
      <c r="G10" s="37"/>
      <c r="H10" s="37"/>
      <c r="I10" s="37"/>
    </row>
    <row r="11" spans="1:9" ht="18" customHeight="1">
      <c r="A11" s="38"/>
      <c r="F11" s="445" t="s">
        <v>36</v>
      </c>
      <c r="G11" s="446"/>
      <c r="H11" s="33">
        <f>E27</f>
        <v>0</v>
      </c>
      <c r="I11" s="34"/>
    </row>
    <row r="12" spans="1:9" ht="17.399999999999999">
      <c r="A12" s="38"/>
      <c r="F12" s="445" t="s">
        <v>5</v>
      </c>
      <c r="G12" s="446"/>
      <c r="H12" s="33">
        <f>I23</f>
        <v>0</v>
      </c>
      <c r="I12" s="34"/>
    </row>
    <row r="14" spans="1:9" ht="13.8">
      <c r="G14" s="10"/>
      <c r="H14" s="10" t="str">
        <f>Koptame!D10</f>
        <v xml:space="preserve">Tāme sastādīta: </v>
      </c>
    </row>
    <row r="15" spans="1:9" ht="15">
      <c r="A15" s="39"/>
    </row>
    <row r="16" spans="1:9" ht="51.45" customHeight="1">
      <c r="A16" s="440" t="s">
        <v>6</v>
      </c>
      <c r="B16" s="440" t="s">
        <v>7</v>
      </c>
      <c r="C16" s="456" t="s">
        <v>46</v>
      </c>
      <c r="D16" s="457"/>
      <c r="E16" s="440" t="s">
        <v>37</v>
      </c>
      <c r="F16" s="440" t="s">
        <v>8</v>
      </c>
      <c r="G16" s="440"/>
      <c r="H16" s="440"/>
      <c r="I16" s="440" t="s">
        <v>9</v>
      </c>
    </row>
    <row r="17" spans="1:9" ht="40.799999999999997" customHeight="1">
      <c r="A17" s="440"/>
      <c r="B17" s="440"/>
      <c r="C17" s="458"/>
      <c r="D17" s="459"/>
      <c r="E17" s="440"/>
      <c r="F17" s="94" t="s">
        <v>38</v>
      </c>
      <c r="G17" s="94" t="s">
        <v>39</v>
      </c>
      <c r="H17" s="94" t="s">
        <v>40</v>
      </c>
      <c r="I17" s="440"/>
    </row>
    <row r="18" spans="1:9" ht="17.399999999999999">
      <c r="A18" s="40"/>
      <c r="B18" s="41"/>
      <c r="C18" s="447"/>
      <c r="D18" s="448"/>
      <c r="E18" s="41"/>
      <c r="F18" s="41"/>
      <c r="G18" s="41"/>
      <c r="H18" s="41"/>
      <c r="I18" s="42"/>
    </row>
    <row r="19" spans="1:9">
      <c r="A19" s="43">
        <v>1</v>
      </c>
      <c r="B19" s="44" t="s">
        <v>407</v>
      </c>
      <c r="C19" s="449" t="s">
        <v>82</v>
      </c>
      <c r="D19" s="450"/>
      <c r="E19" s="29">
        <f>'3,1'!Q149</f>
        <v>0</v>
      </c>
      <c r="F19" s="29">
        <f>'3,1'!N149</f>
        <v>0</v>
      </c>
      <c r="G19" s="29">
        <f>'3,1'!O149</f>
        <v>0</v>
      </c>
      <c r="H19" s="29">
        <f>'3,1'!P149</f>
        <v>0</v>
      </c>
      <c r="I19" s="30">
        <f>'3,1'!M149</f>
        <v>0</v>
      </c>
    </row>
    <row r="20" spans="1:9">
      <c r="A20" s="46">
        <v>2</v>
      </c>
      <c r="B20" s="47" t="s">
        <v>480</v>
      </c>
      <c r="C20" s="449" t="s">
        <v>479</v>
      </c>
      <c r="D20" s="450"/>
      <c r="E20" s="45">
        <f>'3,2'!P32</f>
        <v>0</v>
      </c>
      <c r="F20" s="29">
        <f>'3,2'!M32</f>
        <v>0</v>
      </c>
      <c r="G20" s="29">
        <f>'3,2'!N32</f>
        <v>0</v>
      </c>
      <c r="H20" s="29">
        <f>'3,2'!O32</f>
        <v>0</v>
      </c>
      <c r="I20" s="30">
        <f>'3,2'!L32</f>
        <v>0</v>
      </c>
    </row>
    <row r="21" spans="1:9">
      <c r="A21" s="393">
        <v>3</v>
      </c>
      <c r="B21" s="394" t="s">
        <v>603</v>
      </c>
      <c r="C21" s="490" t="s">
        <v>604</v>
      </c>
      <c r="D21" s="491"/>
      <c r="E21" s="45">
        <f>'3,3'!P44</f>
        <v>0</v>
      </c>
      <c r="F21" s="29">
        <f>'3,3'!M44</f>
        <v>0</v>
      </c>
      <c r="G21" s="29">
        <f>'3,3'!N44</f>
        <v>0</v>
      </c>
      <c r="H21" s="29">
        <f>'3,3'!O44</f>
        <v>0</v>
      </c>
      <c r="I21" s="30">
        <f>'3,3'!L44</f>
        <v>0</v>
      </c>
    </row>
    <row r="22" spans="1:9">
      <c r="A22" s="393">
        <v>4</v>
      </c>
      <c r="B22" s="394" t="s">
        <v>678</v>
      </c>
      <c r="C22" s="492" t="s">
        <v>679</v>
      </c>
      <c r="D22" s="493"/>
      <c r="E22" s="45">
        <f>'3,4'!P28</f>
        <v>0</v>
      </c>
      <c r="F22" s="98">
        <f>'3,4'!M28</f>
        <v>0</v>
      </c>
      <c r="G22" s="98">
        <f>'3,4'!N28</f>
        <v>0</v>
      </c>
      <c r="H22" s="98">
        <f>'3,4'!O28</f>
        <v>0</v>
      </c>
      <c r="I22" s="99">
        <f>'3,4'!L28</f>
        <v>0</v>
      </c>
    </row>
    <row r="23" spans="1:9" ht="16.5" customHeight="1">
      <c r="A23" s="67"/>
      <c r="B23" s="67"/>
      <c r="C23" s="48" t="s">
        <v>10</v>
      </c>
      <c r="D23" s="48"/>
      <c r="E23" s="49">
        <f>SUM(E19:E22)</f>
        <v>0</v>
      </c>
      <c r="F23" s="49">
        <f>SUM(F19:F22)</f>
        <v>0</v>
      </c>
      <c r="G23" s="49">
        <f t="shared" ref="G23:H23" si="0">SUM(G19:G22)</f>
        <v>0</v>
      </c>
      <c r="H23" s="49">
        <f t="shared" si="0"/>
        <v>0</v>
      </c>
      <c r="I23" s="49">
        <f>'3,4'!L28</f>
        <v>0</v>
      </c>
    </row>
    <row r="24" spans="1:9" ht="15.6">
      <c r="A24" s="441" t="s">
        <v>23</v>
      </c>
      <c r="B24" s="441"/>
      <c r="C24" s="441"/>
      <c r="D24" s="50">
        <f>kops1!$D$22</f>
        <v>0</v>
      </c>
      <c r="E24" s="51">
        <f>ROUND(E23*D24,2)</f>
        <v>0</v>
      </c>
      <c r="F24" s="37"/>
    </row>
    <row r="25" spans="1:9" ht="15.6">
      <c r="A25" s="66"/>
      <c r="B25" s="66"/>
      <c r="C25" s="87" t="s">
        <v>30</v>
      </c>
      <c r="D25" s="50"/>
      <c r="E25" s="51">
        <f>E24*0.1</f>
        <v>0</v>
      </c>
      <c r="F25" s="37"/>
    </row>
    <row r="26" spans="1:9" ht="15.6">
      <c r="A26" s="441" t="s">
        <v>19</v>
      </c>
      <c r="B26" s="441"/>
      <c r="C26" s="441"/>
      <c r="D26" s="50">
        <f>kops1!$D$24</f>
        <v>0</v>
      </c>
      <c r="E26" s="51">
        <f>ROUND(E23*D26,2)</f>
        <v>0</v>
      </c>
      <c r="F26" s="37"/>
    </row>
    <row r="27" spans="1:9" ht="18" customHeight="1">
      <c r="A27" s="438"/>
      <c r="B27" s="438"/>
      <c r="C27" s="48" t="s">
        <v>11</v>
      </c>
      <c r="D27" s="48"/>
      <c r="E27" s="52">
        <f>E26+E24+E23</f>
        <v>0</v>
      </c>
      <c r="F27" s="37"/>
    </row>
    <row r="28" spans="1:9" ht="17.399999999999999">
      <c r="A28" s="53"/>
    </row>
    <row r="29" spans="1:9" ht="17.399999999999999">
      <c r="A29" s="53"/>
    </row>
    <row r="30" spans="1:9" ht="13.8">
      <c r="A30" s="54"/>
      <c r="B30" s="2" t="s">
        <v>2</v>
      </c>
      <c r="C30" s="3"/>
      <c r="F30" s="37"/>
    </row>
    <row r="31" spans="1:9" ht="13.8">
      <c r="A31" s="37"/>
      <c r="B31" s="3"/>
      <c r="C31" s="89">
        <f>Koptame!C29</f>
        <v>0</v>
      </c>
      <c r="D31" s="55"/>
      <c r="E31" s="55"/>
      <c r="F31" s="37"/>
    </row>
    <row r="32" spans="1:9" ht="13.8">
      <c r="A32" s="56"/>
      <c r="B32" s="2"/>
      <c r="C32" s="88">
        <f>Koptame!C30</f>
        <v>0</v>
      </c>
      <c r="D32" s="37"/>
      <c r="E32" s="37"/>
      <c r="F32" s="37"/>
    </row>
    <row r="33" spans="2:3" ht="13.8">
      <c r="B33" s="2"/>
      <c r="C33" s="88"/>
    </row>
    <row r="34" spans="2:3" ht="13.8">
      <c r="B34" s="2"/>
    </row>
    <row r="35" spans="2:3" ht="13.8">
      <c r="B35" s="4"/>
      <c r="C35" s="1"/>
    </row>
    <row r="36" spans="2:3" ht="13.8">
      <c r="B36" s="2" t="str">
        <f>Koptame!B34</f>
        <v>Pārbaudīja:</v>
      </c>
      <c r="C36" s="69"/>
    </row>
    <row r="37" spans="2:3" ht="13.8">
      <c r="B37" s="3"/>
      <c r="C37" s="89">
        <f>Koptame!C35</f>
        <v>0</v>
      </c>
    </row>
    <row r="38" spans="2:3" ht="13.8">
      <c r="B38" s="2"/>
      <c r="C38" s="88">
        <f>Koptame!C36</f>
        <v>0</v>
      </c>
    </row>
  </sheetData>
  <mergeCells count="25">
    <mergeCell ref="A2:I2"/>
    <mergeCell ref="A4:I4"/>
    <mergeCell ref="A6:B6"/>
    <mergeCell ref="C6:I6"/>
    <mergeCell ref="A7:B7"/>
    <mergeCell ref="C7:I7"/>
    <mergeCell ref="A8:B8"/>
    <mergeCell ref="C8:I8"/>
    <mergeCell ref="A9:B9"/>
    <mergeCell ref="F11:G11"/>
    <mergeCell ref="F12:G12"/>
    <mergeCell ref="A26:C26"/>
    <mergeCell ref="A27:B27"/>
    <mergeCell ref="C20:D20"/>
    <mergeCell ref="A24:C24"/>
    <mergeCell ref="I16:I17"/>
    <mergeCell ref="C18:D18"/>
    <mergeCell ref="C19:D19"/>
    <mergeCell ref="A16:A17"/>
    <mergeCell ref="B16:B17"/>
    <mergeCell ref="C16:D17"/>
    <mergeCell ref="E16:E17"/>
    <mergeCell ref="F16:H16"/>
    <mergeCell ref="C21:D21"/>
    <mergeCell ref="C22:D2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Q161"/>
  <sheetViews>
    <sheetView showZeros="0" tabSelected="1" view="pageBreakPreview" topLeftCell="A49" zoomScale="90" zoomScaleNormal="80" zoomScaleSheetLayoutView="90" workbookViewId="0">
      <selection activeCell="F62" sqref="F62"/>
    </sheetView>
  </sheetViews>
  <sheetFormatPr defaultColWidth="9.109375" defaultRowHeight="13.8"/>
  <cols>
    <col min="1" max="1" width="6.88671875" style="11" customWidth="1"/>
    <col min="2" max="2" width="8.21875" style="28" customWidth="1"/>
    <col min="3" max="3" width="49" style="11" customWidth="1"/>
    <col min="4" max="4" width="16" style="11" customWidth="1"/>
    <col min="5" max="5" width="8.109375" style="11" customWidth="1"/>
    <col min="6" max="6" width="9.109375" style="11"/>
    <col min="7" max="8" width="9.109375" style="28"/>
    <col min="9" max="12" width="9.109375" style="11"/>
    <col min="13" max="16" width="9.109375" style="11" customWidth="1"/>
    <col min="17" max="17" width="13.33203125" style="11" customWidth="1"/>
    <col min="18" max="16384" width="9.109375" style="11"/>
  </cols>
  <sheetData>
    <row r="1" spans="1:17" s="16" customFormat="1" ht="15.6">
      <c r="A1" s="11"/>
      <c r="B1" s="25"/>
      <c r="F1" s="13"/>
      <c r="G1" s="65"/>
      <c r="H1" s="117" t="s">
        <v>43</v>
      </c>
      <c r="I1" s="115" t="str">
        <f>kops3!B19</f>
        <v>3.1</v>
      </c>
    </row>
    <row r="2" spans="1:17" s="16" customFormat="1">
      <c r="A2" s="11"/>
      <c r="B2" s="25"/>
      <c r="F2" s="13"/>
      <c r="G2" s="65"/>
      <c r="H2" s="97"/>
      <c r="I2" s="68"/>
    </row>
    <row r="3" spans="1:17" s="16" customFormat="1">
      <c r="A3" s="471" t="str">
        <f>C14</f>
        <v>Ārējie elektrotīkli</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556</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62"/>
      <c r="E8" s="14"/>
      <c r="F8" s="14"/>
      <c r="G8" s="27"/>
      <c r="H8" s="27"/>
      <c r="I8" s="14"/>
      <c r="J8" s="14"/>
      <c r="K8" s="14"/>
      <c r="L8" s="21"/>
      <c r="M8" s="21"/>
      <c r="N8" s="21"/>
      <c r="O8" s="21"/>
      <c r="P8" s="12" t="s">
        <v>42</v>
      </c>
      <c r="Q8" s="18">
        <f>Q149</f>
        <v>0</v>
      </c>
    </row>
    <row r="9" spans="1:17">
      <c r="A9" s="15"/>
      <c r="B9" s="61"/>
      <c r="E9" s="19"/>
      <c r="F9" s="21"/>
      <c r="G9" s="26"/>
      <c r="H9" s="26"/>
      <c r="I9" s="21"/>
      <c r="J9" s="21"/>
      <c r="K9" s="21"/>
      <c r="L9" s="21"/>
      <c r="O9" s="21"/>
      <c r="P9" s="21"/>
      <c r="Q9" s="17"/>
    </row>
    <row r="10" spans="1:17" ht="15">
      <c r="A10" s="23"/>
      <c r="B10" s="63"/>
      <c r="K10" s="22"/>
      <c r="L10" s="22"/>
      <c r="M10" s="472" t="str">
        <f>Koptame!D10</f>
        <v xml:space="preserve">Tāme sastādīta: </v>
      </c>
      <c r="N10" s="472"/>
      <c r="O10" s="472"/>
      <c r="P10" s="472"/>
      <c r="Q10" s="22"/>
    </row>
    <row r="11" spans="1:17" ht="15">
      <c r="A11" s="23"/>
      <c r="B11" s="63"/>
    </row>
    <row r="12" spans="1:17">
      <c r="A12" s="464" t="s">
        <v>6</v>
      </c>
      <c r="B12" s="478" t="s">
        <v>12</v>
      </c>
      <c r="C12" s="480" t="s">
        <v>47</v>
      </c>
      <c r="D12" s="481"/>
      <c r="E12" s="467" t="s">
        <v>13</v>
      </c>
      <c r="F12" s="464" t="s">
        <v>14</v>
      </c>
      <c r="G12" s="462" t="s">
        <v>15</v>
      </c>
      <c r="H12" s="462"/>
      <c r="I12" s="462"/>
      <c r="J12" s="462"/>
      <c r="K12" s="462"/>
      <c r="L12" s="462"/>
      <c r="M12" s="462" t="s">
        <v>16</v>
      </c>
      <c r="N12" s="462"/>
      <c r="O12" s="462"/>
      <c r="P12" s="462"/>
      <c r="Q12" s="462"/>
    </row>
    <row r="13" spans="1:17" ht="65.400000000000006">
      <c r="A13" s="464"/>
      <c r="B13" s="479"/>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s="28" customFormat="1">
      <c r="A14" s="135"/>
      <c r="B14" s="135"/>
      <c r="C14" s="313" t="str">
        <f>kops3!C19</f>
        <v>Ārējie elektrotīkli</v>
      </c>
      <c r="D14" s="314"/>
      <c r="E14" s="172"/>
      <c r="F14" s="172"/>
      <c r="G14" s="139"/>
      <c r="H14" s="140"/>
      <c r="I14" s="140"/>
      <c r="J14" s="140"/>
      <c r="K14" s="140"/>
      <c r="L14" s="217">
        <f t="shared" ref="L14:L45" si="0">SUM(I14:K14)</f>
        <v>0</v>
      </c>
      <c r="M14" s="139">
        <f t="shared" ref="M14:M45" si="1">ROUND(G14*F14,2)</f>
        <v>0</v>
      </c>
      <c r="N14" s="140">
        <f t="shared" ref="N14:N45" si="2">ROUND(I14*F14,2)</f>
        <v>0</v>
      </c>
      <c r="O14" s="140">
        <f t="shared" ref="O14:O45" si="3">ROUND(J14*F14,2)</f>
        <v>0</v>
      </c>
      <c r="P14" s="140">
        <f t="shared" ref="P14:P45" si="4">ROUND(K14*F14,2)</f>
        <v>0</v>
      </c>
      <c r="Q14" s="217">
        <f t="shared" ref="Q14" si="5">SUM(N14:P14)</f>
        <v>0</v>
      </c>
    </row>
    <row r="15" spans="1:17" s="28" customFormat="1">
      <c r="A15" s="315"/>
      <c r="B15" s="316"/>
      <c r="C15" s="317" t="s">
        <v>124</v>
      </c>
      <c r="D15" s="318"/>
      <c r="E15" s="195"/>
      <c r="F15" s="195"/>
      <c r="G15" s="148"/>
      <c r="H15" s="148"/>
      <c r="I15" s="140"/>
      <c r="J15" s="140"/>
      <c r="K15" s="140"/>
      <c r="L15" s="218">
        <f t="shared" si="0"/>
        <v>0</v>
      </c>
      <c r="M15" s="148">
        <f t="shared" si="1"/>
        <v>0</v>
      </c>
      <c r="N15" s="161">
        <f t="shared" si="2"/>
        <v>0</v>
      </c>
      <c r="O15" s="161">
        <f t="shared" si="3"/>
        <v>0</v>
      </c>
      <c r="P15" s="161">
        <f t="shared" si="4"/>
        <v>0</v>
      </c>
      <c r="Q15" s="218">
        <f t="shared" ref="Q15:Q71" si="6">SUM(N15:P15)</f>
        <v>0</v>
      </c>
    </row>
    <row r="16" spans="1:17" s="28" customFormat="1" ht="26.4">
      <c r="A16" s="319">
        <v>1</v>
      </c>
      <c r="B16" s="178"/>
      <c r="C16" s="320" t="s">
        <v>453</v>
      </c>
      <c r="D16" s="195" t="s">
        <v>125</v>
      </c>
      <c r="E16" s="180" t="s">
        <v>77</v>
      </c>
      <c r="F16" s="321">
        <v>70</v>
      </c>
      <c r="G16" s="153"/>
      <c r="H16" s="181"/>
      <c r="I16" s="153">
        <f t="shared" ref="I16:I17" si="7">ROUND(G16*H16,2)</f>
        <v>0</v>
      </c>
      <c r="J16" s="153"/>
      <c r="K16" s="304"/>
      <c r="L16" s="218">
        <f t="shared" si="0"/>
        <v>0</v>
      </c>
      <c r="M16" s="148">
        <f t="shared" si="1"/>
        <v>0</v>
      </c>
      <c r="N16" s="161">
        <f t="shared" si="2"/>
        <v>0</v>
      </c>
      <c r="O16" s="161">
        <f t="shared" si="3"/>
        <v>0</v>
      </c>
      <c r="P16" s="161">
        <f t="shared" si="4"/>
        <v>0</v>
      </c>
      <c r="Q16" s="218">
        <f t="shared" si="6"/>
        <v>0</v>
      </c>
    </row>
    <row r="17" spans="1:17" s="28" customFormat="1" ht="26.4">
      <c r="A17" s="319">
        <v>2</v>
      </c>
      <c r="B17" s="178"/>
      <c r="C17" s="320" t="s">
        <v>450</v>
      </c>
      <c r="D17" s="195" t="s">
        <v>125</v>
      </c>
      <c r="E17" s="180" t="s">
        <v>77</v>
      </c>
      <c r="F17" s="321">
        <v>70</v>
      </c>
      <c r="G17" s="153"/>
      <c r="H17" s="181"/>
      <c r="I17" s="153">
        <f t="shared" si="7"/>
        <v>0</v>
      </c>
      <c r="J17" s="153"/>
      <c r="K17" s="304"/>
      <c r="L17" s="218">
        <f t="shared" si="0"/>
        <v>0</v>
      </c>
      <c r="M17" s="148">
        <f t="shared" si="1"/>
        <v>0</v>
      </c>
      <c r="N17" s="161">
        <f t="shared" si="2"/>
        <v>0</v>
      </c>
      <c r="O17" s="161">
        <f t="shared" si="3"/>
        <v>0</v>
      </c>
      <c r="P17" s="161">
        <f t="shared" si="4"/>
        <v>0</v>
      </c>
      <c r="Q17" s="218">
        <f t="shared" si="6"/>
        <v>0</v>
      </c>
    </row>
    <row r="18" spans="1:17" s="28" customFormat="1" ht="52.8">
      <c r="A18" s="319">
        <v>3</v>
      </c>
      <c r="B18" s="178"/>
      <c r="C18" s="320" t="s">
        <v>449</v>
      </c>
      <c r="D18" s="195" t="s">
        <v>125</v>
      </c>
      <c r="E18" s="180" t="s">
        <v>112</v>
      </c>
      <c r="F18" s="321">
        <v>10</v>
      </c>
      <c r="G18" s="153"/>
      <c r="H18" s="181"/>
      <c r="I18" s="153">
        <f>ROUND(G18*H18,2)</f>
        <v>0</v>
      </c>
      <c r="J18" s="153"/>
      <c r="K18" s="304"/>
      <c r="L18" s="218">
        <f t="shared" si="0"/>
        <v>0</v>
      </c>
      <c r="M18" s="148">
        <f t="shared" si="1"/>
        <v>0</v>
      </c>
      <c r="N18" s="161">
        <f t="shared" si="2"/>
        <v>0</v>
      </c>
      <c r="O18" s="161">
        <f t="shared" si="3"/>
        <v>0</v>
      </c>
      <c r="P18" s="161">
        <f t="shared" si="4"/>
        <v>0</v>
      </c>
      <c r="Q18" s="218">
        <f t="shared" si="6"/>
        <v>0</v>
      </c>
    </row>
    <row r="19" spans="1:17" s="28" customFormat="1" ht="26.4">
      <c r="A19" s="319">
        <v>4</v>
      </c>
      <c r="B19" s="178"/>
      <c r="C19" s="322" t="s">
        <v>448</v>
      </c>
      <c r="D19" s="195"/>
      <c r="E19" s="195" t="s">
        <v>77</v>
      </c>
      <c r="F19" s="321">
        <v>20</v>
      </c>
      <c r="G19" s="148"/>
      <c r="H19" s="181"/>
      <c r="I19" s="153">
        <f t="shared" ref="I19:I21" si="8">ROUND(G19*H19,2)</f>
        <v>0</v>
      </c>
      <c r="J19" s="140"/>
      <c r="K19" s="140"/>
      <c r="L19" s="218">
        <f t="shared" si="0"/>
        <v>0</v>
      </c>
      <c r="M19" s="148">
        <f t="shared" si="1"/>
        <v>0</v>
      </c>
      <c r="N19" s="161">
        <f t="shared" si="2"/>
        <v>0</v>
      </c>
      <c r="O19" s="161">
        <f t="shared" si="3"/>
        <v>0</v>
      </c>
      <c r="P19" s="161">
        <f t="shared" si="4"/>
        <v>0</v>
      </c>
      <c r="Q19" s="218">
        <f t="shared" si="6"/>
        <v>0</v>
      </c>
    </row>
    <row r="20" spans="1:17" s="28" customFormat="1" ht="26.4">
      <c r="A20" s="319">
        <v>5</v>
      </c>
      <c r="B20" s="178"/>
      <c r="C20" s="322" t="s">
        <v>451</v>
      </c>
      <c r="D20" s="195"/>
      <c r="E20" s="195" t="s">
        <v>112</v>
      </c>
      <c r="F20" s="321">
        <v>40</v>
      </c>
      <c r="G20" s="148"/>
      <c r="H20" s="181"/>
      <c r="I20" s="153">
        <f t="shared" si="8"/>
        <v>0</v>
      </c>
      <c r="J20" s="140"/>
      <c r="K20" s="140"/>
      <c r="L20" s="218">
        <f t="shared" si="0"/>
        <v>0</v>
      </c>
      <c r="M20" s="148">
        <f t="shared" si="1"/>
        <v>0</v>
      </c>
      <c r="N20" s="161">
        <f t="shared" si="2"/>
        <v>0</v>
      </c>
      <c r="O20" s="161">
        <f t="shared" si="3"/>
        <v>0</v>
      </c>
      <c r="P20" s="161">
        <f t="shared" si="4"/>
        <v>0</v>
      </c>
      <c r="Q20" s="218">
        <f t="shared" si="6"/>
        <v>0</v>
      </c>
    </row>
    <row r="21" spans="1:17" s="28" customFormat="1">
      <c r="A21" s="319">
        <v>6</v>
      </c>
      <c r="B21" s="178"/>
      <c r="C21" s="322" t="s">
        <v>452</v>
      </c>
      <c r="D21" s="195"/>
      <c r="E21" s="195" t="s">
        <v>113</v>
      </c>
      <c r="F21" s="321">
        <v>4</v>
      </c>
      <c r="G21" s="148"/>
      <c r="H21" s="181"/>
      <c r="I21" s="153">
        <f t="shared" si="8"/>
        <v>0</v>
      </c>
      <c r="J21" s="140"/>
      <c r="K21" s="140"/>
      <c r="L21" s="218">
        <f t="shared" si="0"/>
        <v>0</v>
      </c>
      <c r="M21" s="148">
        <f t="shared" si="1"/>
        <v>0</v>
      </c>
      <c r="N21" s="161">
        <f t="shared" si="2"/>
        <v>0</v>
      </c>
      <c r="O21" s="161">
        <f t="shared" si="3"/>
        <v>0</v>
      </c>
      <c r="P21" s="161">
        <f t="shared" si="4"/>
        <v>0</v>
      </c>
      <c r="Q21" s="218">
        <f t="shared" si="6"/>
        <v>0</v>
      </c>
    </row>
    <row r="22" spans="1:17" s="28" customFormat="1">
      <c r="A22" s="315"/>
      <c r="B22" s="316"/>
      <c r="C22" s="317" t="s">
        <v>126</v>
      </c>
      <c r="D22" s="318"/>
      <c r="E22" s="195"/>
      <c r="F22" s="195"/>
      <c r="G22" s="148"/>
      <c r="H22" s="148"/>
      <c r="I22" s="140"/>
      <c r="J22" s="140"/>
      <c r="K22" s="140"/>
      <c r="L22" s="218">
        <f t="shared" si="0"/>
        <v>0</v>
      </c>
      <c r="M22" s="148">
        <f t="shared" si="1"/>
        <v>0</v>
      </c>
      <c r="N22" s="161">
        <f t="shared" si="2"/>
        <v>0</v>
      </c>
      <c r="O22" s="161">
        <f t="shared" si="3"/>
        <v>0</v>
      </c>
      <c r="P22" s="161">
        <f t="shared" si="4"/>
        <v>0</v>
      </c>
      <c r="Q22" s="218">
        <f t="shared" si="6"/>
        <v>0</v>
      </c>
    </row>
    <row r="23" spans="1:17" s="28" customFormat="1" ht="26.4">
      <c r="A23" s="323">
        <v>7</v>
      </c>
      <c r="B23" s="324"/>
      <c r="C23" s="325" t="s">
        <v>127</v>
      </c>
      <c r="D23" s="195" t="s">
        <v>125</v>
      </c>
      <c r="E23" s="180" t="s">
        <v>112</v>
      </c>
      <c r="F23" s="321">
        <v>15</v>
      </c>
      <c r="G23" s="153"/>
      <c r="H23" s="181"/>
      <c r="I23" s="153">
        <f t="shared" ref="I23:I25" si="9">ROUND(G23*H23,2)</f>
        <v>0</v>
      </c>
      <c r="J23" s="153"/>
      <c r="K23" s="304"/>
      <c r="L23" s="218">
        <f t="shared" si="0"/>
        <v>0</v>
      </c>
      <c r="M23" s="148">
        <f t="shared" si="1"/>
        <v>0</v>
      </c>
      <c r="N23" s="161">
        <f t="shared" si="2"/>
        <v>0</v>
      </c>
      <c r="O23" s="161">
        <f t="shared" si="3"/>
        <v>0</v>
      </c>
      <c r="P23" s="161">
        <f t="shared" si="4"/>
        <v>0</v>
      </c>
      <c r="Q23" s="218">
        <f t="shared" si="6"/>
        <v>0</v>
      </c>
    </row>
    <row r="24" spans="1:17" s="28" customFormat="1" ht="26.4">
      <c r="A24" s="323">
        <v>8</v>
      </c>
      <c r="B24" s="324"/>
      <c r="C24" s="325" t="s">
        <v>128</v>
      </c>
      <c r="D24" s="195" t="s">
        <v>125</v>
      </c>
      <c r="E24" s="180" t="s">
        <v>77</v>
      </c>
      <c r="F24" s="321">
        <v>24</v>
      </c>
      <c r="G24" s="153"/>
      <c r="H24" s="181"/>
      <c r="I24" s="153">
        <f t="shared" si="9"/>
        <v>0</v>
      </c>
      <c r="J24" s="153"/>
      <c r="K24" s="304"/>
      <c r="L24" s="218">
        <f t="shared" si="0"/>
        <v>0</v>
      </c>
      <c r="M24" s="148">
        <f t="shared" si="1"/>
        <v>0</v>
      </c>
      <c r="N24" s="161">
        <f t="shared" si="2"/>
        <v>0</v>
      </c>
      <c r="O24" s="161">
        <f t="shared" si="3"/>
        <v>0</v>
      </c>
      <c r="P24" s="161">
        <f t="shared" si="4"/>
        <v>0</v>
      </c>
      <c r="Q24" s="218">
        <f t="shared" si="6"/>
        <v>0</v>
      </c>
    </row>
    <row r="25" spans="1:17" s="28" customFormat="1" ht="26.4">
      <c r="A25" s="323">
        <v>9</v>
      </c>
      <c r="B25" s="324"/>
      <c r="C25" s="325" t="s">
        <v>129</v>
      </c>
      <c r="D25" s="195" t="s">
        <v>125</v>
      </c>
      <c r="E25" s="180" t="s">
        <v>77</v>
      </c>
      <c r="F25" s="321">
        <v>28.6</v>
      </c>
      <c r="G25" s="153"/>
      <c r="H25" s="181"/>
      <c r="I25" s="153">
        <f t="shared" si="9"/>
        <v>0</v>
      </c>
      <c r="J25" s="153"/>
      <c r="K25" s="304"/>
      <c r="L25" s="218">
        <f t="shared" si="0"/>
        <v>0</v>
      </c>
      <c r="M25" s="148">
        <f t="shared" si="1"/>
        <v>0</v>
      </c>
      <c r="N25" s="161">
        <f t="shared" si="2"/>
        <v>0</v>
      </c>
      <c r="O25" s="161">
        <f t="shared" si="3"/>
        <v>0</v>
      </c>
      <c r="P25" s="161">
        <f t="shared" si="4"/>
        <v>0</v>
      </c>
      <c r="Q25" s="218">
        <f t="shared" si="6"/>
        <v>0</v>
      </c>
    </row>
    <row r="26" spans="1:17" s="28" customFormat="1" ht="26.4">
      <c r="A26" s="323">
        <v>10</v>
      </c>
      <c r="B26" s="324"/>
      <c r="C26" s="325" t="s">
        <v>130</v>
      </c>
      <c r="D26" s="195" t="s">
        <v>125</v>
      </c>
      <c r="E26" s="180" t="s">
        <v>77</v>
      </c>
      <c r="F26" s="321">
        <v>45</v>
      </c>
      <c r="G26" s="153"/>
      <c r="H26" s="181"/>
      <c r="I26" s="153">
        <f t="shared" ref="I26:I29" si="10">ROUND(G26*H26,2)</f>
        <v>0</v>
      </c>
      <c r="J26" s="153"/>
      <c r="K26" s="304"/>
      <c r="L26" s="218">
        <f t="shared" si="0"/>
        <v>0</v>
      </c>
      <c r="M26" s="148">
        <f t="shared" si="1"/>
        <v>0</v>
      </c>
      <c r="N26" s="161">
        <f t="shared" si="2"/>
        <v>0</v>
      </c>
      <c r="O26" s="161">
        <f t="shared" si="3"/>
        <v>0</v>
      </c>
      <c r="P26" s="161">
        <f t="shared" si="4"/>
        <v>0</v>
      </c>
      <c r="Q26" s="218">
        <f t="shared" si="6"/>
        <v>0</v>
      </c>
    </row>
    <row r="27" spans="1:17" s="28" customFormat="1">
      <c r="A27" s="323">
        <v>11</v>
      </c>
      <c r="B27" s="324"/>
      <c r="C27" s="325" t="s">
        <v>131</v>
      </c>
      <c r="D27" s="195"/>
      <c r="E27" s="180" t="s">
        <v>77</v>
      </c>
      <c r="F27" s="321">
        <v>78.8</v>
      </c>
      <c r="G27" s="153"/>
      <c r="H27" s="181"/>
      <c r="I27" s="153">
        <f t="shared" si="10"/>
        <v>0</v>
      </c>
      <c r="J27" s="153"/>
      <c r="K27" s="304"/>
      <c r="L27" s="218">
        <f t="shared" si="0"/>
        <v>0</v>
      </c>
      <c r="M27" s="148">
        <f t="shared" si="1"/>
        <v>0</v>
      </c>
      <c r="N27" s="161">
        <f t="shared" si="2"/>
        <v>0</v>
      </c>
      <c r="O27" s="161">
        <f t="shared" si="3"/>
        <v>0</v>
      </c>
      <c r="P27" s="161">
        <f t="shared" si="4"/>
        <v>0</v>
      </c>
      <c r="Q27" s="218">
        <f t="shared" si="6"/>
        <v>0</v>
      </c>
    </row>
    <row r="28" spans="1:17" s="28" customFormat="1">
      <c r="A28" s="323">
        <v>12</v>
      </c>
      <c r="B28" s="324"/>
      <c r="C28" s="325" t="s">
        <v>132</v>
      </c>
      <c r="D28" s="195" t="s">
        <v>125</v>
      </c>
      <c r="E28" s="180" t="s">
        <v>77</v>
      </c>
      <c r="F28" s="321">
        <v>78.8</v>
      </c>
      <c r="G28" s="153"/>
      <c r="H28" s="181"/>
      <c r="I28" s="153">
        <f t="shared" si="10"/>
        <v>0</v>
      </c>
      <c r="J28" s="153"/>
      <c r="K28" s="304"/>
      <c r="L28" s="218">
        <f t="shared" si="0"/>
        <v>0</v>
      </c>
      <c r="M28" s="148">
        <f t="shared" si="1"/>
        <v>0</v>
      </c>
      <c r="N28" s="161">
        <f t="shared" si="2"/>
        <v>0</v>
      </c>
      <c r="O28" s="161">
        <f t="shared" si="3"/>
        <v>0</v>
      </c>
      <c r="P28" s="161">
        <f t="shared" si="4"/>
        <v>0</v>
      </c>
      <c r="Q28" s="218">
        <f t="shared" si="6"/>
        <v>0</v>
      </c>
    </row>
    <row r="29" spans="1:17" s="28" customFormat="1" ht="52.8">
      <c r="A29" s="382" t="s">
        <v>570</v>
      </c>
      <c r="B29" s="324"/>
      <c r="C29" s="384" t="s">
        <v>598</v>
      </c>
      <c r="D29" s="195" t="s">
        <v>125</v>
      </c>
      <c r="E29" s="180" t="s">
        <v>112</v>
      </c>
      <c r="F29" s="321">
        <v>104</v>
      </c>
      <c r="G29" s="304"/>
      <c r="H29" s="181"/>
      <c r="I29" s="153">
        <f t="shared" si="10"/>
        <v>0</v>
      </c>
      <c r="J29" s="153"/>
      <c r="K29" s="304"/>
      <c r="L29" s="218">
        <f t="shared" si="0"/>
        <v>0</v>
      </c>
      <c r="M29" s="148">
        <f t="shared" si="1"/>
        <v>0</v>
      </c>
      <c r="N29" s="161">
        <f t="shared" si="2"/>
        <v>0</v>
      </c>
      <c r="O29" s="161">
        <f t="shared" si="3"/>
        <v>0</v>
      </c>
      <c r="P29" s="161">
        <f t="shared" si="4"/>
        <v>0</v>
      </c>
      <c r="Q29" s="218">
        <f t="shared" si="6"/>
        <v>0</v>
      </c>
    </row>
    <row r="30" spans="1:17" s="28" customFormat="1">
      <c r="A30" s="323">
        <v>14</v>
      </c>
      <c r="B30" s="324"/>
      <c r="C30" s="322" t="s">
        <v>454</v>
      </c>
      <c r="D30" s="193"/>
      <c r="E30" s="195" t="s">
        <v>77</v>
      </c>
      <c r="F30" s="321">
        <f>((35*2)+(40*2)+50+55+50+55)*2</f>
        <v>720</v>
      </c>
      <c r="G30" s="153"/>
      <c r="H30" s="181"/>
      <c r="I30" s="153">
        <f>ROUND(G30*H30,2)</f>
        <v>0</v>
      </c>
      <c r="J30" s="140"/>
      <c r="K30" s="304"/>
      <c r="L30" s="218">
        <f t="shared" si="0"/>
        <v>0</v>
      </c>
      <c r="M30" s="148">
        <f t="shared" si="1"/>
        <v>0</v>
      </c>
      <c r="N30" s="161">
        <f t="shared" si="2"/>
        <v>0</v>
      </c>
      <c r="O30" s="161">
        <f t="shared" si="3"/>
        <v>0</v>
      </c>
      <c r="P30" s="161">
        <f t="shared" si="4"/>
        <v>0</v>
      </c>
      <c r="Q30" s="218">
        <f t="shared" si="6"/>
        <v>0</v>
      </c>
    </row>
    <row r="31" spans="1:17" s="28" customFormat="1">
      <c r="A31" s="323">
        <v>15</v>
      </c>
      <c r="B31" s="324"/>
      <c r="C31" s="322" t="s">
        <v>455</v>
      </c>
      <c r="D31" s="326"/>
      <c r="E31" s="326" t="s">
        <v>77</v>
      </c>
      <c r="F31" s="321">
        <f>(35+40+45)*1.1</f>
        <v>132</v>
      </c>
      <c r="G31" s="148"/>
      <c r="H31" s="181"/>
      <c r="I31" s="153">
        <f t="shared" ref="I31:I33" si="11">ROUND(G31*H31,2)</f>
        <v>0</v>
      </c>
      <c r="J31" s="140"/>
      <c r="K31" s="140"/>
      <c r="L31" s="218">
        <f t="shared" si="0"/>
        <v>0</v>
      </c>
      <c r="M31" s="148">
        <f t="shared" si="1"/>
        <v>0</v>
      </c>
      <c r="N31" s="161">
        <f t="shared" si="2"/>
        <v>0</v>
      </c>
      <c r="O31" s="161">
        <f t="shared" si="3"/>
        <v>0</v>
      </c>
      <c r="P31" s="161">
        <f t="shared" si="4"/>
        <v>0</v>
      </c>
      <c r="Q31" s="218">
        <f t="shared" si="6"/>
        <v>0</v>
      </c>
    </row>
    <row r="32" spans="1:17" s="28" customFormat="1" ht="26.4">
      <c r="A32" s="323">
        <v>16</v>
      </c>
      <c r="B32" s="324"/>
      <c r="C32" s="322" t="s">
        <v>458</v>
      </c>
      <c r="D32" s="195" t="s">
        <v>114</v>
      </c>
      <c r="E32" s="195" t="s">
        <v>77</v>
      </c>
      <c r="F32" s="321">
        <v>242.00000000000003</v>
      </c>
      <c r="G32" s="241"/>
      <c r="H32" s="256"/>
      <c r="I32" s="241">
        <f t="shared" si="11"/>
        <v>0</v>
      </c>
      <c r="J32" s="140"/>
      <c r="K32" s="140"/>
      <c r="L32" s="218">
        <f t="shared" si="0"/>
        <v>0</v>
      </c>
      <c r="M32" s="148">
        <f t="shared" si="1"/>
        <v>0</v>
      </c>
      <c r="N32" s="161">
        <f t="shared" si="2"/>
        <v>0</v>
      </c>
      <c r="O32" s="161">
        <f t="shared" si="3"/>
        <v>0</v>
      </c>
      <c r="P32" s="161">
        <f t="shared" si="4"/>
        <v>0</v>
      </c>
      <c r="Q32" s="218">
        <f t="shared" si="6"/>
        <v>0</v>
      </c>
    </row>
    <row r="33" spans="1:17" s="28" customFormat="1">
      <c r="A33" s="323">
        <v>17</v>
      </c>
      <c r="B33" s="324"/>
      <c r="C33" s="322" t="s">
        <v>459</v>
      </c>
      <c r="D33" s="195" t="s">
        <v>115</v>
      </c>
      <c r="E33" s="195" t="s">
        <v>77</v>
      </c>
      <c r="F33" s="321">
        <v>24</v>
      </c>
      <c r="G33" s="241"/>
      <c r="H33" s="256"/>
      <c r="I33" s="241">
        <f t="shared" si="11"/>
        <v>0</v>
      </c>
      <c r="J33" s="140"/>
      <c r="K33" s="140"/>
      <c r="L33" s="218">
        <f t="shared" si="0"/>
        <v>0</v>
      </c>
      <c r="M33" s="148">
        <f t="shared" si="1"/>
        <v>0</v>
      </c>
      <c r="N33" s="161">
        <f t="shared" si="2"/>
        <v>0</v>
      </c>
      <c r="O33" s="161">
        <f t="shared" si="3"/>
        <v>0</v>
      </c>
      <c r="P33" s="161">
        <f t="shared" si="4"/>
        <v>0</v>
      </c>
      <c r="Q33" s="218">
        <f t="shared" si="6"/>
        <v>0</v>
      </c>
    </row>
    <row r="34" spans="1:17" s="28" customFormat="1">
      <c r="A34" s="315"/>
      <c r="B34" s="316"/>
      <c r="C34" s="317" t="s">
        <v>133</v>
      </c>
      <c r="D34" s="318"/>
      <c r="E34" s="195"/>
      <c r="F34" s="195"/>
      <c r="G34" s="148"/>
      <c r="H34" s="148"/>
      <c r="I34" s="140"/>
      <c r="J34" s="140"/>
      <c r="K34" s="140"/>
      <c r="L34" s="218">
        <f t="shared" si="0"/>
        <v>0</v>
      </c>
      <c r="M34" s="148">
        <f t="shared" si="1"/>
        <v>0</v>
      </c>
      <c r="N34" s="161">
        <f t="shared" si="2"/>
        <v>0</v>
      </c>
      <c r="O34" s="161">
        <f t="shared" si="3"/>
        <v>0</v>
      </c>
      <c r="P34" s="161">
        <f t="shared" si="4"/>
        <v>0</v>
      </c>
      <c r="Q34" s="218">
        <f t="shared" si="6"/>
        <v>0</v>
      </c>
    </row>
    <row r="35" spans="1:17" s="28" customFormat="1" ht="39.6">
      <c r="A35" s="382" t="s">
        <v>596</v>
      </c>
      <c r="B35" s="324"/>
      <c r="C35" s="385" t="s">
        <v>599</v>
      </c>
      <c r="D35" s="195" t="s">
        <v>125</v>
      </c>
      <c r="E35" s="326" t="s">
        <v>112</v>
      </c>
      <c r="F35" s="327">
        <v>2</v>
      </c>
      <c r="G35" s="304"/>
      <c r="H35" s="181"/>
      <c r="I35" s="153">
        <f t="shared" ref="I35:I38" si="12">ROUND(G35*H35,2)</f>
        <v>0</v>
      </c>
      <c r="J35" s="153"/>
      <c r="K35" s="304"/>
      <c r="L35" s="218">
        <f t="shared" si="0"/>
        <v>0</v>
      </c>
      <c r="M35" s="148">
        <f t="shared" si="1"/>
        <v>0</v>
      </c>
      <c r="N35" s="161">
        <f t="shared" si="2"/>
        <v>0</v>
      </c>
      <c r="O35" s="161">
        <f t="shared" si="3"/>
        <v>0</v>
      </c>
      <c r="P35" s="161">
        <f t="shared" si="4"/>
        <v>0</v>
      </c>
      <c r="Q35" s="218">
        <f t="shared" si="6"/>
        <v>0</v>
      </c>
    </row>
    <row r="36" spans="1:17" s="28" customFormat="1" ht="39.6">
      <c r="A36" s="323">
        <v>19</v>
      </c>
      <c r="B36" s="324"/>
      <c r="C36" s="322" t="s">
        <v>456</v>
      </c>
      <c r="D36" s="195" t="s">
        <v>125</v>
      </c>
      <c r="E36" s="180" t="s">
        <v>77</v>
      </c>
      <c r="F36" s="180">
        <v>16</v>
      </c>
      <c r="G36" s="153"/>
      <c r="H36" s="181"/>
      <c r="I36" s="153">
        <f t="shared" si="12"/>
        <v>0</v>
      </c>
      <c r="J36" s="153"/>
      <c r="K36" s="304"/>
      <c r="L36" s="218">
        <f t="shared" si="0"/>
        <v>0</v>
      </c>
      <c r="M36" s="148">
        <f t="shared" si="1"/>
        <v>0</v>
      </c>
      <c r="N36" s="161">
        <f t="shared" si="2"/>
        <v>0</v>
      </c>
      <c r="O36" s="161">
        <f t="shared" si="3"/>
        <v>0</v>
      </c>
      <c r="P36" s="161">
        <f t="shared" si="4"/>
        <v>0</v>
      </c>
      <c r="Q36" s="218">
        <f t="shared" si="6"/>
        <v>0</v>
      </c>
    </row>
    <row r="37" spans="1:17" s="28" customFormat="1">
      <c r="A37" s="323">
        <v>20</v>
      </c>
      <c r="B37" s="324"/>
      <c r="C37" s="325" t="s">
        <v>134</v>
      </c>
      <c r="D37" s="195" t="s">
        <v>125</v>
      </c>
      <c r="E37" s="180" t="s">
        <v>77</v>
      </c>
      <c r="F37" s="180">
        <v>16</v>
      </c>
      <c r="G37" s="153"/>
      <c r="H37" s="181"/>
      <c r="I37" s="153">
        <f t="shared" si="12"/>
        <v>0</v>
      </c>
      <c r="J37" s="153"/>
      <c r="K37" s="304"/>
      <c r="L37" s="218">
        <f t="shared" si="0"/>
        <v>0</v>
      </c>
      <c r="M37" s="148">
        <f t="shared" si="1"/>
        <v>0</v>
      </c>
      <c r="N37" s="161">
        <f t="shared" si="2"/>
        <v>0</v>
      </c>
      <c r="O37" s="161">
        <f t="shared" si="3"/>
        <v>0</v>
      </c>
      <c r="P37" s="161">
        <f t="shared" si="4"/>
        <v>0</v>
      </c>
      <c r="Q37" s="218">
        <f t="shared" si="6"/>
        <v>0</v>
      </c>
    </row>
    <row r="38" spans="1:17" s="28" customFormat="1">
      <c r="A38" s="323">
        <v>21</v>
      </c>
      <c r="B38" s="324"/>
      <c r="C38" s="325" t="s">
        <v>135</v>
      </c>
      <c r="D38" s="195" t="s">
        <v>125</v>
      </c>
      <c r="E38" s="180" t="s">
        <v>112</v>
      </c>
      <c r="F38" s="180">
        <v>2</v>
      </c>
      <c r="G38" s="153"/>
      <c r="H38" s="181"/>
      <c r="I38" s="153">
        <f t="shared" si="12"/>
        <v>0</v>
      </c>
      <c r="J38" s="153"/>
      <c r="K38" s="304"/>
      <c r="L38" s="218">
        <f t="shared" si="0"/>
        <v>0</v>
      </c>
      <c r="M38" s="148">
        <f t="shared" si="1"/>
        <v>0</v>
      </c>
      <c r="N38" s="161">
        <f t="shared" si="2"/>
        <v>0</v>
      </c>
      <c r="O38" s="161">
        <f t="shared" si="3"/>
        <v>0</v>
      </c>
      <c r="P38" s="161">
        <f t="shared" si="4"/>
        <v>0</v>
      </c>
      <c r="Q38" s="218">
        <f t="shared" si="6"/>
        <v>0</v>
      </c>
    </row>
    <row r="39" spans="1:17" s="28" customFormat="1" ht="39.6">
      <c r="A39" s="323">
        <v>22</v>
      </c>
      <c r="B39" s="324"/>
      <c r="C39" s="322" t="s">
        <v>457</v>
      </c>
      <c r="D39" s="195" t="s">
        <v>125</v>
      </c>
      <c r="E39" s="195" t="s">
        <v>112</v>
      </c>
      <c r="F39" s="321">
        <v>40</v>
      </c>
      <c r="G39" s="153"/>
      <c r="H39" s="181"/>
      <c r="I39" s="153">
        <f t="shared" ref="I39:I40" si="13">ROUND(G39*H39,2)</f>
        <v>0</v>
      </c>
      <c r="J39" s="153"/>
      <c r="K39" s="304"/>
      <c r="L39" s="218">
        <f t="shared" si="0"/>
        <v>0</v>
      </c>
      <c r="M39" s="148">
        <f t="shared" si="1"/>
        <v>0</v>
      </c>
      <c r="N39" s="161">
        <f t="shared" si="2"/>
        <v>0</v>
      </c>
      <c r="O39" s="161">
        <f t="shared" si="3"/>
        <v>0</v>
      </c>
      <c r="P39" s="161">
        <f t="shared" si="4"/>
        <v>0</v>
      </c>
      <c r="Q39" s="218">
        <f t="shared" si="6"/>
        <v>0</v>
      </c>
    </row>
    <row r="40" spans="1:17" s="28" customFormat="1" ht="26.4">
      <c r="A40" s="323">
        <v>23</v>
      </c>
      <c r="B40" s="324"/>
      <c r="C40" s="325" t="s">
        <v>136</v>
      </c>
      <c r="D40" s="195" t="s">
        <v>125</v>
      </c>
      <c r="E40" s="195" t="s">
        <v>112</v>
      </c>
      <c r="F40" s="321">
        <v>40</v>
      </c>
      <c r="G40" s="153"/>
      <c r="H40" s="181"/>
      <c r="I40" s="153">
        <f t="shared" si="13"/>
        <v>0</v>
      </c>
      <c r="J40" s="153"/>
      <c r="K40" s="304"/>
      <c r="L40" s="218">
        <f t="shared" si="0"/>
        <v>0</v>
      </c>
      <c r="M40" s="148">
        <f t="shared" si="1"/>
        <v>0</v>
      </c>
      <c r="N40" s="161">
        <f t="shared" si="2"/>
        <v>0</v>
      </c>
      <c r="O40" s="161">
        <f t="shared" si="3"/>
        <v>0</v>
      </c>
      <c r="P40" s="161">
        <f t="shared" si="4"/>
        <v>0</v>
      </c>
      <c r="Q40" s="218">
        <f t="shared" si="6"/>
        <v>0</v>
      </c>
    </row>
    <row r="41" spans="1:17" s="28" customFormat="1">
      <c r="A41" s="315"/>
      <c r="B41" s="316"/>
      <c r="C41" s="317" t="s">
        <v>137</v>
      </c>
      <c r="D41" s="318"/>
      <c r="E41" s="195"/>
      <c r="F41" s="195"/>
      <c r="G41" s="148"/>
      <c r="H41" s="148"/>
      <c r="I41" s="140"/>
      <c r="J41" s="140"/>
      <c r="K41" s="140"/>
      <c r="L41" s="218">
        <f t="shared" si="0"/>
        <v>0</v>
      </c>
      <c r="M41" s="148">
        <f t="shared" si="1"/>
        <v>0</v>
      </c>
      <c r="N41" s="161">
        <f t="shared" si="2"/>
        <v>0</v>
      </c>
      <c r="O41" s="161">
        <f t="shared" si="3"/>
        <v>0</v>
      </c>
      <c r="P41" s="161">
        <f t="shared" si="4"/>
        <v>0</v>
      </c>
      <c r="Q41" s="218">
        <f t="shared" si="6"/>
        <v>0</v>
      </c>
    </row>
    <row r="42" spans="1:17" s="28" customFormat="1" ht="26.4">
      <c r="A42" s="323">
        <v>24</v>
      </c>
      <c r="B42" s="324"/>
      <c r="C42" s="325" t="s">
        <v>127</v>
      </c>
      <c r="D42" s="195" t="s">
        <v>125</v>
      </c>
      <c r="E42" s="180" t="s">
        <v>112</v>
      </c>
      <c r="F42" s="321">
        <v>25</v>
      </c>
      <c r="G42" s="153"/>
      <c r="H42" s="181"/>
      <c r="I42" s="153">
        <f t="shared" ref="I42:I44" si="14">ROUND(G42*H42,2)</f>
        <v>0</v>
      </c>
      <c r="J42" s="153"/>
      <c r="K42" s="304"/>
      <c r="L42" s="218">
        <f t="shared" si="0"/>
        <v>0</v>
      </c>
      <c r="M42" s="148">
        <f t="shared" si="1"/>
        <v>0</v>
      </c>
      <c r="N42" s="161">
        <f t="shared" si="2"/>
        <v>0</v>
      </c>
      <c r="O42" s="161">
        <f t="shared" si="3"/>
        <v>0</v>
      </c>
      <c r="P42" s="161">
        <f t="shared" si="4"/>
        <v>0</v>
      </c>
      <c r="Q42" s="218">
        <f t="shared" si="6"/>
        <v>0</v>
      </c>
    </row>
    <row r="43" spans="1:17" s="28" customFormat="1" ht="26.4">
      <c r="A43" s="323">
        <v>25</v>
      </c>
      <c r="B43" s="324"/>
      <c r="C43" s="325" t="s">
        <v>128</v>
      </c>
      <c r="D43" s="195" t="s">
        <v>125</v>
      </c>
      <c r="E43" s="180" t="s">
        <v>77</v>
      </c>
      <c r="F43" s="321">
        <v>47</v>
      </c>
      <c r="G43" s="153"/>
      <c r="H43" s="181"/>
      <c r="I43" s="153">
        <f t="shared" si="14"/>
        <v>0</v>
      </c>
      <c r="J43" s="153"/>
      <c r="K43" s="304"/>
      <c r="L43" s="218">
        <f t="shared" si="0"/>
        <v>0</v>
      </c>
      <c r="M43" s="148">
        <f t="shared" si="1"/>
        <v>0</v>
      </c>
      <c r="N43" s="161">
        <f t="shared" si="2"/>
        <v>0</v>
      </c>
      <c r="O43" s="161">
        <f t="shared" si="3"/>
        <v>0</v>
      </c>
      <c r="P43" s="161">
        <f t="shared" si="4"/>
        <v>0</v>
      </c>
      <c r="Q43" s="218">
        <f t="shared" si="6"/>
        <v>0</v>
      </c>
    </row>
    <row r="44" spans="1:17" s="28" customFormat="1" ht="26.4">
      <c r="A44" s="323">
        <v>26</v>
      </c>
      <c r="B44" s="324"/>
      <c r="C44" s="325" t="s">
        <v>138</v>
      </c>
      <c r="D44" s="195" t="s">
        <v>125</v>
      </c>
      <c r="E44" s="180" t="s">
        <v>77</v>
      </c>
      <c r="F44" s="321">
        <v>54</v>
      </c>
      <c r="G44" s="153"/>
      <c r="H44" s="181"/>
      <c r="I44" s="153">
        <f t="shared" si="14"/>
        <v>0</v>
      </c>
      <c r="J44" s="153"/>
      <c r="K44" s="304"/>
      <c r="L44" s="218">
        <f t="shared" si="0"/>
        <v>0</v>
      </c>
      <c r="M44" s="148">
        <f t="shared" si="1"/>
        <v>0</v>
      </c>
      <c r="N44" s="161">
        <f t="shared" si="2"/>
        <v>0</v>
      </c>
      <c r="O44" s="161">
        <f t="shared" si="3"/>
        <v>0</v>
      </c>
      <c r="P44" s="161">
        <f t="shared" si="4"/>
        <v>0</v>
      </c>
      <c r="Q44" s="218">
        <f t="shared" si="6"/>
        <v>0</v>
      </c>
    </row>
    <row r="45" spans="1:17" s="28" customFormat="1" ht="26.4">
      <c r="A45" s="323">
        <v>27</v>
      </c>
      <c r="B45" s="324"/>
      <c r="C45" s="325" t="s">
        <v>139</v>
      </c>
      <c r="D45" s="195" t="s">
        <v>125</v>
      </c>
      <c r="E45" s="180" t="s">
        <v>77</v>
      </c>
      <c r="F45" s="321">
        <v>52</v>
      </c>
      <c r="G45" s="153"/>
      <c r="H45" s="181"/>
      <c r="I45" s="153">
        <f t="shared" ref="I45:I51" si="15">ROUND(G45*H45,2)</f>
        <v>0</v>
      </c>
      <c r="J45" s="153"/>
      <c r="K45" s="304"/>
      <c r="L45" s="218">
        <f t="shared" si="0"/>
        <v>0</v>
      </c>
      <c r="M45" s="148">
        <f t="shared" si="1"/>
        <v>0</v>
      </c>
      <c r="N45" s="161">
        <f t="shared" si="2"/>
        <v>0</v>
      </c>
      <c r="O45" s="161">
        <f t="shared" si="3"/>
        <v>0</v>
      </c>
      <c r="P45" s="161">
        <f t="shared" si="4"/>
        <v>0</v>
      </c>
      <c r="Q45" s="218">
        <f t="shared" si="6"/>
        <v>0</v>
      </c>
    </row>
    <row r="46" spans="1:17" s="28" customFormat="1" ht="26.4">
      <c r="A46" s="323">
        <v>28</v>
      </c>
      <c r="B46" s="324"/>
      <c r="C46" s="325" t="s">
        <v>140</v>
      </c>
      <c r="D46" s="195" t="s">
        <v>125</v>
      </c>
      <c r="E46" s="180" t="s">
        <v>77</v>
      </c>
      <c r="F46" s="321">
        <v>40</v>
      </c>
      <c r="G46" s="153"/>
      <c r="H46" s="181"/>
      <c r="I46" s="153">
        <f t="shared" si="15"/>
        <v>0</v>
      </c>
      <c r="J46" s="153"/>
      <c r="K46" s="304"/>
      <c r="L46" s="218">
        <f t="shared" ref="L46:L77" si="16">SUM(I46:K46)</f>
        <v>0</v>
      </c>
      <c r="M46" s="148">
        <f t="shared" ref="M46:M77" si="17">ROUND(G46*F46,2)</f>
        <v>0</v>
      </c>
      <c r="N46" s="161">
        <f t="shared" ref="N46:N77" si="18">ROUND(I46*F46,2)</f>
        <v>0</v>
      </c>
      <c r="O46" s="161">
        <f t="shared" ref="O46:O77" si="19">ROUND(J46*F46,2)</f>
        <v>0</v>
      </c>
      <c r="P46" s="161">
        <f t="shared" ref="P46:P77" si="20">ROUND(K46*F46,2)</f>
        <v>0</v>
      </c>
      <c r="Q46" s="218">
        <f t="shared" si="6"/>
        <v>0</v>
      </c>
    </row>
    <row r="47" spans="1:17" s="28" customFormat="1">
      <c r="A47" s="323">
        <v>29</v>
      </c>
      <c r="B47" s="324"/>
      <c r="C47" s="325" t="s">
        <v>131</v>
      </c>
      <c r="D47" s="195" t="s">
        <v>125</v>
      </c>
      <c r="E47" s="180" t="s">
        <v>77</v>
      </c>
      <c r="F47" s="321">
        <v>60</v>
      </c>
      <c r="G47" s="153"/>
      <c r="H47" s="181"/>
      <c r="I47" s="153">
        <f t="shared" si="15"/>
        <v>0</v>
      </c>
      <c r="J47" s="153"/>
      <c r="K47" s="304"/>
      <c r="L47" s="218">
        <f t="shared" si="16"/>
        <v>0</v>
      </c>
      <c r="M47" s="148">
        <f t="shared" si="17"/>
        <v>0</v>
      </c>
      <c r="N47" s="161">
        <f t="shared" si="18"/>
        <v>0</v>
      </c>
      <c r="O47" s="161">
        <f t="shared" si="19"/>
        <v>0</v>
      </c>
      <c r="P47" s="161">
        <f t="shared" si="20"/>
        <v>0</v>
      </c>
      <c r="Q47" s="218">
        <f t="shared" si="6"/>
        <v>0</v>
      </c>
    </row>
    <row r="48" spans="1:17" s="28" customFormat="1">
      <c r="A48" s="323">
        <v>30</v>
      </c>
      <c r="B48" s="324"/>
      <c r="C48" s="325" t="s">
        <v>141</v>
      </c>
      <c r="D48" s="195" t="s">
        <v>125</v>
      </c>
      <c r="E48" s="180" t="s">
        <v>77</v>
      </c>
      <c r="F48" s="321">
        <v>60</v>
      </c>
      <c r="G48" s="153"/>
      <c r="H48" s="181"/>
      <c r="I48" s="153">
        <f t="shared" si="15"/>
        <v>0</v>
      </c>
      <c r="J48" s="153"/>
      <c r="K48" s="304"/>
      <c r="L48" s="218">
        <f t="shared" si="16"/>
        <v>0</v>
      </c>
      <c r="M48" s="148">
        <f t="shared" si="17"/>
        <v>0</v>
      </c>
      <c r="N48" s="161">
        <f t="shared" si="18"/>
        <v>0</v>
      </c>
      <c r="O48" s="161">
        <f t="shared" si="19"/>
        <v>0</v>
      </c>
      <c r="P48" s="161">
        <f t="shared" si="20"/>
        <v>0</v>
      </c>
      <c r="Q48" s="218">
        <f t="shared" si="6"/>
        <v>0</v>
      </c>
    </row>
    <row r="49" spans="1:17" s="28" customFormat="1" ht="52.8">
      <c r="A49" s="382" t="s">
        <v>597</v>
      </c>
      <c r="B49" s="324"/>
      <c r="C49" s="384" t="s">
        <v>600</v>
      </c>
      <c r="D49" s="195" t="s">
        <v>125</v>
      </c>
      <c r="E49" s="180" t="s">
        <v>76</v>
      </c>
      <c r="F49" s="321">
        <v>12</v>
      </c>
      <c r="G49" s="304"/>
      <c r="H49" s="181"/>
      <c r="I49" s="153">
        <f t="shared" si="15"/>
        <v>0</v>
      </c>
      <c r="J49" s="153"/>
      <c r="K49" s="304"/>
      <c r="L49" s="218">
        <f t="shared" si="16"/>
        <v>0</v>
      </c>
      <c r="M49" s="148">
        <f t="shared" si="17"/>
        <v>0</v>
      </c>
      <c r="N49" s="161">
        <f t="shared" si="18"/>
        <v>0</v>
      </c>
      <c r="O49" s="161">
        <f t="shared" si="19"/>
        <v>0</v>
      </c>
      <c r="P49" s="161">
        <f t="shared" si="20"/>
        <v>0</v>
      </c>
      <c r="Q49" s="218">
        <f t="shared" si="6"/>
        <v>0</v>
      </c>
    </row>
    <row r="50" spans="1:17" s="28" customFormat="1">
      <c r="A50" s="323">
        <v>32</v>
      </c>
      <c r="B50" s="324"/>
      <c r="C50" s="325" t="s">
        <v>142</v>
      </c>
      <c r="D50" s="195" t="s">
        <v>125</v>
      </c>
      <c r="E50" s="180" t="s">
        <v>112</v>
      </c>
      <c r="F50" s="321">
        <v>5</v>
      </c>
      <c r="G50" s="153"/>
      <c r="H50" s="181"/>
      <c r="I50" s="153">
        <f t="shared" si="15"/>
        <v>0</v>
      </c>
      <c r="J50" s="153"/>
      <c r="K50" s="304"/>
      <c r="L50" s="218">
        <f t="shared" si="16"/>
        <v>0</v>
      </c>
      <c r="M50" s="148">
        <f t="shared" si="17"/>
        <v>0</v>
      </c>
      <c r="N50" s="161">
        <f t="shared" si="18"/>
        <v>0</v>
      </c>
      <c r="O50" s="161">
        <f t="shared" si="19"/>
        <v>0</v>
      </c>
      <c r="P50" s="161">
        <f t="shared" si="20"/>
        <v>0</v>
      </c>
      <c r="Q50" s="218">
        <f t="shared" si="6"/>
        <v>0</v>
      </c>
    </row>
    <row r="51" spans="1:17" s="28" customFormat="1">
      <c r="A51" s="323">
        <v>33</v>
      </c>
      <c r="B51" s="324"/>
      <c r="C51" s="325" t="s">
        <v>143</v>
      </c>
      <c r="D51" s="195" t="s">
        <v>125</v>
      </c>
      <c r="E51" s="180" t="s">
        <v>112</v>
      </c>
      <c r="F51" s="321">
        <v>12</v>
      </c>
      <c r="G51" s="153"/>
      <c r="H51" s="181"/>
      <c r="I51" s="153">
        <f t="shared" si="15"/>
        <v>0</v>
      </c>
      <c r="J51" s="153"/>
      <c r="K51" s="304"/>
      <c r="L51" s="218">
        <f t="shared" si="16"/>
        <v>0</v>
      </c>
      <c r="M51" s="148">
        <f t="shared" si="17"/>
        <v>0</v>
      </c>
      <c r="N51" s="161">
        <f t="shared" si="18"/>
        <v>0</v>
      </c>
      <c r="O51" s="161">
        <f t="shared" si="19"/>
        <v>0</v>
      </c>
      <c r="P51" s="161">
        <f t="shared" si="20"/>
        <v>0</v>
      </c>
      <c r="Q51" s="218">
        <f t="shared" si="6"/>
        <v>0</v>
      </c>
    </row>
    <row r="52" spans="1:17" s="28" customFormat="1" ht="66">
      <c r="A52" s="323">
        <v>34</v>
      </c>
      <c r="B52" s="324"/>
      <c r="C52" s="322" t="s">
        <v>460</v>
      </c>
      <c r="D52" s="195" t="s">
        <v>125</v>
      </c>
      <c r="E52" s="195" t="s">
        <v>112</v>
      </c>
      <c r="F52" s="321">
        <v>12</v>
      </c>
      <c r="G52" s="304"/>
      <c r="H52" s="181"/>
      <c r="I52" s="153">
        <f t="shared" ref="I52" si="21">ROUND(G52*H52,2)</f>
        <v>0</v>
      </c>
      <c r="J52" s="153"/>
      <c r="K52" s="304"/>
      <c r="L52" s="218">
        <f t="shared" si="16"/>
        <v>0</v>
      </c>
      <c r="M52" s="148">
        <f t="shared" si="17"/>
        <v>0</v>
      </c>
      <c r="N52" s="161">
        <f t="shared" si="18"/>
        <v>0</v>
      </c>
      <c r="O52" s="161">
        <f t="shared" si="19"/>
        <v>0</v>
      </c>
      <c r="P52" s="161">
        <f t="shared" si="20"/>
        <v>0</v>
      </c>
      <c r="Q52" s="218">
        <f t="shared" si="6"/>
        <v>0</v>
      </c>
    </row>
    <row r="53" spans="1:17" s="28" customFormat="1" ht="26.4">
      <c r="A53" s="382" t="s">
        <v>601</v>
      </c>
      <c r="B53" s="324"/>
      <c r="C53" s="381" t="s">
        <v>602</v>
      </c>
      <c r="D53" s="193"/>
      <c r="E53" s="195" t="s">
        <v>77</v>
      </c>
      <c r="F53" s="321">
        <v>1750</v>
      </c>
      <c r="G53" s="153"/>
      <c r="H53" s="181"/>
      <c r="I53" s="153">
        <f>ROUND(G53*H53,2)</f>
        <v>0</v>
      </c>
      <c r="J53" s="140"/>
      <c r="K53" s="140"/>
      <c r="L53" s="218">
        <f t="shared" si="16"/>
        <v>0</v>
      </c>
      <c r="M53" s="148">
        <f t="shared" si="17"/>
        <v>0</v>
      </c>
      <c r="N53" s="161">
        <f t="shared" si="18"/>
        <v>0</v>
      </c>
      <c r="O53" s="161">
        <f t="shared" si="19"/>
        <v>0</v>
      </c>
      <c r="P53" s="161">
        <f t="shared" si="20"/>
        <v>0</v>
      </c>
      <c r="Q53" s="218">
        <f t="shared" si="6"/>
        <v>0</v>
      </c>
    </row>
    <row r="54" spans="1:17" s="28" customFormat="1">
      <c r="A54" s="323">
        <v>36</v>
      </c>
      <c r="B54" s="324"/>
      <c r="C54" s="322" t="s">
        <v>455</v>
      </c>
      <c r="D54" s="326"/>
      <c r="E54" s="326" t="s">
        <v>77</v>
      </c>
      <c r="F54" s="321">
        <f>5*2+15*2+40+20+15*3+15</f>
        <v>160</v>
      </c>
      <c r="G54" s="148"/>
      <c r="H54" s="181"/>
      <c r="I54" s="153">
        <f t="shared" ref="I54:I55" si="22">ROUND(G54*H54,2)</f>
        <v>0</v>
      </c>
      <c r="J54" s="140"/>
      <c r="K54" s="140"/>
      <c r="L54" s="218">
        <f t="shared" si="16"/>
        <v>0</v>
      </c>
      <c r="M54" s="148">
        <f t="shared" si="17"/>
        <v>0</v>
      </c>
      <c r="N54" s="161">
        <f t="shared" si="18"/>
        <v>0</v>
      </c>
      <c r="O54" s="161">
        <f t="shared" si="19"/>
        <v>0</v>
      </c>
      <c r="P54" s="161">
        <f t="shared" si="20"/>
        <v>0</v>
      </c>
      <c r="Q54" s="218">
        <f t="shared" si="6"/>
        <v>0</v>
      </c>
    </row>
    <row r="55" spans="1:17" s="28" customFormat="1" ht="26.4">
      <c r="A55" s="323">
        <v>37</v>
      </c>
      <c r="B55" s="324"/>
      <c r="C55" s="322" t="s">
        <v>477</v>
      </c>
      <c r="D55" s="195" t="s">
        <v>115</v>
      </c>
      <c r="E55" s="195" t="s">
        <v>77</v>
      </c>
      <c r="F55" s="321">
        <v>121.00000000000001</v>
      </c>
      <c r="G55" s="153"/>
      <c r="H55" s="181"/>
      <c r="I55" s="153">
        <f t="shared" si="22"/>
        <v>0</v>
      </c>
      <c r="J55" s="140"/>
      <c r="K55" s="304"/>
      <c r="L55" s="218">
        <f t="shared" si="16"/>
        <v>0</v>
      </c>
      <c r="M55" s="148">
        <f t="shared" si="17"/>
        <v>0</v>
      </c>
      <c r="N55" s="161">
        <f t="shared" si="18"/>
        <v>0</v>
      </c>
      <c r="O55" s="161">
        <f t="shared" si="19"/>
        <v>0</v>
      </c>
      <c r="P55" s="161">
        <f t="shared" si="20"/>
        <v>0</v>
      </c>
      <c r="Q55" s="218">
        <f t="shared" si="6"/>
        <v>0</v>
      </c>
    </row>
    <row r="56" spans="1:17" s="28" customFormat="1" ht="26.4">
      <c r="A56" s="315"/>
      <c r="B56" s="316"/>
      <c r="C56" s="317" t="s">
        <v>498</v>
      </c>
      <c r="D56" s="318"/>
      <c r="E56" s="195"/>
      <c r="F56" s="195"/>
      <c r="G56" s="148"/>
      <c r="H56" s="148"/>
      <c r="I56" s="140"/>
      <c r="J56" s="140"/>
      <c r="K56" s="140"/>
      <c r="L56" s="218">
        <f t="shared" si="16"/>
        <v>0</v>
      </c>
      <c r="M56" s="148">
        <f t="shared" si="17"/>
        <v>0</v>
      </c>
      <c r="N56" s="161">
        <f t="shared" si="18"/>
        <v>0</v>
      </c>
      <c r="O56" s="161">
        <f t="shared" si="19"/>
        <v>0</v>
      </c>
      <c r="P56" s="161">
        <f t="shared" si="20"/>
        <v>0</v>
      </c>
      <c r="Q56" s="218">
        <f t="shared" si="6"/>
        <v>0</v>
      </c>
    </row>
    <row r="57" spans="1:17" s="28" customFormat="1">
      <c r="A57" s="323">
        <v>38</v>
      </c>
      <c r="B57" s="324"/>
      <c r="C57" s="325" t="s">
        <v>447</v>
      </c>
      <c r="D57" s="195" t="s">
        <v>125</v>
      </c>
      <c r="E57" s="180" t="s">
        <v>77</v>
      </c>
      <c r="F57" s="321">
        <v>1155</v>
      </c>
      <c r="G57" s="153"/>
      <c r="H57" s="181"/>
      <c r="I57" s="153">
        <f t="shared" ref="I57" si="23">ROUND(G57*H57,2)</f>
        <v>0</v>
      </c>
      <c r="J57" s="153"/>
      <c r="K57" s="304"/>
      <c r="L57" s="218">
        <f t="shared" si="16"/>
        <v>0</v>
      </c>
      <c r="M57" s="148">
        <f t="shared" si="17"/>
        <v>0</v>
      </c>
      <c r="N57" s="161">
        <f t="shared" si="18"/>
        <v>0</v>
      </c>
      <c r="O57" s="161">
        <f t="shared" si="19"/>
        <v>0</v>
      </c>
      <c r="P57" s="161">
        <f t="shared" si="20"/>
        <v>0</v>
      </c>
      <c r="Q57" s="218">
        <f t="shared" si="6"/>
        <v>0</v>
      </c>
    </row>
    <row r="58" spans="1:17" s="28" customFormat="1" ht="26.4">
      <c r="A58" s="315"/>
      <c r="B58" s="316"/>
      <c r="C58" s="317" t="s">
        <v>116</v>
      </c>
      <c r="D58" s="318"/>
      <c r="E58" s="195"/>
      <c r="F58" s="195"/>
      <c r="G58" s="148"/>
      <c r="H58" s="148"/>
      <c r="I58" s="140"/>
      <c r="J58" s="140"/>
      <c r="K58" s="140"/>
      <c r="L58" s="218">
        <f t="shared" si="16"/>
        <v>0</v>
      </c>
      <c r="M58" s="148">
        <f t="shared" si="17"/>
        <v>0</v>
      </c>
      <c r="N58" s="161">
        <f t="shared" si="18"/>
        <v>0</v>
      </c>
      <c r="O58" s="161">
        <f t="shared" si="19"/>
        <v>0</v>
      </c>
      <c r="P58" s="161">
        <f t="shared" si="20"/>
        <v>0</v>
      </c>
      <c r="Q58" s="218">
        <f t="shared" si="6"/>
        <v>0</v>
      </c>
    </row>
    <row r="59" spans="1:17" s="28" customFormat="1" ht="26.4">
      <c r="A59" s="328">
        <v>39</v>
      </c>
      <c r="B59" s="329"/>
      <c r="C59" s="325" t="s">
        <v>127</v>
      </c>
      <c r="D59" s="195" t="s">
        <v>125</v>
      </c>
      <c r="E59" s="180" t="s">
        <v>112</v>
      </c>
      <c r="F59" s="321">
        <v>5</v>
      </c>
      <c r="G59" s="153"/>
      <c r="H59" s="181"/>
      <c r="I59" s="153">
        <f t="shared" ref="I59:I63" si="24">ROUND(G59*H59,2)</f>
        <v>0</v>
      </c>
      <c r="J59" s="153"/>
      <c r="K59" s="304"/>
      <c r="L59" s="218">
        <f t="shared" si="16"/>
        <v>0</v>
      </c>
      <c r="M59" s="148">
        <f t="shared" si="17"/>
        <v>0</v>
      </c>
      <c r="N59" s="161">
        <f t="shared" si="18"/>
        <v>0</v>
      </c>
      <c r="O59" s="161">
        <f t="shared" si="19"/>
        <v>0</v>
      </c>
      <c r="P59" s="161">
        <f t="shared" si="20"/>
        <v>0</v>
      </c>
      <c r="Q59" s="218">
        <f t="shared" si="6"/>
        <v>0</v>
      </c>
    </row>
    <row r="60" spans="1:17" s="28" customFormat="1" ht="26.4">
      <c r="A60" s="328">
        <v>40</v>
      </c>
      <c r="B60" s="329"/>
      <c r="C60" s="325" t="s">
        <v>128</v>
      </c>
      <c r="D60" s="195" t="s">
        <v>125</v>
      </c>
      <c r="E60" s="180" t="s">
        <v>77</v>
      </c>
      <c r="F60" s="321">
        <v>160</v>
      </c>
      <c r="G60" s="153"/>
      <c r="H60" s="181"/>
      <c r="I60" s="153">
        <f t="shared" si="24"/>
        <v>0</v>
      </c>
      <c r="J60" s="153"/>
      <c r="K60" s="304"/>
      <c r="L60" s="218">
        <f t="shared" si="16"/>
        <v>0</v>
      </c>
      <c r="M60" s="148">
        <f t="shared" si="17"/>
        <v>0</v>
      </c>
      <c r="N60" s="161">
        <f t="shared" si="18"/>
        <v>0</v>
      </c>
      <c r="O60" s="161">
        <f t="shared" si="19"/>
        <v>0</v>
      </c>
      <c r="P60" s="161">
        <f t="shared" si="20"/>
        <v>0</v>
      </c>
      <c r="Q60" s="218">
        <f t="shared" si="6"/>
        <v>0</v>
      </c>
    </row>
    <row r="61" spans="1:17" s="28" customFormat="1" ht="26.4">
      <c r="A61" s="328">
        <v>41</v>
      </c>
      <c r="B61" s="329"/>
      <c r="C61" s="322" t="s">
        <v>467</v>
      </c>
      <c r="D61" s="195" t="s">
        <v>125</v>
      </c>
      <c r="E61" s="180" t="s">
        <v>77</v>
      </c>
      <c r="F61" s="321">
        <v>12</v>
      </c>
      <c r="G61" s="153"/>
      <c r="H61" s="181"/>
      <c r="I61" s="153">
        <f t="shared" si="24"/>
        <v>0</v>
      </c>
      <c r="J61" s="153"/>
      <c r="K61" s="304"/>
      <c r="L61" s="218">
        <f t="shared" si="16"/>
        <v>0</v>
      </c>
      <c r="M61" s="148">
        <f t="shared" si="17"/>
        <v>0</v>
      </c>
      <c r="N61" s="161">
        <f t="shared" si="18"/>
        <v>0</v>
      </c>
      <c r="O61" s="161">
        <f t="shared" si="19"/>
        <v>0</v>
      </c>
      <c r="P61" s="161">
        <f t="shared" si="20"/>
        <v>0</v>
      </c>
      <c r="Q61" s="218">
        <f t="shared" si="6"/>
        <v>0</v>
      </c>
    </row>
    <row r="62" spans="1:17" s="28" customFormat="1">
      <c r="A62" s="328">
        <v>42</v>
      </c>
      <c r="B62" s="329"/>
      <c r="C62" s="325" t="s">
        <v>144</v>
      </c>
      <c r="D62" s="195" t="s">
        <v>125</v>
      </c>
      <c r="E62" s="180" t="s">
        <v>77</v>
      </c>
      <c r="F62" s="321">
        <v>10</v>
      </c>
      <c r="G62" s="153"/>
      <c r="H62" s="181"/>
      <c r="I62" s="153">
        <f t="shared" si="24"/>
        <v>0</v>
      </c>
      <c r="J62" s="153"/>
      <c r="K62" s="304"/>
      <c r="L62" s="218">
        <f t="shared" si="16"/>
        <v>0</v>
      </c>
      <c r="M62" s="148">
        <f t="shared" si="17"/>
        <v>0</v>
      </c>
      <c r="N62" s="161">
        <f t="shared" si="18"/>
        <v>0</v>
      </c>
      <c r="O62" s="161">
        <f t="shared" si="19"/>
        <v>0</v>
      </c>
      <c r="P62" s="161">
        <f t="shared" si="20"/>
        <v>0</v>
      </c>
      <c r="Q62" s="218">
        <f t="shared" si="6"/>
        <v>0</v>
      </c>
    </row>
    <row r="63" spans="1:17" s="28" customFormat="1" ht="39.6">
      <c r="A63" s="328">
        <v>43</v>
      </c>
      <c r="B63" s="329"/>
      <c r="C63" s="322" t="s">
        <v>473</v>
      </c>
      <c r="D63" s="195" t="s">
        <v>125</v>
      </c>
      <c r="E63" s="180" t="s">
        <v>76</v>
      </c>
      <c r="F63" s="321">
        <v>1</v>
      </c>
      <c r="G63" s="304"/>
      <c r="H63" s="181"/>
      <c r="I63" s="153">
        <f t="shared" si="24"/>
        <v>0</v>
      </c>
      <c r="J63" s="153"/>
      <c r="K63" s="304"/>
      <c r="L63" s="218">
        <f t="shared" si="16"/>
        <v>0</v>
      </c>
      <c r="M63" s="148">
        <f t="shared" si="17"/>
        <v>0</v>
      </c>
      <c r="N63" s="161">
        <f t="shared" si="18"/>
        <v>0</v>
      </c>
      <c r="O63" s="161">
        <f t="shared" si="19"/>
        <v>0</v>
      </c>
      <c r="P63" s="161">
        <f t="shared" si="20"/>
        <v>0</v>
      </c>
      <c r="Q63" s="218">
        <f t="shared" si="6"/>
        <v>0</v>
      </c>
    </row>
    <row r="64" spans="1:17" s="28" customFormat="1">
      <c r="A64" s="328">
        <v>44</v>
      </c>
      <c r="B64" s="329"/>
      <c r="C64" s="322" t="s">
        <v>476</v>
      </c>
      <c r="D64" s="193"/>
      <c r="E64" s="195" t="s">
        <v>77</v>
      </c>
      <c r="F64" s="321">
        <v>180</v>
      </c>
      <c r="G64" s="153"/>
      <c r="H64" s="181"/>
      <c r="I64" s="153">
        <f>ROUND(G64*H64,2)</f>
        <v>0</v>
      </c>
      <c r="J64" s="140"/>
      <c r="K64" s="140"/>
      <c r="L64" s="218">
        <f t="shared" si="16"/>
        <v>0</v>
      </c>
      <c r="M64" s="148">
        <f t="shared" si="17"/>
        <v>0</v>
      </c>
      <c r="N64" s="161">
        <f t="shared" si="18"/>
        <v>0</v>
      </c>
      <c r="O64" s="161">
        <f t="shared" si="19"/>
        <v>0</v>
      </c>
      <c r="P64" s="161">
        <f t="shared" si="20"/>
        <v>0</v>
      </c>
      <c r="Q64" s="218">
        <f t="shared" si="6"/>
        <v>0</v>
      </c>
    </row>
    <row r="65" spans="1:17" s="28" customFormat="1">
      <c r="A65" s="328">
        <v>45</v>
      </c>
      <c r="B65" s="329"/>
      <c r="C65" s="322" t="s">
        <v>455</v>
      </c>
      <c r="D65" s="326"/>
      <c r="E65" s="326" t="s">
        <v>77</v>
      </c>
      <c r="F65" s="321">
        <v>160</v>
      </c>
      <c r="G65" s="148"/>
      <c r="H65" s="181"/>
      <c r="I65" s="153">
        <f t="shared" ref="I65:I66" si="25">ROUND(G65*H65,2)</f>
        <v>0</v>
      </c>
      <c r="J65" s="140"/>
      <c r="K65" s="140"/>
      <c r="L65" s="218">
        <f t="shared" si="16"/>
        <v>0</v>
      </c>
      <c r="M65" s="148">
        <f t="shared" si="17"/>
        <v>0</v>
      </c>
      <c r="N65" s="161">
        <f t="shared" si="18"/>
        <v>0</v>
      </c>
      <c r="O65" s="161">
        <f t="shared" si="19"/>
        <v>0</v>
      </c>
      <c r="P65" s="161">
        <f t="shared" si="20"/>
        <v>0</v>
      </c>
      <c r="Q65" s="218">
        <f t="shared" si="6"/>
        <v>0</v>
      </c>
    </row>
    <row r="66" spans="1:17" s="28" customFormat="1" ht="26.4">
      <c r="A66" s="328">
        <v>46</v>
      </c>
      <c r="B66" s="329"/>
      <c r="C66" s="322" t="s">
        <v>474</v>
      </c>
      <c r="D66" s="195"/>
      <c r="E66" s="195" t="s">
        <v>112</v>
      </c>
      <c r="F66" s="321">
        <v>1</v>
      </c>
      <c r="G66" s="153"/>
      <c r="H66" s="181"/>
      <c r="I66" s="153">
        <f t="shared" si="25"/>
        <v>0</v>
      </c>
      <c r="J66" s="153"/>
      <c r="K66" s="304"/>
      <c r="L66" s="218">
        <f t="shared" si="16"/>
        <v>0</v>
      </c>
      <c r="M66" s="148">
        <f t="shared" si="17"/>
        <v>0</v>
      </c>
      <c r="N66" s="161">
        <f t="shared" si="18"/>
        <v>0</v>
      </c>
      <c r="O66" s="161">
        <f t="shared" si="19"/>
        <v>0</v>
      </c>
      <c r="P66" s="161">
        <f t="shared" si="20"/>
        <v>0</v>
      </c>
      <c r="Q66" s="218">
        <f t="shared" si="6"/>
        <v>0</v>
      </c>
    </row>
    <row r="67" spans="1:17" s="28" customFormat="1" ht="26.4">
      <c r="A67" s="315"/>
      <c r="B67" s="316"/>
      <c r="C67" s="317" t="s">
        <v>117</v>
      </c>
      <c r="D67" s="318"/>
      <c r="E67" s="195"/>
      <c r="F67" s="195"/>
      <c r="G67" s="148"/>
      <c r="H67" s="148"/>
      <c r="I67" s="140"/>
      <c r="J67" s="140"/>
      <c r="K67" s="140"/>
      <c r="L67" s="218">
        <f t="shared" si="16"/>
        <v>0</v>
      </c>
      <c r="M67" s="148">
        <f t="shared" si="17"/>
        <v>0</v>
      </c>
      <c r="N67" s="161">
        <f t="shared" si="18"/>
        <v>0</v>
      </c>
      <c r="O67" s="161">
        <f t="shared" si="19"/>
        <v>0</v>
      </c>
      <c r="P67" s="161">
        <f t="shared" si="20"/>
        <v>0</v>
      </c>
      <c r="Q67" s="218">
        <f t="shared" si="6"/>
        <v>0</v>
      </c>
    </row>
    <row r="68" spans="1:17" s="28" customFormat="1" ht="26.4">
      <c r="A68" s="330" t="s">
        <v>499</v>
      </c>
      <c r="B68" s="331"/>
      <c r="C68" s="325" t="s">
        <v>127</v>
      </c>
      <c r="D68" s="195" t="s">
        <v>125</v>
      </c>
      <c r="E68" s="180" t="s">
        <v>112</v>
      </c>
      <c r="F68" s="321">
        <v>100</v>
      </c>
      <c r="G68" s="153"/>
      <c r="H68" s="181"/>
      <c r="I68" s="153">
        <f t="shared" ref="I68:I70" si="26">ROUND(G68*H68,2)</f>
        <v>0</v>
      </c>
      <c r="J68" s="153"/>
      <c r="K68" s="304"/>
      <c r="L68" s="218">
        <f t="shared" si="16"/>
        <v>0</v>
      </c>
      <c r="M68" s="148">
        <f t="shared" si="17"/>
        <v>0</v>
      </c>
      <c r="N68" s="161">
        <f t="shared" si="18"/>
        <v>0</v>
      </c>
      <c r="O68" s="161">
        <f t="shared" si="19"/>
        <v>0</v>
      </c>
      <c r="P68" s="161">
        <f t="shared" si="20"/>
        <v>0</v>
      </c>
      <c r="Q68" s="218">
        <f t="shared" si="6"/>
        <v>0</v>
      </c>
    </row>
    <row r="69" spans="1:17" s="28" customFormat="1" ht="26.4">
      <c r="A69" s="330" t="s">
        <v>500</v>
      </c>
      <c r="B69" s="331"/>
      <c r="C69" s="325" t="s">
        <v>128</v>
      </c>
      <c r="D69" s="195" t="s">
        <v>125</v>
      </c>
      <c r="E69" s="180" t="s">
        <v>77</v>
      </c>
      <c r="F69" s="321">
        <v>898.80000000000018</v>
      </c>
      <c r="G69" s="153"/>
      <c r="H69" s="181"/>
      <c r="I69" s="153">
        <f t="shared" si="26"/>
        <v>0</v>
      </c>
      <c r="J69" s="153"/>
      <c r="K69" s="304"/>
      <c r="L69" s="218">
        <f t="shared" si="16"/>
        <v>0</v>
      </c>
      <c r="M69" s="148">
        <f t="shared" si="17"/>
        <v>0</v>
      </c>
      <c r="N69" s="161">
        <f t="shared" si="18"/>
        <v>0</v>
      </c>
      <c r="O69" s="161">
        <f t="shared" si="19"/>
        <v>0</v>
      </c>
      <c r="P69" s="161">
        <f t="shared" si="20"/>
        <v>0</v>
      </c>
      <c r="Q69" s="218">
        <f t="shared" si="6"/>
        <v>0</v>
      </c>
    </row>
    <row r="70" spans="1:17" s="28" customFormat="1" ht="26.4">
      <c r="A70" s="330" t="s">
        <v>501</v>
      </c>
      <c r="B70" s="331"/>
      <c r="C70" s="325" t="s">
        <v>145</v>
      </c>
      <c r="D70" s="195" t="s">
        <v>125</v>
      </c>
      <c r="E70" s="180" t="s">
        <v>77</v>
      </c>
      <c r="F70" s="321">
        <v>391</v>
      </c>
      <c r="G70" s="153"/>
      <c r="H70" s="181"/>
      <c r="I70" s="153">
        <f t="shared" si="26"/>
        <v>0</v>
      </c>
      <c r="J70" s="153"/>
      <c r="K70" s="304"/>
      <c r="L70" s="218">
        <f t="shared" si="16"/>
        <v>0</v>
      </c>
      <c r="M70" s="148">
        <f t="shared" si="17"/>
        <v>0</v>
      </c>
      <c r="N70" s="161">
        <f t="shared" si="18"/>
        <v>0</v>
      </c>
      <c r="O70" s="161">
        <f t="shared" si="19"/>
        <v>0</v>
      </c>
      <c r="P70" s="161">
        <f t="shared" si="20"/>
        <v>0</v>
      </c>
      <c r="Q70" s="218">
        <f t="shared" si="6"/>
        <v>0</v>
      </c>
    </row>
    <row r="71" spans="1:17" s="28" customFormat="1" ht="26.4">
      <c r="A71" s="330" t="s">
        <v>502</v>
      </c>
      <c r="B71" s="331"/>
      <c r="C71" s="325" t="s">
        <v>146</v>
      </c>
      <c r="D71" s="195" t="s">
        <v>125</v>
      </c>
      <c r="E71" s="180" t="s">
        <v>77</v>
      </c>
      <c r="F71" s="321">
        <v>103.4</v>
      </c>
      <c r="G71" s="153"/>
      <c r="H71" s="181"/>
      <c r="I71" s="153">
        <f t="shared" ref="I71" si="27">ROUND(G71*H71,2)</f>
        <v>0</v>
      </c>
      <c r="J71" s="153"/>
      <c r="K71" s="304"/>
      <c r="L71" s="218">
        <f t="shared" si="16"/>
        <v>0</v>
      </c>
      <c r="M71" s="148">
        <f t="shared" si="17"/>
        <v>0</v>
      </c>
      <c r="N71" s="161">
        <f t="shared" si="18"/>
        <v>0</v>
      </c>
      <c r="O71" s="161">
        <f t="shared" si="19"/>
        <v>0</v>
      </c>
      <c r="P71" s="161">
        <f t="shared" si="20"/>
        <v>0</v>
      </c>
      <c r="Q71" s="218">
        <f t="shared" si="6"/>
        <v>0</v>
      </c>
    </row>
    <row r="72" spans="1:17" s="28" customFormat="1" ht="26.4">
      <c r="A72" s="330" t="s">
        <v>503</v>
      </c>
      <c r="B72" s="331"/>
      <c r="C72" s="325" t="s">
        <v>130</v>
      </c>
      <c r="D72" s="195" t="s">
        <v>125</v>
      </c>
      <c r="E72" s="180" t="s">
        <v>77</v>
      </c>
      <c r="F72" s="321">
        <v>21.4</v>
      </c>
      <c r="G72" s="153"/>
      <c r="H72" s="181"/>
      <c r="I72" s="153">
        <f t="shared" ref="I72" si="28">ROUND(G72*H72,2)</f>
        <v>0</v>
      </c>
      <c r="J72" s="153"/>
      <c r="K72" s="304"/>
      <c r="L72" s="218">
        <f t="shared" si="16"/>
        <v>0</v>
      </c>
      <c r="M72" s="148">
        <f t="shared" si="17"/>
        <v>0</v>
      </c>
      <c r="N72" s="161">
        <f t="shared" si="18"/>
        <v>0</v>
      </c>
      <c r="O72" s="161">
        <f t="shared" si="19"/>
        <v>0</v>
      </c>
      <c r="P72" s="161">
        <f t="shared" si="20"/>
        <v>0</v>
      </c>
      <c r="Q72" s="218">
        <f t="shared" ref="Q72:Q147" si="29">SUM(N72:P72)</f>
        <v>0</v>
      </c>
    </row>
    <row r="73" spans="1:17" s="28" customFormat="1" ht="26.4">
      <c r="A73" s="330" t="s">
        <v>504</v>
      </c>
      <c r="B73" s="331"/>
      <c r="C73" s="325" t="s">
        <v>147</v>
      </c>
      <c r="D73" s="195" t="s">
        <v>125</v>
      </c>
      <c r="E73" s="180" t="s">
        <v>77</v>
      </c>
      <c r="F73" s="321">
        <v>5</v>
      </c>
      <c r="G73" s="153"/>
      <c r="H73" s="181"/>
      <c r="I73" s="153">
        <f t="shared" ref="I73:I74" si="30">ROUND(G73*H73,2)</f>
        <v>0</v>
      </c>
      <c r="J73" s="153"/>
      <c r="K73" s="304"/>
      <c r="L73" s="218">
        <f t="shared" si="16"/>
        <v>0</v>
      </c>
      <c r="M73" s="148">
        <f t="shared" si="17"/>
        <v>0</v>
      </c>
      <c r="N73" s="161">
        <f t="shared" si="18"/>
        <v>0</v>
      </c>
      <c r="O73" s="161">
        <f t="shared" si="19"/>
        <v>0</v>
      </c>
      <c r="P73" s="161">
        <f t="shared" si="20"/>
        <v>0</v>
      </c>
      <c r="Q73" s="218">
        <f t="shared" si="29"/>
        <v>0</v>
      </c>
    </row>
    <row r="74" spans="1:17" s="28" customFormat="1">
      <c r="A74" s="330" t="s">
        <v>505</v>
      </c>
      <c r="B74" s="331"/>
      <c r="C74" s="325" t="s">
        <v>148</v>
      </c>
      <c r="D74" s="195" t="s">
        <v>125</v>
      </c>
      <c r="E74" s="180" t="s">
        <v>77</v>
      </c>
      <c r="F74" s="321">
        <v>404.60000000000036</v>
      </c>
      <c r="G74" s="153"/>
      <c r="H74" s="181"/>
      <c r="I74" s="153">
        <f t="shared" si="30"/>
        <v>0</v>
      </c>
      <c r="J74" s="153"/>
      <c r="K74" s="304"/>
      <c r="L74" s="218">
        <f t="shared" si="16"/>
        <v>0</v>
      </c>
      <c r="M74" s="148">
        <f t="shared" si="17"/>
        <v>0</v>
      </c>
      <c r="N74" s="161">
        <f t="shared" si="18"/>
        <v>0</v>
      </c>
      <c r="O74" s="161">
        <f t="shared" si="19"/>
        <v>0</v>
      </c>
      <c r="P74" s="161">
        <f t="shared" si="20"/>
        <v>0</v>
      </c>
      <c r="Q74" s="218">
        <f t="shared" si="29"/>
        <v>0</v>
      </c>
    </row>
    <row r="75" spans="1:17" s="28" customFormat="1">
      <c r="A75" s="330" t="s">
        <v>506</v>
      </c>
      <c r="B75" s="331"/>
      <c r="C75" s="322" t="s">
        <v>144</v>
      </c>
      <c r="D75" s="195" t="s">
        <v>125</v>
      </c>
      <c r="E75" s="180" t="s">
        <v>77</v>
      </c>
      <c r="F75" s="321">
        <v>725</v>
      </c>
      <c r="G75" s="153"/>
      <c r="H75" s="181"/>
      <c r="I75" s="153">
        <f t="shared" ref="I75:I80" si="31">ROUND(G75*H75,2)</f>
        <v>0</v>
      </c>
      <c r="J75" s="153"/>
      <c r="K75" s="304"/>
      <c r="L75" s="218">
        <f t="shared" si="16"/>
        <v>0</v>
      </c>
      <c r="M75" s="148">
        <f t="shared" si="17"/>
        <v>0</v>
      </c>
      <c r="N75" s="161">
        <f t="shared" si="18"/>
        <v>0</v>
      </c>
      <c r="O75" s="161">
        <f t="shared" si="19"/>
        <v>0</v>
      </c>
      <c r="P75" s="161">
        <f t="shared" si="20"/>
        <v>0</v>
      </c>
      <c r="Q75" s="218">
        <f t="shared" si="29"/>
        <v>0</v>
      </c>
    </row>
    <row r="76" spans="1:17" s="28" customFormat="1" ht="39.6">
      <c r="A76" s="330" t="s">
        <v>507</v>
      </c>
      <c r="B76" s="331"/>
      <c r="C76" s="322" t="s">
        <v>473</v>
      </c>
      <c r="D76" s="195" t="s">
        <v>125</v>
      </c>
      <c r="E76" s="180" t="s">
        <v>76</v>
      </c>
      <c r="F76" s="321">
        <v>1</v>
      </c>
      <c r="G76" s="304"/>
      <c r="H76" s="181"/>
      <c r="I76" s="153">
        <f t="shared" si="31"/>
        <v>0</v>
      </c>
      <c r="J76" s="140"/>
      <c r="K76" s="304"/>
      <c r="L76" s="218">
        <f t="shared" si="16"/>
        <v>0</v>
      </c>
      <c r="M76" s="148">
        <f t="shared" si="17"/>
        <v>0</v>
      </c>
      <c r="N76" s="161">
        <f t="shared" si="18"/>
        <v>0</v>
      </c>
      <c r="O76" s="161">
        <f t="shared" si="19"/>
        <v>0</v>
      </c>
      <c r="P76" s="161">
        <f t="shared" si="20"/>
        <v>0</v>
      </c>
      <c r="Q76" s="218">
        <f t="shared" si="29"/>
        <v>0</v>
      </c>
    </row>
    <row r="77" spans="1:17" s="28" customFormat="1" ht="26.4">
      <c r="A77" s="330" t="s">
        <v>508</v>
      </c>
      <c r="B77" s="331"/>
      <c r="C77" s="325" t="s">
        <v>149</v>
      </c>
      <c r="D77" s="195" t="s">
        <v>125</v>
      </c>
      <c r="E77" s="180" t="s">
        <v>77</v>
      </c>
      <c r="F77" s="321">
        <v>34.1</v>
      </c>
      <c r="G77" s="153"/>
      <c r="H77" s="181"/>
      <c r="I77" s="153">
        <f t="shared" si="31"/>
        <v>0</v>
      </c>
      <c r="J77" s="153"/>
      <c r="K77" s="304"/>
      <c r="L77" s="218">
        <f t="shared" si="16"/>
        <v>0</v>
      </c>
      <c r="M77" s="148">
        <f t="shared" si="17"/>
        <v>0</v>
      </c>
      <c r="N77" s="161">
        <f t="shared" si="18"/>
        <v>0</v>
      </c>
      <c r="O77" s="161">
        <f t="shared" si="19"/>
        <v>0</v>
      </c>
      <c r="P77" s="161">
        <f t="shared" si="20"/>
        <v>0</v>
      </c>
      <c r="Q77" s="218">
        <f t="shared" si="29"/>
        <v>0</v>
      </c>
    </row>
    <row r="78" spans="1:17" s="28" customFormat="1" ht="26.4">
      <c r="A78" s="330" t="s">
        <v>509</v>
      </c>
      <c r="B78" s="331"/>
      <c r="C78" s="325" t="s">
        <v>150</v>
      </c>
      <c r="D78" s="195" t="s">
        <v>125</v>
      </c>
      <c r="E78" s="180" t="s">
        <v>77</v>
      </c>
      <c r="F78" s="321">
        <v>8</v>
      </c>
      <c r="G78" s="153"/>
      <c r="H78" s="181"/>
      <c r="I78" s="153">
        <f t="shared" si="31"/>
        <v>0</v>
      </c>
      <c r="J78" s="153"/>
      <c r="K78" s="304"/>
      <c r="L78" s="218">
        <f t="shared" ref="L78:L109" si="32">SUM(I78:K78)</f>
        <v>0</v>
      </c>
      <c r="M78" s="148">
        <f t="shared" ref="M78:M109" si="33">ROUND(G78*F78,2)</f>
        <v>0</v>
      </c>
      <c r="N78" s="161">
        <f t="shared" ref="N78:N109" si="34">ROUND(I78*F78,2)</f>
        <v>0</v>
      </c>
      <c r="O78" s="161">
        <f t="shared" ref="O78:O109" si="35">ROUND(J78*F78,2)</f>
        <v>0</v>
      </c>
      <c r="P78" s="161">
        <f t="shared" ref="P78:P109" si="36">ROUND(K78*F78,2)</f>
        <v>0</v>
      </c>
      <c r="Q78" s="218">
        <f t="shared" si="29"/>
        <v>0</v>
      </c>
    </row>
    <row r="79" spans="1:17" s="28" customFormat="1">
      <c r="A79" s="330" t="s">
        <v>510</v>
      </c>
      <c r="B79" s="331"/>
      <c r="C79" s="325" t="s">
        <v>151</v>
      </c>
      <c r="D79" s="195" t="s">
        <v>125</v>
      </c>
      <c r="E79" s="180" t="s">
        <v>77</v>
      </c>
      <c r="F79" s="321">
        <v>290</v>
      </c>
      <c r="G79" s="153"/>
      <c r="H79" s="181"/>
      <c r="I79" s="153">
        <f t="shared" si="31"/>
        <v>0</v>
      </c>
      <c r="J79" s="153"/>
      <c r="K79" s="304"/>
      <c r="L79" s="218">
        <f t="shared" si="32"/>
        <v>0</v>
      </c>
      <c r="M79" s="148">
        <f t="shared" si="33"/>
        <v>0</v>
      </c>
      <c r="N79" s="161">
        <f t="shared" si="34"/>
        <v>0</v>
      </c>
      <c r="O79" s="161">
        <f t="shared" si="35"/>
        <v>0</v>
      </c>
      <c r="P79" s="161">
        <f t="shared" si="36"/>
        <v>0</v>
      </c>
      <c r="Q79" s="218">
        <f t="shared" si="29"/>
        <v>0</v>
      </c>
    </row>
    <row r="80" spans="1:17" s="28" customFormat="1" ht="26.4">
      <c r="A80" s="330" t="s">
        <v>511</v>
      </c>
      <c r="B80" s="331"/>
      <c r="C80" s="332" t="s">
        <v>152</v>
      </c>
      <c r="D80" s="195" t="s">
        <v>125</v>
      </c>
      <c r="E80" s="180" t="s">
        <v>77</v>
      </c>
      <c r="F80" s="321">
        <v>290</v>
      </c>
      <c r="G80" s="304"/>
      <c r="H80" s="181"/>
      <c r="I80" s="153">
        <f t="shared" si="31"/>
        <v>0</v>
      </c>
      <c r="J80" s="153"/>
      <c r="K80" s="304"/>
      <c r="L80" s="218">
        <f t="shared" si="32"/>
        <v>0</v>
      </c>
      <c r="M80" s="148">
        <f t="shared" si="33"/>
        <v>0</v>
      </c>
      <c r="N80" s="161">
        <f t="shared" si="34"/>
        <v>0</v>
      </c>
      <c r="O80" s="161">
        <f t="shared" si="35"/>
        <v>0</v>
      </c>
      <c r="P80" s="161">
        <f t="shared" si="36"/>
        <v>0</v>
      </c>
      <c r="Q80" s="218">
        <f t="shared" si="29"/>
        <v>0</v>
      </c>
    </row>
    <row r="81" spans="1:17" s="28" customFormat="1">
      <c r="A81" s="330" t="s">
        <v>512</v>
      </c>
      <c r="B81" s="331"/>
      <c r="C81" s="333" t="s">
        <v>472</v>
      </c>
      <c r="D81" s="193"/>
      <c r="E81" s="195" t="s">
        <v>77</v>
      </c>
      <c r="F81" s="321">
        <v>1500</v>
      </c>
      <c r="G81" s="153"/>
      <c r="H81" s="181"/>
      <c r="I81" s="153">
        <f>ROUND(G81*H81,2)</f>
        <v>0</v>
      </c>
      <c r="J81" s="140"/>
      <c r="K81" s="304"/>
      <c r="L81" s="218">
        <f t="shared" si="32"/>
        <v>0</v>
      </c>
      <c r="M81" s="148">
        <f t="shared" si="33"/>
        <v>0</v>
      </c>
      <c r="N81" s="161">
        <f t="shared" si="34"/>
        <v>0</v>
      </c>
      <c r="O81" s="161">
        <f t="shared" si="35"/>
        <v>0</v>
      </c>
      <c r="P81" s="161">
        <f t="shared" si="36"/>
        <v>0</v>
      </c>
      <c r="Q81" s="218">
        <f t="shared" si="29"/>
        <v>0</v>
      </c>
    </row>
    <row r="82" spans="1:17" s="28" customFormat="1">
      <c r="A82" s="330" t="s">
        <v>513</v>
      </c>
      <c r="B82" s="331"/>
      <c r="C82" s="333" t="s">
        <v>455</v>
      </c>
      <c r="D82" s="326"/>
      <c r="E82" s="326" t="s">
        <v>77</v>
      </c>
      <c r="F82" s="321">
        <f>494.6+495.5+474.04-61.4</f>
        <v>1402.74</v>
      </c>
      <c r="G82" s="148"/>
      <c r="H82" s="181"/>
      <c r="I82" s="153">
        <f t="shared" ref="I82:I84" si="37">ROUND(G82*H82,2)</f>
        <v>0</v>
      </c>
      <c r="J82" s="140"/>
      <c r="K82" s="140"/>
      <c r="L82" s="218">
        <f t="shared" si="32"/>
        <v>0</v>
      </c>
      <c r="M82" s="148">
        <f t="shared" si="33"/>
        <v>0</v>
      </c>
      <c r="N82" s="161">
        <f t="shared" si="34"/>
        <v>0</v>
      </c>
      <c r="O82" s="161">
        <f t="shared" si="35"/>
        <v>0</v>
      </c>
      <c r="P82" s="161">
        <f t="shared" si="36"/>
        <v>0</v>
      </c>
      <c r="Q82" s="218">
        <f t="shared" si="29"/>
        <v>0</v>
      </c>
    </row>
    <row r="83" spans="1:17" s="28" customFormat="1" ht="26.4">
      <c r="A83" s="330" t="s">
        <v>514</v>
      </c>
      <c r="B83" s="331"/>
      <c r="C83" s="333" t="s">
        <v>474</v>
      </c>
      <c r="D83" s="195"/>
      <c r="E83" s="195" t="s">
        <v>112</v>
      </c>
      <c r="F83" s="321">
        <v>3</v>
      </c>
      <c r="G83" s="153"/>
      <c r="H83" s="181"/>
      <c r="I83" s="153">
        <f t="shared" si="37"/>
        <v>0</v>
      </c>
      <c r="J83" s="153"/>
      <c r="K83" s="304"/>
      <c r="L83" s="218">
        <f t="shared" si="32"/>
        <v>0</v>
      </c>
      <c r="M83" s="148">
        <f t="shared" si="33"/>
        <v>0</v>
      </c>
      <c r="N83" s="161">
        <f t="shared" si="34"/>
        <v>0</v>
      </c>
      <c r="O83" s="161">
        <f t="shared" si="35"/>
        <v>0</v>
      </c>
      <c r="P83" s="161">
        <f t="shared" si="36"/>
        <v>0</v>
      </c>
      <c r="Q83" s="218">
        <f t="shared" si="29"/>
        <v>0</v>
      </c>
    </row>
    <row r="84" spans="1:17" s="28" customFormat="1" ht="26.4">
      <c r="A84" s="330" t="s">
        <v>515</v>
      </c>
      <c r="B84" s="331"/>
      <c r="C84" s="333" t="s">
        <v>475</v>
      </c>
      <c r="D84" s="195"/>
      <c r="E84" s="195" t="s">
        <v>112</v>
      </c>
      <c r="F84" s="321">
        <v>1</v>
      </c>
      <c r="G84" s="153"/>
      <c r="H84" s="181"/>
      <c r="I84" s="153">
        <f t="shared" si="37"/>
        <v>0</v>
      </c>
      <c r="J84" s="153"/>
      <c r="K84" s="304"/>
      <c r="L84" s="218">
        <f t="shared" si="32"/>
        <v>0</v>
      </c>
      <c r="M84" s="148">
        <f t="shared" si="33"/>
        <v>0</v>
      </c>
      <c r="N84" s="161">
        <f t="shared" si="34"/>
        <v>0</v>
      </c>
      <c r="O84" s="161">
        <f t="shared" si="35"/>
        <v>0</v>
      </c>
      <c r="P84" s="161">
        <f t="shared" si="36"/>
        <v>0</v>
      </c>
      <c r="Q84" s="218">
        <f t="shared" si="29"/>
        <v>0</v>
      </c>
    </row>
    <row r="85" spans="1:17" s="28" customFormat="1" ht="26.4">
      <c r="A85" s="330" t="s">
        <v>516</v>
      </c>
      <c r="B85" s="331"/>
      <c r="C85" s="322" t="s">
        <v>465</v>
      </c>
      <c r="D85" s="195" t="s">
        <v>114</v>
      </c>
      <c r="E85" s="195" t="s">
        <v>77</v>
      </c>
      <c r="F85" s="321">
        <v>180</v>
      </c>
      <c r="G85" s="153"/>
      <c r="H85" s="181"/>
      <c r="I85" s="153">
        <f t="shared" ref="I85" si="38">ROUND(G85*H85,2)</f>
        <v>0</v>
      </c>
      <c r="J85" s="140"/>
      <c r="K85" s="304"/>
      <c r="L85" s="218">
        <f t="shared" si="32"/>
        <v>0</v>
      </c>
      <c r="M85" s="148">
        <f t="shared" si="33"/>
        <v>0</v>
      </c>
      <c r="N85" s="161">
        <f t="shared" si="34"/>
        <v>0</v>
      </c>
      <c r="O85" s="161">
        <f t="shared" si="35"/>
        <v>0</v>
      </c>
      <c r="P85" s="161">
        <f t="shared" si="36"/>
        <v>0</v>
      </c>
      <c r="Q85" s="218">
        <f t="shared" si="29"/>
        <v>0</v>
      </c>
    </row>
    <row r="86" spans="1:17" s="28" customFormat="1" ht="26.4">
      <c r="A86" s="330" t="s">
        <v>517</v>
      </c>
      <c r="B86" s="331"/>
      <c r="C86" s="322" t="s">
        <v>466</v>
      </c>
      <c r="D86" s="195" t="s">
        <v>114</v>
      </c>
      <c r="E86" s="195" t="s">
        <v>77</v>
      </c>
      <c r="F86" s="321">
        <v>120</v>
      </c>
      <c r="G86" s="153"/>
      <c r="H86" s="181"/>
      <c r="I86" s="153">
        <f t="shared" ref="I86:I91" si="39">ROUND(G86*H86,2)</f>
        <v>0</v>
      </c>
      <c r="J86" s="140"/>
      <c r="K86" s="304"/>
      <c r="L86" s="218">
        <f t="shared" si="32"/>
        <v>0</v>
      </c>
      <c r="M86" s="148">
        <f t="shared" si="33"/>
        <v>0</v>
      </c>
      <c r="N86" s="161">
        <f t="shared" si="34"/>
        <v>0</v>
      </c>
      <c r="O86" s="161">
        <f t="shared" si="35"/>
        <v>0</v>
      </c>
      <c r="P86" s="161">
        <f t="shared" si="36"/>
        <v>0</v>
      </c>
      <c r="Q86" s="218">
        <f t="shared" si="29"/>
        <v>0</v>
      </c>
    </row>
    <row r="87" spans="1:17" s="28" customFormat="1" ht="26.4">
      <c r="A87" s="330" t="s">
        <v>518</v>
      </c>
      <c r="B87" s="331"/>
      <c r="C87" s="322" t="s">
        <v>467</v>
      </c>
      <c r="D87" s="195" t="s">
        <v>115</v>
      </c>
      <c r="E87" s="195" t="s">
        <v>77</v>
      </c>
      <c r="F87" s="321">
        <v>400</v>
      </c>
      <c r="G87" s="153"/>
      <c r="H87" s="181"/>
      <c r="I87" s="153">
        <f t="shared" si="39"/>
        <v>0</v>
      </c>
      <c r="J87" s="140"/>
      <c r="K87" s="304"/>
      <c r="L87" s="218">
        <f t="shared" si="32"/>
        <v>0</v>
      </c>
      <c r="M87" s="148">
        <f t="shared" si="33"/>
        <v>0</v>
      </c>
      <c r="N87" s="161">
        <f t="shared" si="34"/>
        <v>0</v>
      </c>
      <c r="O87" s="161">
        <f t="shared" si="35"/>
        <v>0</v>
      </c>
      <c r="P87" s="161">
        <f t="shared" si="36"/>
        <v>0</v>
      </c>
      <c r="Q87" s="218">
        <f t="shared" si="29"/>
        <v>0</v>
      </c>
    </row>
    <row r="88" spans="1:17" s="28" customFormat="1" ht="26.4">
      <c r="A88" s="330" t="s">
        <v>519</v>
      </c>
      <c r="B88" s="331"/>
      <c r="C88" s="322" t="s">
        <v>468</v>
      </c>
      <c r="D88" s="195" t="s">
        <v>115</v>
      </c>
      <c r="E88" s="195" t="s">
        <v>77</v>
      </c>
      <c r="F88" s="321">
        <v>25</v>
      </c>
      <c r="G88" s="153"/>
      <c r="H88" s="181"/>
      <c r="I88" s="153">
        <f t="shared" si="39"/>
        <v>0</v>
      </c>
      <c r="J88" s="140"/>
      <c r="K88" s="304"/>
      <c r="L88" s="218">
        <f t="shared" si="32"/>
        <v>0</v>
      </c>
      <c r="M88" s="148">
        <f t="shared" si="33"/>
        <v>0</v>
      </c>
      <c r="N88" s="161">
        <f t="shared" si="34"/>
        <v>0</v>
      </c>
      <c r="O88" s="161">
        <f t="shared" si="35"/>
        <v>0</v>
      </c>
      <c r="P88" s="161">
        <f t="shared" si="36"/>
        <v>0</v>
      </c>
      <c r="Q88" s="218">
        <f t="shared" si="29"/>
        <v>0</v>
      </c>
    </row>
    <row r="89" spans="1:17" s="28" customFormat="1" ht="26.4">
      <c r="A89" s="330" t="s">
        <v>520</v>
      </c>
      <c r="B89" s="331"/>
      <c r="C89" s="322" t="s">
        <v>469</v>
      </c>
      <c r="D89" s="195" t="s">
        <v>118</v>
      </c>
      <c r="E89" s="195" t="s">
        <v>77</v>
      </c>
      <c r="F89" s="321">
        <v>25</v>
      </c>
      <c r="G89" s="153"/>
      <c r="H89" s="181"/>
      <c r="I89" s="153">
        <f t="shared" si="39"/>
        <v>0</v>
      </c>
      <c r="J89" s="140"/>
      <c r="K89" s="304"/>
      <c r="L89" s="218">
        <f t="shared" si="32"/>
        <v>0</v>
      </c>
      <c r="M89" s="148">
        <f t="shared" si="33"/>
        <v>0</v>
      </c>
      <c r="N89" s="161">
        <f t="shared" si="34"/>
        <v>0</v>
      </c>
      <c r="O89" s="161">
        <f t="shared" si="35"/>
        <v>0</v>
      </c>
      <c r="P89" s="161">
        <f t="shared" si="36"/>
        <v>0</v>
      </c>
      <c r="Q89" s="218">
        <f t="shared" si="29"/>
        <v>0</v>
      </c>
    </row>
    <row r="90" spans="1:17" s="28" customFormat="1" ht="26.4">
      <c r="A90" s="330" t="s">
        <v>521</v>
      </c>
      <c r="B90" s="331"/>
      <c r="C90" s="322" t="s">
        <v>470</v>
      </c>
      <c r="D90" s="195" t="s">
        <v>118</v>
      </c>
      <c r="E90" s="195" t="s">
        <v>77</v>
      </c>
      <c r="F90" s="321">
        <v>35</v>
      </c>
      <c r="G90" s="153"/>
      <c r="H90" s="181"/>
      <c r="I90" s="153">
        <f t="shared" si="39"/>
        <v>0</v>
      </c>
      <c r="J90" s="140"/>
      <c r="K90" s="304"/>
      <c r="L90" s="218">
        <f t="shared" si="32"/>
        <v>0</v>
      </c>
      <c r="M90" s="148">
        <f t="shared" si="33"/>
        <v>0</v>
      </c>
      <c r="N90" s="161">
        <f t="shared" si="34"/>
        <v>0</v>
      </c>
      <c r="O90" s="161">
        <f t="shared" si="35"/>
        <v>0</v>
      </c>
      <c r="P90" s="161">
        <f t="shared" si="36"/>
        <v>0</v>
      </c>
      <c r="Q90" s="218">
        <f t="shared" si="29"/>
        <v>0</v>
      </c>
    </row>
    <row r="91" spans="1:17" s="28" customFormat="1" ht="26.4">
      <c r="A91" s="330" t="s">
        <v>522</v>
      </c>
      <c r="B91" s="331"/>
      <c r="C91" s="322" t="s">
        <v>471</v>
      </c>
      <c r="D91" s="195" t="s">
        <v>118</v>
      </c>
      <c r="E91" s="195" t="s">
        <v>77</v>
      </c>
      <c r="F91" s="321">
        <v>45</v>
      </c>
      <c r="G91" s="153"/>
      <c r="H91" s="181"/>
      <c r="I91" s="153">
        <f t="shared" si="39"/>
        <v>0</v>
      </c>
      <c r="J91" s="140"/>
      <c r="K91" s="304"/>
      <c r="L91" s="218">
        <f t="shared" si="32"/>
        <v>0</v>
      </c>
      <c r="M91" s="148">
        <f t="shared" si="33"/>
        <v>0</v>
      </c>
      <c r="N91" s="161">
        <f t="shared" si="34"/>
        <v>0</v>
      </c>
      <c r="O91" s="161">
        <f t="shared" si="35"/>
        <v>0</v>
      </c>
      <c r="P91" s="161">
        <f t="shared" si="36"/>
        <v>0</v>
      </c>
      <c r="Q91" s="218">
        <f t="shared" si="29"/>
        <v>0</v>
      </c>
    </row>
    <row r="92" spans="1:17" s="28" customFormat="1" ht="26.4">
      <c r="A92" s="315"/>
      <c r="B92" s="316"/>
      <c r="C92" s="317" t="s">
        <v>119</v>
      </c>
      <c r="D92" s="318"/>
      <c r="E92" s="195"/>
      <c r="F92" s="321"/>
      <c r="G92" s="148"/>
      <c r="H92" s="148"/>
      <c r="I92" s="140"/>
      <c r="J92" s="140"/>
      <c r="K92" s="140"/>
      <c r="L92" s="218">
        <f t="shared" si="32"/>
        <v>0</v>
      </c>
      <c r="M92" s="148">
        <f t="shared" si="33"/>
        <v>0</v>
      </c>
      <c r="N92" s="161">
        <f t="shared" si="34"/>
        <v>0</v>
      </c>
      <c r="O92" s="161">
        <f t="shared" si="35"/>
        <v>0</v>
      </c>
      <c r="P92" s="161">
        <f t="shared" si="36"/>
        <v>0</v>
      </c>
      <c r="Q92" s="218">
        <f t="shared" ref="Q92:Q97" si="40">SUM(N92:P92)</f>
        <v>0</v>
      </c>
    </row>
    <row r="93" spans="1:17" s="28" customFormat="1">
      <c r="A93" s="330" t="s">
        <v>523</v>
      </c>
      <c r="B93" s="331"/>
      <c r="C93" s="325" t="s">
        <v>120</v>
      </c>
      <c r="D93" s="195"/>
      <c r="E93" s="195" t="s">
        <v>77</v>
      </c>
      <c r="F93" s="153">
        <f>6.3+4.3+51.68+38.17+23.24+31.72+29.78+76.81+68.82+5.3+4.95+23.98+21+51.99</f>
        <v>438.04</v>
      </c>
      <c r="G93" s="153"/>
      <c r="H93" s="181"/>
      <c r="I93" s="153">
        <f t="shared" ref="I93:I94" si="41">ROUND(G93*H93,2)</f>
        <v>0</v>
      </c>
      <c r="J93" s="153"/>
      <c r="K93" s="304"/>
      <c r="L93" s="218">
        <f t="shared" si="32"/>
        <v>0</v>
      </c>
      <c r="M93" s="148">
        <f t="shared" si="33"/>
        <v>0</v>
      </c>
      <c r="N93" s="161">
        <f t="shared" si="34"/>
        <v>0</v>
      </c>
      <c r="O93" s="161">
        <f t="shared" si="35"/>
        <v>0</v>
      </c>
      <c r="P93" s="161">
        <f t="shared" si="36"/>
        <v>0</v>
      </c>
      <c r="Q93" s="218">
        <f t="shared" si="40"/>
        <v>0</v>
      </c>
    </row>
    <row r="94" spans="1:17" s="28" customFormat="1">
      <c r="A94" s="330" t="s">
        <v>524</v>
      </c>
      <c r="B94" s="331"/>
      <c r="C94" s="325" t="s">
        <v>121</v>
      </c>
      <c r="D94" s="195"/>
      <c r="E94" s="195" t="s">
        <v>112</v>
      </c>
      <c r="F94" s="321">
        <v>10</v>
      </c>
      <c r="G94" s="153"/>
      <c r="H94" s="181"/>
      <c r="I94" s="153">
        <f t="shared" si="41"/>
        <v>0</v>
      </c>
      <c r="J94" s="153"/>
      <c r="K94" s="304"/>
      <c r="L94" s="218">
        <f t="shared" si="32"/>
        <v>0</v>
      </c>
      <c r="M94" s="148">
        <f t="shared" si="33"/>
        <v>0</v>
      </c>
      <c r="N94" s="161">
        <f t="shared" si="34"/>
        <v>0</v>
      </c>
      <c r="O94" s="161">
        <f t="shared" si="35"/>
        <v>0</v>
      </c>
      <c r="P94" s="161">
        <f t="shared" si="36"/>
        <v>0</v>
      </c>
      <c r="Q94" s="218">
        <f t="shared" si="40"/>
        <v>0</v>
      </c>
    </row>
    <row r="95" spans="1:17" s="28" customFormat="1">
      <c r="A95" s="330" t="s">
        <v>525</v>
      </c>
      <c r="B95" s="331"/>
      <c r="C95" s="325" t="s">
        <v>122</v>
      </c>
      <c r="D95" s="195"/>
      <c r="E95" s="195" t="s">
        <v>77</v>
      </c>
      <c r="F95" s="153">
        <v>29.27</v>
      </c>
      <c r="G95" s="153"/>
      <c r="H95" s="181"/>
      <c r="I95" s="153">
        <f t="shared" ref="I95:I96" si="42">ROUND(G95*H95,2)</f>
        <v>0</v>
      </c>
      <c r="J95" s="153"/>
      <c r="K95" s="304"/>
      <c r="L95" s="218">
        <f t="shared" si="32"/>
        <v>0</v>
      </c>
      <c r="M95" s="148">
        <f t="shared" si="33"/>
        <v>0</v>
      </c>
      <c r="N95" s="161">
        <f t="shared" si="34"/>
        <v>0</v>
      </c>
      <c r="O95" s="161">
        <f t="shared" si="35"/>
        <v>0</v>
      </c>
      <c r="P95" s="161">
        <f t="shared" si="36"/>
        <v>0</v>
      </c>
      <c r="Q95" s="218">
        <f t="shared" si="40"/>
        <v>0</v>
      </c>
    </row>
    <row r="96" spans="1:17" s="28" customFormat="1">
      <c r="A96" s="330" t="s">
        <v>526</v>
      </c>
      <c r="B96" s="331"/>
      <c r="C96" s="325" t="s">
        <v>123</v>
      </c>
      <c r="D96" s="195"/>
      <c r="E96" s="195" t="s">
        <v>112</v>
      </c>
      <c r="F96" s="321">
        <v>3</v>
      </c>
      <c r="G96" s="153"/>
      <c r="H96" s="181"/>
      <c r="I96" s="153">
        <f t="shared" si="42"/>
        <v>0</v>
      </c>
      <c r="J96" s="153"/>
      <c r="K96" s="304"/>
      <c r="L96" s="218">
        <f t="shared" si="32"/>
        <v>0</v>
      </c>
      <c r="M96" s="148">
        <f t="shared" si="33"/>
        <v>0</v>
      </c>
      <c r="N96" s="161">
        <f t="shared" si="34"/>
        <v>0</v>
      </c>
      <c r="O96" s="161">
        <f t="shared" si="35"/>
        <v>0</v>
      </c>
      <c r="P96" s="161">
        <f t="shared" si="36"/>
        <v>0</v>
      </c>
      <c r="Q96" s="218">
        <f t="shared" si="40"/>
        <v>0</v>
      </c>
    </row>
    <row r="97" spans="1:17" s="28" customFormat="1">
      <c r="A97" s="330" t="s">
        <v>527</v>
      </c>
      <c r="B97" s="331"/>
      <c r="C97" s="325" t="s">
        <v>212</v>
      </c>
      <c r="D97" s="195"/>
      <c r="E97" s="195" t="s">
        <v>112</v>
      </c>
      <c r="F97" s="321">
        <f>3+2+3+1+1</f>
        <v>10</v>
      </c>
      <c r="G97" s="153"/>
      <c r="H97" s="181"/>
      <c r="I97" s="153">
        <f t="shared" ref="I97" si="43">ROUND(G97*H97,2)</f>
        <v>0</v>
      </c>
      <c r="J97" s="153"/>
      <c r="K97" s="304"/>
      <c r="L97" s="218">
        <f t="shared" si="32"/>
        <v>0</v>
      </c>
      <c r="M97" s="148">
        <f t="shared" si="33"/>
        <v>0</v>
      </c>
      <c r="N97" s="161">
        <f t="shared" si="34"/>
        <v>0</v>
      </c>
      <c r="O97" s="161">
        <f t="shared" si="35"/>
        <v>0</v>
      </c>
      <c r="P97" s="161">
        <f t="shared" si="36"/>
        <v>0</v>
      </c>
      <c r="Q97" s="218">
        <f t="shared" si="40"/>
        <v>0</v>
      </c>
    </row>
    <row r="98" spans="1:17" s="28" customFormat="1">
      <c r="A98" s="315"/>
      <c r="B98" s="316"/>
      <c r="C98" s="317" t="s">
        <v>153</v>
      </c>
      <c r="D98" s="318"/>
      <c r="E98" s="195"/>
      <c r="F98" s="321"/>
      <c r="G98" s="148"/>
      <c r="H98" s="148"/>
      <c r="I98" s="140"/>
      <c r="J98" s="140"/>
      <c r="K98" s="140"/>
      <c r="L98" s="218">
        <f t="shared" si="32"/>
        <v>0</v>
      </c>
      <c r="M98" s="148">
        <f t="shared" si="33"/>
        <v>0</v>
      </c>
      <c r="N98" s="161">
        <f t="shared" si="34"/>
        <v>0</v>
      </c>
      <c r="O98" s="161">
        <f t="shared" si="35"/>
        <v>0</v>
      </c>
      <c r="P98" s="161">
        <f t="shared" si="36"/>
        <v>0</v>
      </c>
      <c r="Q98" s="218">
        <f t="shared" si="29"/>
        <v>0</v>
      </c>
    </row>
    <row r="99" spans="1:17" s="28" customFormat="1" ht="26.4">
      <c r="A99" s="330" t="s">
        <v>528</v>
      </c>
      <c r="B99" s="331"/>
      <c r="C99" s="325" t="s">
        <v>149</v>
      </c>
      <c r="D99" s="195" t="s">
        <v>125</v>
      </c>
      <c r="E99" s="180" t="s">
        <v>77</v>
      </c>
      <c r="F99" s="321">
        <v>155.20000000000002</v>
      </c>
      <c r="G99" s="153"/>
      <c r="H99" s="181"/>
      <c r="I99" s="153">
        <f t="shared" ref="I99:I102" si="44">ROUND(G99*H99,2)</f>
        <v>0</v>
      </c>
      <c r="J99" s="153"/>
      <c r="K99" s="304"/>
      <c r="L99" s="218">
        <f t="shared" si="32"/>
        <v>0</v>
      </c>
      <c r="M99" s="148">
        <f t="shared" si="33"/>
        <v>0</v>
      </c>
      <c r="N99" s="161">
        <f t="shared" si="34"/>
        <v>0</v>
      </c>
      <c r="O99" s="161">
        <f t="shared" si="35"/>
        <v>0</v>
      </c>
      <c r="P99" s="161">
        <f t="shared" si="36"/>
        <v>0</v>
      </c>
      <c r="Q99" s="218">
        <f t="shared" si="29"/>
        <v>0</v>
      </c>
    </row>
    <row r="100" spans="1:17" s="28" customFormat="1" ht="26.4">
      <c r="A100" s="330" t="s">
        <v>529</v>
      </c>
      <c r="B100" s="331"/>
      <c r="C100" s="325" t="s">
        <v>150</v>
      </c>
      <c r="D100" s="195" t="s">
        <v>125</v>
      </c>
      <c r="E100" s="180" t="s">
        <v>77</v>
      </c>
      <c r="F100" s="321">
        <v>10</v>
      </c>
      <c r="G100" s="153"/>
      <c r="H100" s="181"/>
      <c r="I100" s="153">
        <f t="shared" si="44"/>
        <v>0</v>
      </c>
      <c r="J100" s="153"/>
      <c r="K100" s="304"/>
      <c r="L100" s="218">
        <f t="shared" si="32"/>
        <v>0</v>
      </c>
      <c r="M100" s="148">
        <f t="shared" si="33"/>
        <v>0</v>
      </c>
      <c r="N100" s="161">
        <f t="shared" si="34"/>
        <v>0</v>
      </c>
      <c r="O100" s="161">
        <f t="shared" si="35"/>
        <v>0</v>
      </c>
      <c r="P100" s="161">
        <f t="shared" si="36"/>
        <v>0</v>
      </c>
      <c r="Q100" s="218">
        <f t="shared" si="29"/>
        <v>0</v>
      </c>
    </row>
    <row r="101" spans="1:17" s="28" customFormat="1" ht="26.4">
      <c r="A101" s="330" t="s">
        <v>530</v>
      </c>
      <c r="B101" s="331"/>
      <c r="C101" s="325" t="s">
        <v>154</v>
      </c>
      <c r="D101" s="195" t="s">
        <v>125</v>
      </c>
      <c r="E101" s="180" t="s">
        <v>77</v>
      </c>
      <c r="F101" s="321">
        <v>4</v>
      </c>
      <c r="G101" s="153"/>
      <c r="H101" s="181"/>
      <c r="I101" s="153">
        <f t="shared" si="44"/>
        <v>0</v>
      </c>
      <c r="J101" s="153"/>
      <c r="K101" s="304"/>
      <c r="L101" s="218">
        <f t="shared" si="32"/>
        <v>0</v>
      </c>
      <c r="M101" s="148">
        <f t="shared" si="33"/>
        <v>0</v>
      </c>
      <c r="N101" s="161">
        <f t="shared" si="34"/>
        <v>0</v>
      </c>
      <c r="O101" s="161">
        <f t="shared" si="35"/>
        <v>0</v>
      </c>
      <c r="P101" s="161">
        <f t="shared" si="36"/>
        <v>0</v>
      </c>
      <c r="Q101" s="218">
        <f t="shared" si="29"/>
        <v>0</v>
      </c>
    </row>
    <row r="102" spans="1:17" s="28" customFormat="1" ht="26.4">
      <c r="A102" s="330" t="s">
        <v>531</v>
      </c>
      <c r="B102" s="331"/>
      <c r="C102" s="325" t="s">
        <v>152</v>
      </c>
      <c r="D102" s="195" t="s">
        <v>125</v>
      </c>
      <c r="E102" s="180" t="s">
        <v>77</v>
      </c>
      <c r="F102" s="321">
        <v>230</v>
      </c>
      <c r="G102" s="153"/>
      <c r="H102" s="181"/>
      <c r="I102" s="153">
        <f t="shared" si="44"/>
        <v>0</v>
      </c>
      <c r="J102" s="153"/>
      <c r="K102" s="304"/>
      <c r="L102" s="218">
        <f t="shared" si="32"/>
        <v>0</v>
      </c>
      <c r="M102" s="148">
        <f t="shared" si="33"/>
        <v>0</v>
      </c>
      <c r="N102" s="161">
        <f t="shared" si="34"/>
        <v>0</v>
      </c>
      <c r="O102" s="161">
        <f t="shared" si="35"/>
        <v>0</v>
      </c>
      <c r="P102" s="161">
        <f t="shared" si="36"/>
        <v>0</v>
      </c>
      <c r="Q102" s="218">
        <f t="shared" si="29"/>
        <v>0</v>
      </c>
    </row>
    <row r="103" spans="1:17" s="28" customFormat="1" ht="26.4">
      <c r="A103" s="330" t="s">
        <v>532</v>
      </c>
      <c r="B103" s="331"/>
      <c r="C103" s="325" t="s">
        <v>155</v>
      </c>
      <c r="D103" s="195" t="s">
        <v>125</v>
      </c>
      <c r="E103" s="180" t="s">
        <v>77</v>
      </c>
      <c r="F103" s="321">
        <v>60</v>
      </c>
      <c r="G103" s="153"/>
      <c r="H103" s="181"/>
      <c r="I103" s="153">
        <f t="shared" ref="I103:I106" si="45">ROUND(G103*H103,2)</f>
        <v>0</v>
      </c>
      <c r="J103" s="153"/>
      <c r="K103" s="304"/>
      <c r="L103" s="218">
        <f t="shared" si="32"/>
        <v>0</v>
      </c>
      <c r="M103" s="148">
        <f t="shared" si="33"/>
        <v>0</v>
      </c>
      <c r="N103" s="161">
        <f t="shared" si="34"/>
        <v>0</v>
      </c>
      <c r="O103" s="161">
        <f t="shared" si="35"/>
        <v>0</v>
      </c>
      <c r="P103" s="161">
        <f t="shared" si="36"/>
        <v>0</v>
      </c>
      <c r="Q103" s="218">
        <f t="shared" si="29"/>
        <v>0</v>
      </c>
    </row>
    <row r="104" spans="1:17" s="28" customFormat="1" ht="26.4">
      <c r="A104" s="330" t="s">
        <v>533</v>
      </c>
      <c r="B104" s="331"/>
      <c r="C104" s="322" t="s">
        <v>462</v>
      </c>
      <c r="D104" s="195"/>
      <c r="E104" s="195" t="s">
        <v>77</v>
      </c>
      <c r="F104" s="321">
        <v>15</v>
      </c>
      <c r="G104" s="153"/>
      <c r="H104" s="181"/>
      <c r="I104" s="153">
        <f t="shared" si="45"/>
        <v>0</v>
      </c>
      <c r="J104" s="140"/>
      <c r="K104" s="304"/>
      <c r="L104" s="218">
        <f t="shared" si="32"/>
        <v>0</v>
      </c>
      <c r="M104" s="148">
        <f t="shared" si="33"/>
        <v>0</v>
      </c>
      <c r="N104" s="161">
        <f t="shared" si="34"/>
        <v>0</v>
      </c>
      <c r="O104" s="161">
        <f t="shared" si="35"/>
        <v>0</v>
      </c>
      <c r="P104" s="161">
        <f t="shared" si="36"/>
        <v>0</v>
      </c>
      <c r="Q104" s="218">
        <f t="shared" si="29"/>
        <v>0</v>
      </c>
    </row>
    <row r="105" spans="1:17" s="28" customFormat="1" ht="26.4">
      <c r="A105" s="330" t="s">
        <v>534</v>
      </c>
      <c r="B105" s="331"/>
      <c r="C105" s="322" t="s">
        <v>463</v>
      </c>
      <c r="D105" s="195"/>
      <c r="E105" s="195" t="s">
        <v>77</v>
      </c>
      <c r="F105" s="321">
        <v>215</v>
      </c>
      <c r="G105" s="153"/>
      <c r="H105" s="181"/>
      <c r="I105" s="153">
        <f t="shared" si="45"/>
        <v>0</v>
      </c>
      <c r="J105" s="140"/>
      <c r="K105" s="304"/>
      <c r="L105" s="218">
        <f t="shared" si="32"/>
        <v>0</v>
      </c>
      <c r="M105" s="148">
        <f t="shared" si="33"/>
        <v>0</v>
      </c>
      <c r="N105" s="161">
        <f t="shared" si="34"/>
        <v>0</v>
      </c>
      <c r="O105" s="161">
        <f t="shared" si="35"/>
        <v>0</v>
      </c>
      <c r="P105" s="161">
        <f t="shared" si="36"/>
        <v>0</v>
      </c>
      <c r="Q105" s="218">
        <f t="shared" si="29"/>
        <v>0</v>
      </c>
    </row>
    <row r="106" spans="1:17" s="28" customFormat="1" ht="26.4">
      <c r="A106" s="330" t="s">
        <v>535</v>
      </c>
      <c r="B106" s="331"/>
      <c r="C106" s="322" t="s">
        <v>464</v>
      </c>
      <c r="D106" s="195"/>
      <c r="E106" s="195" t="s">
        <v>77</v>
      </c>
      <c r="F106" s="321">
        <v>60</v>
      </c>
      <c r="G106" s="153"/>
      <c r="H106" s="181"/>
      <c r="I106" s="153">
        <f t="shared" si="45"/>
        <v>0</v>
      </c>
      <c r="J106" s="140"/>
      <c r="K106" s="304"/>
      <c r="L106" s="218">
        <f t="shared" si="32"/>
        <v>0</v>
      </c>
      <c r="M106" s="148">
        <f t="shared" si="33"/>
        <v>0</v>
      </c>
      <c r="N106" s="161">
        <f t="shared" si="34"/>
        <v>0</v>
      </c>
      <c r="O106" s="161">
        <f t="shared" si="35"/>
        <v>0</v>
      </c>
      <c r="P106" s="161">
        <f t="shared" si="36"/>
        <v>0</v>
      </c>
      <c r="Q106" s="218">
        <f t="shared" si="29"/>
        <v>0</v>
      </c>
    </row>
    <row r="107" spans="1:17" s="28" customFormat="1" ht="26.4">
      <c r="A107" s="315"/>
      <c r="B107" s="316"/>
      <c r="C107" s="317" t="s">
        <v>119</v>
      </c>
      <c r="D107" s="318"/>
      <c r="E107" s="195"/>
      <c r="F107" s="321"/>
      <c r="G107" s="148"/>
      <c r="H107" s="148"/>
      <c r="I107" s="140"/>
      <c r="J107" s="140"/>
      <c r="K107" s="140"/>
      <c r="L107" s="218">
        <f t="shared" si="32"/>
        <v>0</v>
      </c>
      <c r="M107" s="148">
        <f t="shared" si="33"/>
        <v>0</v>
      </c>
      <c r="N107" s="161">
        <f t="shared" si="34"/>
        <v>0</v>
      </c>
      <c r="O107" s="161">
        <f t="shared" si="35"/>
        <v>0</v>
      </c>
      <c r="P107" s="161">
        <f t="shared" si="36"/>
        <v>0</v>
      </c>
      <c r="Q107" s="218">
        <f t="shared" si="29"/>
        <v>0</v>
      </c>
    </row>
    <row r="108" spans="1:17" s="28" customFormat="1">
      <c r="A108" s="330" t="s">
        <v>536</v>
      </c>
      <c r="B108" s="331"/>
      <c r="C108" s="325" t="s">
        <v>120</v>
      </c>
      <c r="D108" s="195"/>
      <c r="E108" s="195" t="s">
        <v>77</v>
      </c>
      <c r="F108" s="153">
        <v>438.04</v>
      </c>
      <c r="G108" s="153"/>
      <c r="H108" s="181"/>
      <c r="I108" s="153">
        <f t="shared" ref="I108:I111" si="46">ROUND(G108*H108,2)</f>
        <v>0</v>
      </c>
      <c r="J108" s="153"/>
      <c r="K108" s="304"/>
      <c r="L108" s="218">
        <f t="shared" si="32"/>
        <v>0</v>
      </c>
      <c r="M108" s="148">
        <f t="shared" si="33"/>
        <v>0</v>
      </c>
      <c r="N108" s="161">
        <f t="shared" si="34"/>
        <v>0</v>
      </c>
      <c r="O108" s="161">
        <f t="shared" si="35"/>
        <v>0</v>
      </c>
      <c r="P108" s="161">
        <f t="shared" si="36"/>
        <v>0</v>
      </c>
      <c r="Q108" s="218">
        <f t="shared" si="29"/>
        <v>0</v>
      </c>
    </row>
    <row r="109" spans="1:17" s="28" customFormat="1">
      <c r="A109" s="330" t="s">
        <v>537</v>
      </c>
      <c r="B109" s="331"/>
      <c r="C109" s="325" t="s">
        <v>121</v>
      </c>
      <c r="D109" s="195"/>
      <c r="E109" s="195" t="s">
        <v>112</v>
      </c>
      <c r="F109" s="321">
        <v>10</v>
      </c>
      <c r="G109" s="153"/>
      <c r="H109" s="181"/>
      <c r="I109" s="153">
        <f t="shared" si="46"/>
        <v>0</v>
      </c>
      <c r="J109" s="153"/>
      <c r="K109" s="304"/>
      <c r="L109" s="218">
        <f t="shared" si="32"/>
        <v>0</v>
      </c>
      <c r="M109" s="148">
        <f t="shared" si="33"/>
        <v>0</v>
      </c>
      <c r="N109" s="161">
        <f t="shared" si="34"/>
        <v>0</v>
      </c>
      <c r="O109" s="161">
        <f t="shared" si="35"/>
        <v>0</v>
      </c>
      <c r="P109" s="161">
        <f t="shared" si="36"/>
        <v>0</v>
      </c>
      <c r="Q109" s="218">
        <f t="shared" si="29"/>
        <v>0</v>
      </c>
    </row>
    <row r="110" spans="1:17" s="28" customFormat="1">
      <c r="A110" s="330" t="s">
        <v>538</v>
      </c>
      <c r="B110" s="331"/>
      <c r="C110" s="325" t="s">
        <v>122</v>
      </c>
      <c r="D110" s="195"/>
      <c r="E110" s="195" t="s">
        <v>77</v>
      </c>
      <c r="F110" s="153">
        <v>29.27</v>
      </c>
      <c r="G110" s="153"/>
      <c r="H110" s="181"/>
      <c r="I110" s="153">
        <f t="shared" si="46"/>
        <v>0</v>
      </c>
      <c r="J110" s="153"/>
      <c r="K110" s="304"/>
      <c r="L110" s="218">
        <f t="shared" ref="L110:L141" si="47">SUM(I110:K110)</f>
        <v>0</v>
      </c>
      <c r="M110" s="148">
        <f t="shared" ref="M110:M141" si="48">ROUND(G110*F110,2)</f>
        <v>0</v>
      </c>
      <c r="N110" s="161">
        <f t="shared" ref="N110:N141" si="49">ROUND(I110*F110,2)</f>
        <v>0</v>
      </c>
      <c r="O110" s="161">
        <f t="shared" ref="O110:O141" si="50">ROUND(J110*F110,2)</f>
        <v>0</v>
      </c>
      <c r="P110" s="161">
        <f t="shared" ref="P110:P141" si="51">ROUND(K110*F110,2)</f>
        <v>0</v>
      </c>
      <c r="Q110" s="218">
        <f t="shared" si="29"/>
        <v>0</v>
      </c>
    </row>
    <row r="111" spans="1:17" s="28" customFormat="1">
      <c r="A111" s="330" t="s">
        <v>539</v>
      </c>
      <c r="B111" s="331"/>
      <c r="C111" s="325" t="s">
        <v>123</v>
      </c>
      <c r="D111" s="195"/>
      <c r="E111" s="195" t="s">
        <v>112</v>
      </c>
      <c r="F111" s="321">
        <v>3</v>
      </c>
      <c r="G111" s="153"/>
      <c r="H111" s="181"/>
      <c r="I111" s="153">
        <f t="shared" si="46"/>
        <v>0</v>
      </c>
      <c r="J111" s="153"/>
      <c r="K111" s="304"/>
      <c r="L111" s="218">
        <f t="shared" si="47"/>
        <v>0</v>
      </c>
      <c r="M111" s="148">
        <f t="shared" si="48"/>
        <v>0</v>
      </c>
      <c r="N111" s="161">
        <f t="shared" si="49"/>
        <v>0</v>
      </c>
      <c r="O111" s="161">
        <f t="shared" si="50"/>
        <v>0</v>
      </c>
      <c r="P111" s="161">
        <f t="shared" si="51"/>
        <v>0</v>
      </c>
      <c r="Q111" s="218">
        <f t="shared" si="29"/>
        <v>0</v>
      </c>
    </row>
    <row r="112" spans="1:17" s="28" customFormat="1" ht="26.4">
      <c r="A112" s="330" t="s">
        <v>540</v>
      </c>
      <c r="B112" s="331"/>
      <c r="C112" s="325" t="s">
        <v>213</v>
      </c>
      <c r="D112" s="195"/>
      <c r="E112" s="195" t="s">
        <v>112</v>
      </c>
      <c r="F112" s="321">
        <v>10</v>
      </c>
      <c r="G112" s="153"/>
      <c r="H112" s="181"/>
      <c r="I112" s="153">
        <f t="shared" ref="I112" si="52">ROUND(G112*H112,2)</f>
        <v>0</v>
      </c>
      <c r="J112" s="153"/>
      <c r="K112" s="304"/>
      <c r="L112" s="218">
        <f t="shared" si="47"/>
        <v>0</v>
      </c>
      <c r="M112" s="148">
        <f t="shared" si="48"/>
        <v>0</v>
      </c>
      <c r="N112" s="161">
        <f t="shared" si="49"/>
        <v>0</v>
      </c>
      <c r="O112" s="161">
        <f t="shared" si="50"/>
        <v>0</v>
      </c>
      <c r="P112" s="161">
        <f t="shared" si="51"/>
        <v>0</v>
      </c>
      <c r="Q112" s="218">
        <f t="shared" ref="Q112:Q114" si="53">SUM(N112:P112)</f>
        <v>0</v>
      </c>
    </row>
    <row r="113" spans="1:17" s="28" customFormat="1">
      <c r="A113" s="330" t="s">
        <v>541</v>
      </c>
      <c r="B113" s="331"/>
      <c r="C113" s="325" t="s">
        <v>166</v>
      </c>
      <c r="D113" s="195"/>
      <c r="E113" s="195" t="s">
        <v>160</v>
      </c>
      <c r="F113" s="321">
        <v>1</v>
      </c>
      <c r="G113" s="153"/>
      <c r="H113" s="181"/>
      <c r="I113" s="153"/>
      <c r="J113" s="153"/>
      <c r="K113" s="304"/>
      <c r="L113" s="218">
        <f t="shared" si="47"/>
        <v>0</v>
      </c>
      <c r="M113" s="148">
        <f t="shared" si="48"/>
        <v>0</v>
      </c>
      <c r="N113" s="161">
        <f t="shared" si="49"/>
        <v>0</v>
      </c>
      <c r="O113" s="161">
        <f t="shared" si="50"/>
        <v>0</v>
      </c>
      <c r="P113" s="161">
        <f t="shared" si="51"/>
        <v>0</v>
      </c>
      <c r="Q113" s="218">
        <f t="shared" si="53"/>
        <v>0</v>
      </c>
    </row>
    <row r="114" spans="1:17" s="28" customFormat="1">
      <c r="A114" s="330" t="s">
        <v>542</v>
      </c>
      <c r="B114" s="331"/>
      <c r="C114" s="325" t="s">
        <v>165</v>
      </c>
      <c r="D114" s="195"/>
      <c r="E114" s="195" t="s">
        <v>160</v>
      </c>
      <c r="F114" s="321">
        <v>1</v>
      </c>
      <c r="G114" s="153"/>
      <c r="H114" s="181"/>
      <c r="I114" s="153">
        <f t="shared" ref="I114" si="54">ROUND(G114*H114,2)</f>
        <v>0</v>
      </c>
      <c r="J114" s="153"/>
      <c r="K114" s="304"/>
      <c r="L114" s="218">
        <f t="shared" si="47"/>
        <v>0</v>
      </c>
      <c r="M114" s="148">
        <f t="shared" si="48"/>
        <v>0</v>
      </c>
      <c r="N114" s="161">
        <f t="shared" si="49"/>
        <v>0</v>
      </c>
      <c r="O114" s="161">
        <f t="shared" si="50"/>
        <v>0</v>
      </c>
      <c r="P114" s="161">
        <f t="shared" si="51"/>
        <v>0</v>
      </c>
      <c r="Q114" s="218">
        <f t="shared" si="53"/>
        <v>0</v>
      </c>
    </row>
    <row r="115" spans="1:17" s="28" customFormat="1" ht="39.6">
      <c r="A115" s="315"/>
      <c r="B115" s="316"/>
      <c r="C115" s="317" t="s">
        <v>156</v>
      </c>
      <c r="D115" s="318"/>
      <c r="E115" s="195"/>
      <c r="F115" s="195"/>
      <c r="G115" s="148"/>
      <c r="H115" s="148"/>
      <c r="I115" s="140"/>
      <c r="J115" s="140"/>
      <c r="K115" s="140"/>
      <c r="L115" s="218">
        <f t="shared" si="47"/>
        <v>0</v>
      </c>
      <c r="M115" s="148">
        <f t="shared" si="48"/>
        <v>0</v>
      </c>
      <c r="N115" s="161">
        <f t="shared" si="49"/>
        <v>0</v>
      </c>
      <c r="O115" s="161">
        <f t="shared" si="50"/>
        <v>0</v>
      </c>
      <c r="P115" s="161">
        <f t="shared" si="51"/>
        <v>0</v>
      </c>
      <c r="Q115" s="218">
        <f t="shared" si="29"/>
        <v>0</v>
      </c>
    </row>
    <row r="116" spans="1:17" s="28" customFormat="1" ht="26.4">
      <c r="A116" s="328">
        <v>91</v>
      </c>
      <c r="B116" s="334"/>
      <c r="C116" s="325" t="s">
        <v>127</v>
      </c>
      <c r="D116" s="335"/>
      <c r="E116" s="180" t="s">
        <v>112</v>
      </c>
      <c r="F116" s="321">
        <v>10</v>
      </c>
      <c r="G116" s="153"/>
      <c r="H116" s="181"/>
      <c r="I116" s="153">
        <f t="shared" ref="I116:I119" si="55">ROUND(G116*H116,2)</f>
        <v>0</v>
      </c>
      <c r="J116" s="153"/>
      <c r="K116" s="304"/>
      <c r="L116" s="218">
        <f t="shared" si="47"/>
        <v>0</v>
      </c>
      <c r="M116" s="148">
        <f t="shared" si="48"/>
        <v>0</v>
      </c>
      <c r="N116" s="161">
        <f t="shared" si="49"/>
        <v>0</v>
      </c>
      <c r="O116" s="161">
        <f t="shared" si="50"/>
        <v>0</v>
      </c>
      <c r="P116" s="161">
        <f t="shared" si="51"/>
        <v>0</v>
      </c>
      <c r="Q116" s="218">
        <f t="shared" si="29"/>
        <v>0</v>
      </c>
    </row>
    <row r="117" spans="1:17" s="28" customFormat="1">
      <c r="A117" s="328">
        <v>92</v>
      </c>
      <c r="B117" s="334"/>
      <c r="C117" s="322" t="s">
        <v>408</v>
      </c>
      <c r="D117" s="335"/>
      <c r="E117" s="180" t="s">
        <v>112</v>
      </c>
      <c r="F117" s="321">
        <v>1</v>
      </c>
      <c r="G117" s="153"/>
      <c r="H117" s="181"/>
      <c r="I117" s="153">
        <f t="shared" si="55"/>
        <v>0</v>
      </c>
      <c r="J117" s="153"/>
      <c r="K117" s="304"/>
      <c r="L117" s="218">
        <f t="shared" si="47"/>
        <v>0</v>
      </c>
      <c r="M117" s="148">
        <f t="shared" si="48"/>
        <v>0</v>
      </c>
      <c r="N117" s="161">
        <f t="shared" si="49"/>
        <v>0</v>
      </c>
      <c r="O117" s="161">
        <f t="shared" si="50"/>
        <v>0</v>
      </c>
      <c r="P117" s="161">
        <f t="shared" si="51"/>
        <v>0</v>
      </c>
      <c r="Q117" s="218">
        <f t="shared" si="29"/>
        <v>0</v>
      </c>
    </row>
    <row r="118" spans="1:17" s="28" customFormat="1">
      <c r="A118" s="328">
        <v>93</v>
      </c>
      <c r="B118" s="334"/>
      <c r="C118" s="322" t="s">
        <v>409</v>
      </c>
      <c r="D118" s="335"/>
      <c r="E118" s="180" t="s">
        <v>112</v>
      </c>
      <c r="F118" s="321">
        <v>1</v>
      </c>
      <c r="G118" s="153"/>
      <c r="H118" s="181"/>
      <c r="I118" s="153">
        <f t="shared" si="55"/>
        <v>0</v>
      </c>
      <c r="J118" s="153"/>
      <c r="K118" s="304"/>
      <c r="L118" s="218">
        <f t="shared" si="47"/>
        <v>0</v>
      </c>
      <c r="M118" s="148">
        <f t="shared" si="48"/>
        <v>0</v>
      </c>
      <c r="N118" s="161">
        <f t="shared" si="49"/>
        <v>0</v>
      </c>
      <c r="O118" s="161">
        <f t="shared" si="50"/>
        <v>0</v>
      </c>
      <c r="P118" s="161">
        <f t="shared" si="51"/>
        <v>0</v>
      </c>
      <c r="Q118" s="218">
        <f t="shared" si="29"/>
        <v>0</v>
      </c>
    </row>
    <row r="119" spans="1:17" s="28" customFormat="1" ht="39.6">
      <c r="A119" s="328">
        <v>94</v>
      </c>
      <c r="B119" s="334"/>
      <c r="C119" s="322" t="s">
        <v>461</v>
      </c>
      <c r="D119" s="335"/>
      <c r="E119" s="180" t="s">
        <v>77</v>
      </c>
      <c r="F119" s="321">
        <v>61.4</v>
      </c>
      <c r="G119" s="153"/>
      <c r="H119" s="181"/>
      <c r="I119" s="153">
        <f t="shared" si="55"/>
        <v>0</v>
      </c>
      <c r="J119" s="153"/>
      <c r="K119" s="304"/>
      <c r="L119" s="218">
        <f t="shared" si="47"/>
        <v>0</v>
      </c>
      <c r="M119" s="148">
        <f t="shared" si="48"/>
        <v>0</v>
      </c>
      <c r="N119" s="161">
        <f t="shared" si="49"/>
        <v>0</v>
      </c>
      <c r="O119" s="161">
        <f t="shared" si="50"/>
        <v>0</v>
      </c>
      <c r="P119" s="161">
        <f t="shared" si="51"/>
        <v>0</v>
      </c>
      <c r="Q119" s="218">
        <f t="shared" si="29"/>
        <v>0</v>
      </c>
    </row>
    <row r="120" spans="1:17" s="28" customFormat="1" ht="39.6">
      <c r="A120" s="315"/>
      <c r="B120" s="316"/>
      <c r="C120" s="317" t="s">
        <v>156</v>
      </c>
      <c r="D120" s="318"/>
      <c r="E120" s="195"/>
      <c r="F120" s="195"/>
      <c r="G120" s="148"/>
      <c r="H120" s="148"/>
      <c r="I120" s="140"/>
      <c r="J120" s="140"/>
      <c r="K120" s="140"/>
      <c r="L120" s="218">
        <f t="shared" si="47"/>
        <v>0</v>
      </c>
      <c r="M120" s="148">
        <f t="shared" si="48"/>
        <v>0</v>
      </c>
      <c r="N120" s="161">
        <f t="shared" si="49"/>
        <v>0</v>
      </c>
      <c r="O120" s="161">
        <f t="shared" si="50"/>
        <v>0</v>
      </c>
      <c r="P120" s="161">
        <f t="shared" si="51"/>
        <v>0</v>
      </c>
      <c r="Q120" s="218">
        <f t="shared" ref="Q120:Q124" si="56">SUM(N120:P120)</f>
        <v>0</v>
      </c>
    </row>
    <row r="121" spans="1:17" s="28" customFormat="1" ht="26.4">
      <c r="A121" s="328">
        <v>95</v>
      </c>
      <c r="B121" s="334"/>
      <c r="C121" s="325" t="s">
        <v>127</v>
      </c>
      <c r="D121" s="335"/>
      <c r="E121" s="180" t="s">
        <v>112</v>
      </c>
      <c r="F121" s="321">
        <v>10</v>
      </c>
      <c r="G121" s="153"/>
      <c r="H121" s="181"/>
      <c r="I121" s="153">
        <f t="shared" ref="I121:I124" si="57">ROUND(G121*H121,2)</f>
        <v>0</v>
      </c>
      <c r="J121" s="153"/>
      <c r="K121" s="304"/>
      <c r="L121" s="218">
        <f t="shared" si="47"/>
        <v>0</v>
      </c>
      <c r="M121" s="148">
        <f t="shared" si="48"/>
        <v>0</v>
      </c>
      <c r="N121" s="161">
        <f t="shared" si="49"/>
        <v>0</v>
      </c>
      <c r="O121" s="161">
        <f t="shared" si="50"/>
        <v>0</v>
      </c>
      <c r="P121" s="161">
        <f t="shared" si="51"/>
        <v>0</v>
      </c>
      <c r="Q121" s="218">
        <f t="shared" si="56"/>
        <v>0</v>
      </c>
    </row>
    <row r="122" spans="1:17" s="28" customFormat="1">
      <c r="A122" s="328">
        <v>96</v>
      </c>
      <c r="B122" s="334"/>
      <c r="C122" s="322" t="s">
        <v>408</v>
      </c>
      <c r="D122" s="335"/>
      <c r="E122" s="180" t="s">
        <v>112</v>
      </c>
      <c r="F122" s="321">
        <v>1</v>
      </c>
      <c r="G122" s="153"/>
      <c r="H122" s="181"/>
      <c r="I122" s="153">
        <f t="shared" si="57"/>
        <v>0</v>
      </c>
      <c r="J122" s="153"/>
      <c r="K122" s="304"/>
      <c r="L122" s="218">
        <f t="shared" si="47"/>
        <v>0</v>
      </c>
      <c r="M122" s="148">
        <f t="shared" si="48"/>
        <v>0</v>
      </c>
      <c r="N122" s="161">
        <f t="shared" si="49"/>
        <v>0</v>
      </c>
      <c r="O122" s="161">
        <f t="shared" si="50"/>
        <v>0</v>
      </c>
      <c r="P122" s="161">
        <f t="shared" si="51"/>
        <v>0</v>
      </c>
      <c r="Q122" s="218">
        <f t="shared" si="56"/>
        <v>0</v>
      </c>
    </row>
    <row r="123" spans="1:17" s="28" customFormat="1">
      <c r="A123" s="328">
        <v>97</v>
      </c>
      <c r="B123" s="334"/>
      <c r="C123" s="322" t="s">
        <v>409</v>
      </c>
      <c r="D123" s="335"/>
      <c r="E123" s="180" t="s">
        <v>112</v>
      </c>
      <c r="F123" s="321">
        <v>1</v>
      </c>
      <c r="G123" s="153"/>
      <c r="H123" s="181"/>
      <c r="I123" s="153">
        <f t="shared" si="57"/>
        <v>0</v>
      </c>
      <c r="J123" s="153"/>
      <c r="K123" s="304"/>
      <c r="L123" s="218">
        <f t="shared" si="47"/>
        <v>0</v>
      </c>
      <c r="M123" s="148">
        <f t="shared" si="48"/>
        <v>0</v>
      </c>
      <c r="N123" s="161">
        <f t="shared" si="49"/>
        <v>0</v>
      </c>
      <c r="O123" s="161">
        <f t="shared" si="50"/>
        <v>0</v>
      </c>
      <c r="P123" s="161">
        <f t="shared" si="51"/>
        <v>0</v>
      </c>
      <c r="Q123" s="218">
        <f t="shared" si="56"/>
        <v>0</v>
      </c>
    </row>
    <row r="124" spans="1:17" s="28" customFormat="1" ht="39.6">
      <c r="A124" s="328">
        <v>98</v>
      </c>
      <c r="B124" s="334"/>
      <c r="C124" s="322" t="s">
        <v>461</v>
      </c>
      <c r="D124" s="335"/>
      <c r="E124" s="180" t="s">
        <v>77</v>
      </c>
      <c r="F124" s="321">
        <v>36</v>
      </c>
      <c r="G124" s="153"/>
      <c r="H124" s="181"/>
      <c r="I124" s="153">
        <f t="shared" si="57"/>
        <v>0</v>
      </c>
      <c r="J124" s="153"/>
      <c r="K124" s="304"/>
      <c r="L124" s="218">
        <f t="shared" si="47"/>
        <v>0</v>
      </c>
      <c r="M124" s="148">
        <f t="shared" si="48"/>
        <v>0</v>
      </c>
      <c r="N124" s="161">
        <f t="shared" si="49"/>
        <v>0</v>
      </c>
      <c r="O124" s="161">
        <f t="shared" si="50"/>
        <v>0</v>
      </c>
      <c r="P124" s="161">
        <f t="shared" si="51"/>
        <v>0</v>
      </c>
      <c r="Q124" s="218">
        <f t="shared" si="56"/>
        <v>0</v>
      </c>
    </row>
    <row r="125" spans="1:17" s="28" customFormat="1">
      <c r="A125" s="315"/>
      <c r="B125" s="316"/>
      <c r="C125" s="317" t="s">
        <v>157</v>
      </c>
      <c r="D125" s="318"/>
      <c r="E125" s="336"/>
      <c r="F125" s="337"/>
      <c r="G125" s="153"/>
      <c r="H125" s="181"/>
      <c r="I125" s="153"/>
      <c r="J125" s="153"/>
      <c r="K125" s="304"/>
      <c r="L125" s="218">
        <f t="shared" si="47"/>
        <v>0</v>
      </c>
      <c r="M125" s="150">
        <f t="shared" si="48"/>
        <v>0</v>
      </c>
      <c r="N125" s="149">
        <f t="shared" si="49"/>
        <v>0</v>
      </c>
      <c r="O125" s="149">
        <f t="shared" si="50"/>
        <v>0</v>
      </c>
      <c r="P125" s="149">
        <f t="shared" si="51"/>
        <v>0</v>
      </c>
      <c r="Q125" s="218">
        <f t="shared" si="29"/>
        <v>0</v>
      </c>
    </row>
    <row r="126" spans="1:17" s="28" customFormat="1">
      <c r="A126" s="338">
        <v>99</v>
      </c>
      <c r="B126" s="339"/>
      <c r="C126" s="325" t="s">
        <v>236</v>
      </c>
      <c r="D126" s="340"/>
      <c r="E126" s="340" t="s">
        <v>20</v>
      </c>
      <c r="F126" s="341">
        <v>164.65</v>
      </c>
      <c r="G126" s="153"/>
      <c r="H126" s="181"/>
      <c r="I126" s="342">
        <f t="shared" ref="I126" si="58">ROUND(H126*G126,2)</f>
        <v>0</v>
      </c>
      <c r="J126" s="153"/>
      <c r="K126" s="304"/>
      <c r="L126" s="218">
        <f t="shared" si="47"/>
        <v>0</v>
      </c>
      <c r="M126" s="150">
        <f t="shared" si="48"/>
        <v>0</v>
      </c>
      <c r="N126" s="149">
        <f t="shared" si="49"/>
        <v>0</v>
      </c>
      <c r="O126" s="149">
        <f t="shared" si="50"/>
        <v>0</v>
      </c>
      <c r="P126" s="149">
        <f t="shared" si="51"/>
        <v>0</v>
      </c>
      <c r="Q126" s="218">
        <f t="shared" ref="Q126:Q142" si="59">SUM(N126:P126)</f>
        <v>0</v>
      </c>
    </row>
    <row r="127" spans="1:17" s="28" customFormat="1" ht="26.4">
      <c r="A127" s="338">
        <v>100</v>
      </c>
      <c r="B127" s="339"/>
      <c r="C127" s="322" t="s">
        <v>432</v>
      </c>
      <c r="D127" s="340"/>
      <c r="E127" s="340" t="s">
        <v>20</v>
      </c>
      <c r="F127" s="341">
        <v>7.2</v>
      </c>
      <c r="G127" s="343"/>
      <c r="H127" s="344"/>
      <c r="I127" s="342">
        <f t="shared" ref="I127" si="60">ROUND(H127*G127,2)</f>
        <v>0</v>
      </c>
      <c r="J127" s="342"/>
      <c r="K127" s="342"/>
      <c r="L127" s="218">
        <f t="shared" si="47"/>
        <v>0</v>
      </c>
      <c r="M127" s="150">
        <f t="shared" si="48"/>
        <v>0</v>
      </c>
      <c r="N127" s="149">
        <f t="shared" si="49"/>
        <v>0</v>
      </c>
      <c r="O127" s="149">
        <f t="shared" si="50"/>
        <v>0</v>
      </c>
      <c r="P127" s="149">
        <f t="shared" si="51"/>
        <v>0</v>
      </c>
      <c r="Q127" s="218">
        <f t="shared" si="59"/>
        <v>0</v>
      </c>
    </row>
    <row r="128" spans="1:17" s="28" customFormat="1">
      <c r="A128" s="338">
        <v>101</v>
      </c>
      <c r="B128" s="339"/>
      <c r="C128" s="325" t="s">
        <v>237</v>
      </c>
      <c r="D128" s="340"/>
      <c r="E128" s="340" t="s">
        <v>20</v>
      </c>
      <c r="F128" s="341">
        <v>6.4</v>
      </c>
      <c r="G128" s="153"/>
      <c r="H128" s="181"/>
      <c r="I128" s="342">
        <f t="shared" ref="I128:I131" si="61">ROUND(H128*G128,2)</f>
        <v>0</v>
      </c>
      <c r="J128" s="153"/>
      <c r="K128" s="304"/>
      <c r="L128" s="218">
        <f t="shared" si="47"/>
        <v>0</v>
      </c>
      <c r="M128" s="150">
        <f t="shared" si="48"/>
        <v>0</v>
      </c>
      <c r="N128" s="149">
        <f t="shared" si="49"/>
        <v>0</v>
      </c>
      <c r="O128" s="149">
        <f t="shared" si="50"/>
        <v>0</v>
      </c>
      <c r="P128" s="149">
        <f t="shared" si="51"/>
        <v>0</v>
      </c>
      <c r="Q128" s="218">
        <f t="shared" si="59"/>
        <v>0</v>
      </c>
    </row>
    <row r="129" spans="1:17" s="28" customFormat="1" ht="26.4">
      <c r="A129" s="338">
        <v>102</v>
      </c>
      <c r="B129" s="339"/>
      <c r="C129" s="322" t="s">
        <v>433</v>
      </c>
      <c r="D129" s="340"/>
      <c r="E129" s="340" t="s">
        <v>20</v>
      </c>
      <c r="F129" s="341">
        <v>43</v>
      </c>
      <c r="G129" s="343"/>
      <c r="H129" s="344"/>
      <c r="I129" s="342">
        <f t="shared" si="61"/>
        <v>0</v>
      </c>
      <c r="J129" s="342"/>
      <c r="K129" s="342"/>
      <c r="L129" s="218">
        <f t="shared" si="47"/>
        <v>0</v>
      </c>
      <c r="M129" s="150">
        <f t="shared" si="48"/>
        <v>0</v>
      </c>
      <c r="N129" s="149">
        <f t="shared" si="49"/>
        <v>0</v>
      </c>
      <c r="O129" s="149">
        <f t="shared" si="50"/>
        <v>0</v>
      </c>
      <c r="P129" s="149">
        <f t="shared" si="51"/>
        <v>0</v>
      </c>
      <c r="Q129" s="218">
        <f t="shared" si="59"/>
        <v>0</v>
      </c>
    </row>
    <row r="130" spans="1:17" s="28" customFormat="1" ht="26.4">
      <c r="A130" s="338">
        <v>103</v>
      </c>
      <c r="B130" s="339"/>
      <c r="C130" s="322" t="s">
        <v>434</v>
      </c>
      <c r="D130" s="340"/>
      <c r="E130" s="340" t="s">
        <v>20</v>
      </c>
      <c r="F130" s="341">
        <v>27.85</v>
      </c>
      <c r="G130" s="343"/>
      <c r="H130" s="344"/>
      <c r="I130" s="342">
        <f t="shared" si="61"/>
        <v>0</v>
      </c>
      <c r="J130" s="342"/>
      <c r="K130" s="342"/>
      <c r="L130" s="218">
        <f t="shared" si="47"/>
        <v>0</v>
      </c>
      <c r="M130" s="150">
        <f t="shared" si="48"/>
        <v>0</v>
      </c>
      <c r="N130" s="149">
        <f t="shared" si="49"/>
        <v>0</v>
      </c>
      <c r="O130" s="149">
        <f t="shared" si="50"/>
        <v>0</v>
      </c>
      <c r="P130" s="149">
        <f t="shared" si="51"/>
        <v>0</v>
      </c>
      <c r="Q130" s="218">
        <f t="shared" si="59"/>
        <v>0</v>
      </c>
    </row>
    <row r="131" spans="1:17" s="28" customFormat="1">
      <c r="A131" s="338">
        <v>104</v>
      </c>
      <c r="B131" s="339"/>
      <c r="C131" s="325" t="s">
        <v>238</v>
      </c>
      <c r="D131" s="340"/>
      <c r="E131" s="340" t="s">
        <v>20</v>
      </c>
      <c r="F131" s="341">
        <v>36.79</v>
      </c>
      <c r="G131" s="153"/>
      <c r="H131" s="181"/>
      <c r="I131" s="342">
        <f t="shared" si="61"/>
        <v>0</v>
      </c>
      <c r="J131" s="153"/>
      <c r="K131" s="304"/>
      <c r="L131" s="218">
        <f t="shared" si="47"/>
        <v>0</v>
      </c>
      <c r="M131" s="150">
        <f t="shared" si="48"/>
        <v>0</v>
      </c>
      <c r="N131" s="149">
        <f t="shared" si="49"/>
        <v>0</v>
      </c>
      <c r="O131" s="149">
        <f t="shared" si="50"/>
        <v>0</v>
      </c>
      <c r="P131" s="149">
        <f t="shared" si="51"/>
        <v>0</v>
      </c>
      <c r="Q131" s="218">
        <f t="shared" si="59"/>
        <v>0</v>
      </c>
    </row>
    <row r="132" spans="1:17" s="28" customFormat="1">
      <c r="A132" s="338">
        <v>105</v>
      </c>
      <c r="B132" s="339"/>
      <c r="C132" s="322" t="s">
        <v>435</v>
      </c>
      <c r="D132" s="340"/>
      <c r="E132" s="340" t="s">
        <v>20</v>
      </c>
      <c r="F132" s="341">
        <v>21.310000000000002</v>
      </c>
      <c r="G132" s="153"/>
      <c r="H132" s="345"/>
      <c r="I132" s="160">
        <f t="shared" ref="I132" si="62">ROUND(G132*H132,2)</f>
        <v>0</v>
      </c>
      <c r="J132" s="199"/>
      <c r="K132" s="199"/>
      <c r="L132" s="218">
        <f t="shared" si="47"/>
        <v>0</v>
      </c>
      <c r="M132" s="150">
        <f t="shared" si="48"/>
        <v>0</v>
      </c>
      <c r="N132" s="149">
        <f t="shared" si="49"/>
        <v>0</v>
      </c>
      <c r="O132" s="149">
        <f t="shared" si="50"/>
        <v>0</v>
      </c>
      <c r="P132" s="149">
        <f t="shared" si="51"/>
        <v>0</v>
      </c>
      <c r="Q132" s="218">
        <f t="shared" si="59"/>
        <v>0</v>
      </c>
    </row>
    <row r="133" spans="1:17" s="28" customFormat="1">
      <c r="A133" s="338">
        <v>106</v>
      </c>
      <c r="B133" s="339"/>
      <c r="C133" s="322" t="s">
        <v>239</v>
      </c>
      <c r="D133" s="340"/>
      <c r="E133" s="340" t="s">
        <v>20</v>
      </c>
      <c r="F133" s="341">
        <v>12.9</v>
      </c>
      <c r="G133" s="153"/>
      <c r="H133" s="181"/>
      <c r="I133" s="342">
        <f t="shared" ref="I133:I136" si="63">ROUND(H133*G133,2)</f>
        <v>0</v>
      </c>
      <c r="J133" s="153"/>
      <c r="K133" s="304"/>
      <c r="L133" s="218">
        <f t="shared" si="47"/>
        <v>0</v>
      </c>
      <c r="M133" s="150">
        <f t="shared" si="48"/>
        <v>0</v>
      </c>
      <c r="N133" s="149">
        <f t="shared" si="49"/>
        <v>0</v>
      </c>
      <c r="O133" s="149">
        <f t="shared" si="50"/>
        <v>0</v>
      </c>
      <c r="P133" s="149">
        <f t="shared" si="51"/>
        <v>0</v>
      </c>
      <c r="Q133" s="218">
        <f t="shared" si="59"/>
        <v>0</v>
      </c>
    </row>
    <row r="134" spans="1:17" s="28" customFormat="1" ht="26.4">
      <c r="A134" s="338">
        <v>107</v>
      </c>
      <c r="B134" s="339"/>
      <c r="C134" s="322" t="s">
        <v>436</v>
      </c>
      <c r="D134" s="340"/>
      <c r="E134" s="340" t="s">
        <v>20</v>
      </c>
      <c r="F134" s="341">
        <v>46.65</v>
      </c>
      <c r="G134" s="343"/>
      <c r="H134" s="344"/>
      <c r="I134" s="342">
        <f t="shared" si="63"/>
        <v>0</v>
      </c>
      <c r="J134" s="342"/>
      <c r="K134" s="342"/>
      <c r="L134" s="218">
        <f t="shared" si="47"/>
        <v>0</v>
      </c>
      <c r="M134" s="150">
        <f t="shared" si="48"/>
        <v>0</v>
      </c>
      <c r="N134" s="149">
        <f t="shared" si="49"/>
        <v>0</v>
      </c>
      <c r="O134" s="149">
        <f t="shared" si="50"/>
        <v>0</v>
      </c>
      <c r="P134" s="149">
        <f t="shared" si="51"/>
        <v>0</v>
      </c>
      <c r="Q134" s="218">
        <f t="shared" si="59"/>
        <v>0</v>
      </c>
    </row>
    <row r="135" spans="1:17" s="28" customFormat="1" ht="26.4">
      <c r="A135" s="338">
        <v>108</v>
      </c>
      <c r="B135" s="339"/>
      <c r="C135" s="322" t="s">
        <v>437</v>
      </c>
      <c r="D135" s="340"/>
      <c r="E135" s="340" t="s">
        <v>20</v>
      </c>
      <c r="F135" s="341">
        <v>19.77</v>
      </c>
      <c r="G135" s="343"/>
      <c r="H135" s="344"/>
      <c r="I135" s="342">
        <f t="shared" si="63"/>
        <v>0</v>
      </c>
      <c r="J135" s="342"/>
      <c r="K135" s="342"/>
      <c r="L135" s="218">
        <f t="shared" si="47"/>
        <v>0</v>
      </c>
      <c r="M135" s="150">
        <f t="shared" si="48"/>
        <v>0</v>
      </c>
      <c r="N135" s="149">
        <f t="shared" si="49"/>
        <v>0</v>
      </c>
      <c r="O135" s="149">
        <f t="shared" si="50"/>
        <v>0</v>
      </c>
      <c r="P135" s="149">
        <f t="shared" si="51"/>
        <v>0</v>
      </c>
      <c r="Q135" s="218">
        <f t="shared" si="59"/>
        <v>0</v>
      </c>
    </row>
    <row r="136" spans="1:17" s="28" customFormat="1" ht="26.4">
      <c r="A136" s="338">
        <v>109</v>
      </c>
      <c r="B136" s="339"/>
      <c r="C136" s="322" t="s">
        <v>438</v>
      </c>
      <c r="D136" s="340"/>
      <c r="E136" s="340" t="s">
        <v>20</v>
      </c>
      <c r="F136" s="341">
        <v>84.61</v>
      </c>
      <c r="G136" s="153"/>
      <c r="H136" s="181"/>
      <c r="I136" s="342">
        <f t="shared" si="63"/>
        <v>0</v>
      </c>
      <c r="J136" s="153"/>
      <c r="K136" s="304"/>
      <c r="L136" s="218">
        <f t="shared" si="47"/>
        <v>0</v>
      </c>
      <c r="M136" s="150">
        <f t="shared" si="48"/>
        <v>0</v>
      </c>
      <c r="N136" s="149">
        <f t="shared" si="49"/>
        <v>0</v>
      </c>
      <c r="O136" s="149">
        <f t="shared" si="50"/>
        <v>0</v>
      </c>
      <c r="P136" s="149">
        <f t="shared" si="51"/>
        <v>0</v>
      </c>
      <c r="Q136" s="218">
        <f t="shared" si="59"/>
        <v>0</v>
      </c>
    </row>
    <row r="137" spans="1:17" s="28" customFormat="1" ht="26.4">
      <c r="A137" s="338">
        <v>110</v>
      </c>
      <c r="B137" s="339"/>
      <c r="C137" s="322" t="s">
        <v>439</v>
      </c>
      <c r="D137" s="340"/>
      <c r="E137" s="340" t="s">
        <v>20</v>
      </c>
      <c r="F137" s="341">
        <v>212.55</v>
      </c>
      <c r="G137" s="343"/>
      <c r="H137" s="344"/>
      <c r="I137" s="342">
        <f t="shared" ref="I137" si="64">ROUND(H137*G137,2)</f>
        <v>0</v>
      </c>
      <c r="J137" s="342"/>
      <c r="K137" s="342"/>
      <c r="L137" s="218">
        <f t="shared" si="47"/>
        <v>0</v>
      </c>
      <c r="M137" s="150">
        <f t="shared" si="48"/>
        <v>0</v>
      </c>
      <c r="N137" s="149">
        <f t="shared" si="49"/>
        <v>0</v>
      </c>
      <c r="O137" s="149">
        <f t="shared" si="50"/>
        <v>0</v>
      </c>
      <c r="P137" s="149">
        <f t="shared" si="51"/>
        <v>0</v>
      </c>
      <c r="Q137" s="218">
        <f t="shared" si="59"/>
        <v>0</v>
      </c>
    </row>
    <row r="138" spans="1:17" s="28" customFormat="1" ht="26.4">
      <c r="A138" s="338">
        <v>111</v>
      </c>
      <c r="B138" s="339"/>
      <c r="C138" s="322" t="s">
        <v>440</v>
      </c>
      <c r="D138" s="340"/>
      <c r="E138" s="340" t="s">
        <v>20</v>
      </c>
      <c r="F138" s="341">
        <v>151.08000000000001</v>
      </c>
      <c r="G138" s="153"/>
      <c r="H138" s="344"/>
      <c r="I138" s="199">
        <f>ROUND(H138*G138,2)</f>
        <v>0</v>
      </c>
      <c r="J138" s="199"/>
      <c r="K138" s="199"/>
      <c r="L138" s="218">
        <f t="shared" si="47"/>
        <v>0</v>
      </c>
      <c r="M138" s="150">
        <f t="shared" si="48"/>
        <v>0</v>
      </c>
      <c r="N138" s="149">
        <f t="shared" si="49"/>
        <v>0</v>
      </c>
      <c r="O138" s="149">
        <f t="shared" si="50"/>
        <v>0</v>
      </c>
      <c r="P138" s="149">
        <f t="shared" si="51"/>
        <v>0</v>
      </c>
      <c r="Q138" s="218">
        <f t="shared" si="59"/>
        <v>0</v>
      </c>
    </row>
    <row r="139" spans="1:17" s="28" customFormat="1">
      <c r="A139" s="338">
        <v>112</v>
      </c>
      <c r="B139" s="339"/>
      <c r="C139" s="322" t="s">
        <v>441</v>
      </c>
      <c r="D139" s="340"/>
      <c r="E139" s="340" t="s">
        <v>20</v>
      </c>
      <c r="F139" s="341">
        <v>7</v>
      </c>
      <c r="G139" s="153"/>
      <c r="H139" s="345"/>
      <c r="I139" s="160">
        <f t="shared" ref="I139" si="65">ROUND(G139*H139,2)</f>
        <v>0</v>
      </c>
      <c r="J139" s="199"/>
      <c r="K139" s="199"/>
      <c r="L139" s="218">
        <f t="shared" si="47"/>
        <v>0</v>
      </c>
      <c r="M139" s="150">
        <f t="shared" si="48"/>
        <v>0</v>
      </c>
      <c r="N139" s="149">
        <f t="shared" si="49"/>
        <v>0</v>
      </c>
      <c r="O139" s="149">
        <f t="shared" si="50"/>
        <v>0</v>
      </c>
      <c r="P139" s="149">
        <f t="shared" si="51"/>
        <v>0</v>
      </c>
      <c r="Q139" s="218">
        <f t="shared" si="59"/>
        <v>0</v>
      </c>
    </row>
    <row r="140" spans="1:17" s="28" customFormat="1">
      <c r="A140" s="338">
        <v>113</v>
      </c>
      <c r="B140" s="339"/>
      <c r="C140" s="322" t="s">
        <v>442</v>
      </c>
      <c r="D140" s="340"/>
      <c r="E140" s="340" t="s">
        <v>20</v>
      </c>
      <c r="F140" s="341">
        <v>2.8</v>
      </c>
      <c r="G140" s="153"/>
      <c r="H140" s="345"/>
      <c r="I140" s="160">
        <f t="shared" ref="I140" si="66">ROUND(G140*H140,2)</f>
        <v>0</v>
      </c>
      <c r="J140" s="199"/>
      <c r="K140" s="199"/>
      <c r="L140" s="218">
        <f t="shared" si="47"/>
        <v>0</v>
      </c>
      <c r="M140" s="150">
        <f t="shared" si="48"/>
        <v>0</v>
      </c>
      <c r="N140" s="149">
        <f t="shared" si="49"/>
        <v>0</v>
      </c>
      <c r="O140" s="149">
        <f t="shared" si="50"/>
        <v>0</v>
      </c>
      <c r="P140" s="149">
        <f t="shared" si="51"/>
        <v>0</v>
      </c>
      <c r="Q140" s="218">
        <f t="shared" si="59"/>
        <v>0</v>
      </c>
    </row>
    <row r="141" spans="1:17" s="28" customFormat="1">
      <c r="A141" s="338">
        <v>114</v>
      </c>
      <c r="B141" s="339"/>
      <c r="C141" s="322" t="s">
        <v>443</v>
      </c>
      <c r="D141" s="340"/>
      <c r="E141" s="340" t="s">
        <v>20</v>
      </c>
      <c r="F141" s="341">
        <v>2.2999999999999998</v>
      </c>
      <c r="G141" s="153"/>
      <c r="H141" s="345"/>
      <c r="I141" s="160">
        <f t="shared" ref="I141" si="67">ROUND(G141*H141,2)</f>
        <v>0</v>
      </c>
      <c r="J141" s="199"/>
      <c r="K141" s="199"/>
      <c r="L141" s="218">
        <f t="shared" si="47"/>
        <v>0</v>
      </c>
      <c r="M141" s="150">
        <f t="shared" si="48"/>
        <v>0</v>
      </c>
      <c r="N141" s="149">
        <f t="shared" si="49"/>
        <v>0</v>
      </c>
      <c r="O141" s="149">
        <f t="shared" si="50"/>
        <v>0</v>
      </c>
      <c r="P141" s="149">
        <f t="shared" si="51"/>
        <v>0</v>
      </c>
      <c r="Q141" s="218">
        <f t="shared" si="59"/>
        <v>0</v>
      </c>
    </row>
    <row r="142" spans="1:17" s="28" customFormat="1">
      <c r="A142" s="338">
        <v>115</v>
      </c>
      <c r="B142" s="339"/>
      <c r="C142" s="325" t="s">
        <v>240</v>
      </c>
      <c r="D142" s="340"/>
      <c r="E142" s="340" t="s">
        <v>20</v>
      </c>
      <c r="F142" s="341">
        <v>558.86</v>
      </c>
      <c r="G142" s="153"/>
      <c r="H142" s="345"/>
      <c r="I142" s="346">
        <f>ROUND(H142*G142,2)</f>
        <v>0</v>
      </c>
      <c r="J142" s="199"/>
      <c r="K142" s="199"/>
      <c r="L142" s="218">
        <f t="shared" ref="L142:L147" si="68">SUM(I142:K142)</f>
        <v>0</v>
      </c>
      <c r="M142" s="150">
        <f t="shared" ref="M142:M147" si="69">ROUND(G142*F142,2)</f>
        <v>0</v>
      </c>
      <c r="N142" s="149">
        <f t="shared" ref="N142:N147" si="70">ROUND(I142*F142,2)</f>
        <v>0</v>
      </c>
      <c r="O142" s="149">
        <f t="shared" ref="O142:O147" si="71">ROUND(J142*F142,2)</f>
        <v>0</v>
      </c>
      <c r="P142" s="149">
        <f t="shared" ref="P142:P147" si="72">ROUND(K142*F142,2)</f>
        <v>0</v>
      </c>
      <c r="Q142" s="218">
        <f t="shared" si="59"/>
        <v>0</v>
      </c>
    </row>
    <row r="143" spans="1:17" s="28" customFormat="1">
      <c r="A143" s="347"/>
      <c r="B143" s="348"/>
      <c r="C143" s="349" t="s">
        <v>158</v>
      </c>
      <c r="D143" s="350"/>
      <c r="E143" s="350"/>
      <c r="F143" s="350"/>
      <c r="G143" s="148"/>
      <c r="H143" s="148"/>
      <c r="I143" s="140"/>
      <c r="J143" s="140"/>
      <c r="K143" s="140"/>
      <c r="L143" s="218">
        <f t="shared" si="68"/>
        <v>0</v>
      </c>
      <c r="M143" s="150">
        <f t="shared" si="69"/>
        <v>0</v>
      </c>
      <c r="N143" s="149">
        <f t="shared" si="70"/>
        <v>0</v>
      </c>
      <c r="O143" s="149">
        <f t="shared" si="71"/>
        <v>0</v>
      </c>
      <c r="P143" s="149">
        <f t="shared" si="72"/>
        <v>0</v>
      </c>
      <c r="Q143" s="218">
        <f t="shared" si="29"/>
        <v>0</v>
      </c>
    </row>
    <row r="144" spans="1:17" s="28" customFormat="1">
      <c r="A144" s="351">
        <v>116</v>
      </c>
      <c r="B144" s="352"/>
      <c r="C144" s="353" t="s">
        <v>159</v>
      </c>
      <c r="D144" s="336" t="s">
        <v>125</v>
      </c>
      <c r="E144" s="354" t="s">
        <v>160</v>
      </c>
      <c r="F144" s="336">
        <v>1</v>
      </c>
      <c r="G144" s="153"/>
      <c r="H144" s="181"/>
      <c r="I144" s="153">
        <f t="shared" ref="I144" si="73">ROUND(G144*H144,2)</f>
        <v>0</v>
      </c>
      <c r="J144" s="153"/>
      <c r="K144" s="304"/>
      <c r="L144" s="218">
        <f t="shared" si="68"/>
        <v>0</v>
      </c>
      <c r="M144" s="150">
        <f t="shared" si="69"/>
        <v>0</v>
      </c>
      <c r="N144" s="149">
        <f t="shared" si="70"/>
        <v>0</v>
      </c>
      <c r="O144" s="149">
        <f t="shared" si="71"/>
        <v>0</v>
      </c>
      <c r="P144" s="149">
        <f t="shared" si="72"/>
        <v>0</v>
      </c>
      <c r="Q144" s="218">
        <f t="shared" si="29"/>
        <v>0</v>
      </c>
    </row>
    <row r="145" spans="1:17" s="28" customFormat="1">
      <c r="A145" s="351">
        <v>117</v>
      </c>
      <c r="B145" s="352"/>
      <c r="C145" s="353" t="s">
        <v>161</v>
      </c>
      <c r="D145" s="336" t="s">
        <v>125</v>
      </c>
      <c r="E145" s="354" t="s">
        <v>160</v>
      </c>
      <c r="F145" s="336">
        <v>1</v>
      </c>
      <c r="G145" s="153"/>
      <c r="H145" s="355"/>
      <c r="I145" s="153"/>
      <c r="J145" s="153"/>
      <c r="K145" s="304"/>
      <c r="L145" s="218">
        <f t="shared" si="68"/>
        <v>0</v>
      </c>
      <c r="M145" s="150">
        <f t="shared" si="69"/>
        <v>0</v>
      </c>
      <c r="N145" s="149">
        <f t="shared" si="70"/>
        <v>0</v>
      </c>
      <c r="O145" s="149">
        <f t="shared" si="71"/>
        <v>0</v>
      </c>
      <c r="P145" s="149">
        <f t="shared" si="72"/>
        <v>0</v>
      </c>
      <c r="Q145" s="218">
        <f t="shared" si="29"/>
        <v>0</v>
      </c>
    </row>
    <row r="146" spans="1:17" s="28" customFormat="1">
      <c r="A146" s="351">
        <v>118</v>
      </c>
      <c r="B146" s="352"/>
      <c r="C146" s="353" t="s">
        <v>162</v>
      </c>
      <c r="D146" s="336" t="s">
        <v>125</v>
      </c>
      <c r="E146" s="354" t="s">
        <v>160</v>
      </c>
      <c r="F146" s="336">
        <v>1</v>
      </c>
      <c r="G146" s="344"/>
      <c r="H146" s="181"/>
      <c r="I146" s="341">
        <f t="shared" ref="I146:I147" si="74">ROUND(G146*H146,2)</f>
        <v>0</v>
      </c>
      <c r="J146" s="341"/>
      <c r="K146" s="356"/>
      <c r="L146" s="218">
        <f t="shared" si="68"/>
        <v>0</v>
      </c>
      <c r="M146" s="150">
        <f t="shared" si="69"/>
        <v>0</v>
      </c>
      <c r="N146" s="149">
        <f t="shared" si="70"/>
        <v>0</v>
      </c>
      <c r="O146" s="149">
        <f t="shared" si="71"/>
        <v>0</v>
      </c>
      <c r="P146" s="149">
        <f t="shared" si="72"/>
        <v>0</v>
      </c>
      <c r="Q146" s="218">
        <f t="shared" si="29"/>
        <v>0</v>
      </c>
    </row>
    <row r="147" spans="1:17" s="28" customFormat="1">
      <c r="A147" s="351">
        <v>119</v>
      </c>
      <c r="B147" s="352"/>
      <c r="C147" s="353" t="s">
        <v>163</v>
      </c>
      <c r="D147" s="336" t="s">
        <v>125</v>
      </c>
      <c r="E147" s="354" t="s">
        <v>160</v>
      </c>
      <c r="F147" s="336">
        <v>1</v>
      </c>
      <c r="G147" s="344"/>
      <c r="H147" s="181"/>
      <c r="I147" s="341">
        <f t="shared" si="74"/>
        <v>0</v>
      </c>
      <c r="J147" s="341"/>
      <c r="K147" s="356"/>
      <c r="L147" s="218">
        <f t="shared" si="68"/>
        <v>0</v>
      </c>
      <c r="M147" s="150">
        <f t="shared" si="69"/>
        <v>0</v>
      </c>
      <c r="N147" s="149">
        <f t="shared" si="70"/>
        <v>0</v>
      </c>
      <c r="O147" s="149">
        <f t="shared" si="71"/>
        <v>0</v>
      </c>
      <c r="P147" s="149">
        <f t="shared" si="72"/>
        <v>0</v>
      </c>
      <c r="Q147" s="218">
        <f t="shared" si="29"/>
        <v>0</v>
      </c>
    </row>
    <row r="148" spans="1:17">
      <c r="A148" s="134"/>
      <c r="B148" s="135"/>
      <c r="C148" s="214"/>
      <c r="D148" s="214"/>
      <c r="E148" s="215"/>
      <c r="F148" s="141"/>
      <c r="G148" s="140">
        <v>0</v>
      </c>
      <c r="H148" s="140">
        <v>0</v>
      </c>
      <c r="I148" s="140"/>
      <c r="J148" s="141"/>
      <c r="K148" s="141"/>
      <c r="L148" s="217"/>
      <c r="M148" s="141"/>
      <c r="N148" s="141"/>
      <c r="O148" s="141"/>
      <c r="P148" s="141"/>
      <c r="Q148" s="217"/>
    </row>
    <row r="149" spans="1:17">
      <c r="A149" s="121"/>
      <c r="B149" s="122"/>
      <c r="C149" s="468" t="s">
        <v>53</v>
      </c>
      <c r="D149" s="468"/>
      <c r="E149" s="469"/>
      <c r="F149" s="469"/>
      <c r="G149" s="469"/>
      <c r="H149" s="469"/>
      <c r="I149" s="469"/>
      <c r="J149" s="469"/>
      <c r="K149" s="469"/>
      <c r="L149" s="469"/>
      <c r="M149" s="123">
        <f>SUM(M14:M148)</f>
        <v>0</v>
      </c>
      <c r="N149" s="123">
        <f>SUM(N14:N148)</f>
        <v>0</v>
      </c>
      <c r="O149" s="123">
        <f>SUM(O14:O148)</f>
        <v>0</v>
      </c>
      <c r="P149" s="123">
        <f>SUM(P14:P148)</f>
        <v>0</v>
      </c>
      <c r="Q149" s="219">
        <f>SUM(Q14:Q148)</f>
        <v>0</v>
      </c>
    </row>
    <row r="150" spans="1:17" s="70" customFormat="1">
      <c r="J150" s="90"/>
    </row>
    <row r="151" spans="1:17" customFormat="1">
      <c r="A151" s="474" t="s">
        <v>31</v>
      </c>
      <c r="B151" s="474"/>
      <c r="C151" s="11"/>
    </row>
    <row r="152" spans="1:17" customFormat="1" ht="31.2" customHeight="1">
      <c r="A152" s="463" t="str">
        <f>'2,1'!A65:H65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152" s="463"/>
      <c r="C152" s="463"/>
      <c r="D152" s="463"/>
      <c r="E152" s="463"/>
      <c r="F152" s="463"/>
      <c r="G152" s="463"/>
      <c r="H152" s="463"/>
      <c r="I152" s="463"/>
      <c r="J152" s="463"/>
      <c r="K152" s="463"/>
      <c r="L152" s="463"/>
      <c r="M152" s="463"/>
      <c r="N152" s="463"/>
      <c r="O152" s="463"/>
      <c r="P152" s="463"/>
      <c r="Q152" s="463"/>
    </row>
    <row r="153" spans="1:17" customFormat="1" ht="13.2">
      <c r="A153" s="463" t="str">
        <f>'2,1'!$A$66</f>
        <v>Saskaņā ar Latvijas būvnormatīva LBN 501-17 "Būvizmaksu noteikšanas kārtība" 3.9. punktu, izmaksas, kuras saistītas ar būvlaukuma iekārtošanu, uzturēšanu, būvdarbu organizēšanu un tml., iekļaujamas pie virsizdevumiem.</v>
      </c>
      <c r="B153" s="463"/>
      <c r="C153" s="463"/>
      <c r="D153" s="463"/>
      <c r="E153" s="463"/>
      <c r="F153" s="463"/>
      <c r="G153" s="463"/>
      <c r="H153" s="463"/>
      <c r="I153" s="463"/>
      <c r="J153" s="463"/>
      <c r="K153" s="463"/>
      <c r="L153" s="463"/>
      <c r="M153" s="463"/>
      <c r="N153" s="463"/>
      <c r="O153" s="463"/>
      <c r="P153" s="463"/>
      <c r="Q153" s="463"/>
    </row>
    <row r="154" spans="1:17" s="383" customFormat="1" ht="13.2">
      <c r="A154" s="463" t="s">
        <v>702</v>
      </c>
      <c r="B154" s="463"/>
      <c r="C154" s="463"/>
      <c r="D154" s="463"/>
      <c r="E154" s="463"/>
      <c r="F154" s="463"/>
      <c r="G154" s="463"/>
      <c r="H154" s="463"/>
      <c r="I154" s="463"/>
      <c r="J154" s="463"/>
      <c r="K154" s="463"/>
      <c r="L154" s="463"/>
      <c r="M154" s="463"/>
      <c r="N154" s="463"/>
      <c r="O154" s="463"/>
      <c r="P154" s="463"/>
      <c r="Q154" s="463"/>
    </row>
    <row r="155" spans="1:17" customFormat="1" ht="33.6" customHeight="1">
      <c r="A155" s="488" t="s">
        <v>594</v>
      </c>
      <c r="B155" s="488"/>
      <c r="C155" s="488"/>
      <c r="D155" s="488"/>
      <c r="E155" s="488"/>
      <c r="F155" s="488"/>
      <c r="G155" s="488"/>
      <c r="H155" s="488"/>
      <c r="I155" s="488"/>
      <c r="J155" s="488"/>
      <c r="K155" s="488"/>
      <c r="L155" s="488"/>
      <c r="M155" s="488"/>
      <c r="N155" s="488"/>
      <c r="O155" s="488"/>
      <c r="P155" s="488"/>
      <c r="Q155" s="488"/>
    </row>
    <row r="156" spans="1:17" s="383" customFormat="1" ht="13.2">
      <c r="B156" s="92"/>
    </row>
    <row r="157" spans="1:17" customFormat="1" ht="13.2">
      <c r="B157" s="92"/>
    </row>
    <row r="158" spans="1:17" s="70" customFormat="1">
      <c r="B158" s="70" t="s">
        <v>2</v>
      </c>
      <c r="M158" s="93" t="str">
        <f>Koptame!B34</f>
        <v>Pārbaudīja:</v>
      </c>
      <c r="N158" s="93"/>
      <c r="O158" s="93"/>
      <c r="P158" s="93"/>
      <c r="Q158" s="93"/>
    </row>
    <row r="159" spans="1:17" s="70" customFormat="1">
      <c r="C159" s="89">
        <f>Koptame!C29</f>
        <v>0</v>
      </c>
      <c r="D159" s="89"/>
      <c r="M159" s="89"/>
      <c r="N159" s="460">
        <f>Koptame!C35</f>
        <v>0</v>
      </c>
      <c r="O159" s="460"/>
      <c r="P159" s="93"/>
      <c r="Q159" s="93"/>
    </row>
    <row r="160" spans="1:17" s="70" customFormat="1">
      <c r="C160" s="88">
        <f>Koptame!C30</f>
        <v>0</v>
      </c>
      <c r="D160" s="88"/>
      <c r="M160" s="88"/>
      <c r="N160" s="461">
        <f>Koptame!C36</f>
        <v>0</v>
      </c>
      <c r="O160" s="461"/>
      <c r="P160" s="93"/>
      <c r="Q160" s="93"/>
    </row>
    <row r="161" spans="2:8" s="70" customFormat="1" collapsed="1">
      <c r="B161" s="90"/>
      <c r="G161" s="90"/>
      <c r="H161" s="90"/>
    </row>
  </sheetData>
  <mergeCells count="19">
    <mergeCell ref="A3:Q3"/>
    <mergeCell ref="M10:P10"/>
    <mergeCell ref="D4:P4"/>
    <mergeCell ref="D6:P6"/>
    <mergeCell ref="G12:L12"/>
    <mergeCell ref="M12:Q12"/>
    <mergeCell ref="A12:A13"/>
    <mergeCell ref="B12:B13"/>
    <mergeCell ref="E12:E13"/>
    <mergeCell ref="F12:F13"/>
    <mergeCell ref="C12:D13"/>
    <mergeCell ref="C149:L149"/>
    <mergeCell ref="N160:O160"/>
    <mergeCell ref="N159:O159"/>
    <mergeCell ref="A153:Q153"/>
    <mergeCell ref="A152:Q152"/>
    <mergeCell ref="A151:B151"/>
    <mergeCell ref="A155:Q155"/>
    <mergeCell ref="A154:Q154"/>
  </mergeCells>
  <phoneticPr fontId="24" type="noConversion"/>
  <printOptions horizontalCentered="1"/>
  <pageMargins left="0.27559055118110237" right="0.27559055118110237" top="0.74803149606299213" bottom="0.74803149606299213" header="0.31496062992125984" footer="0.31496062992125984"/>
  <pageSetup paperSize="9" scale="60" orientation="landscape" horizontalDpi="300" verticalDpi="300" r:id="rId1"/>
  <rowBreaks count="1" manualBreakCount="1">
    <brk id="107"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D315-3FA2-4B28-B7D5-6B87E1DA8486}">
  <sheetPr>
    <tabColor rgb="FF92D050"/>
  </sheetPr>
  <dimension ref="A1:P42"/>
  <sheetViews>
    <sheetView showZeros="0" view="pageBreakPreview" topLeftCell="A10" zoomScale="90" zoomScaleNormal="80" zoomScaleSheetLayoutView="90" workbookViewId="0">
      <selection activeCell="I19" sqref="I19"/>
    </sheetView>
  </sheetViews>
  <sheetFormatPr defaultColWidth="9.109375" defaultRowHeight="13.8"/>
  <cols>
    <col min="1" max="1" width="6.88671875" style="11" customWidth="1"/>
    <col min="2" max="2" width="8.21875" style="28" customWidth="1"/>
    <col min="3" max="3" width="49.33203125" style="11" customWidth="1"/>
    <col min="4" max="4" width="8.109375" style="11" customWidth="1"/>
    <col min="5" max="5" width="9.109375" style="11"/>
    <col min="6" max="7" width="9.109375" style="28"/>
    <col min="8" max="11" width="9.109375" style="11"/>
    <col min="12" max="15" width="9.109375" style="11" customWidth="1"/>
    <col min="16" max="16" width="13.33203125" style="11" customWidth="1"/>
    <col min="17" max="16384" width="9.109375" style="11"/>
  </cols>
  <sheetData>
    <row r="1" spans="1:16" s="16" customFormat="1" ht="15.6">
      <c r="B1" s="25"/>
      <c r="E1" s="13"/>
      <c r="F1" s="65"/>
      <c r="G1" s="117" t="s">
        <v>43</v>
      </c>
      <c r="H1" s="115" t="s">
        <v>478</v>
      </c>
    </row>
    <row r="2" spans="1:16" s="16" customFormat="1">
      <c r="B2" s="25"/>
      <c r="E2" s="13"/>
      <c r="F2" s="65"/>
      <c r="G2" s="97"/>
      <c r="H2" s="68"/>
    </row>
    <row r="3" spans="1:16" s="16" customFormat="1">
      <c r="A3" s="471" t="str">
        <f>C14</f>
        <v>Ārējie vājstrāvu tīkli</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row>
    <row r="5" spans="1:16">
      <c r="A5" s="24" t="s">
        <v>318</v>
      </c>
      <c r="B5" s="61"/>
      <c r="D5" s="13"/>
      <c r="E5" s="13"/>
      <c r="F5" s="13"/>
      <c r="G5" s="13"/>
      <c r="H5" s="13"/>
      <c r="I5" s="13"/>
      <c r="J5" s="13"/>
      <c r="K5" s="13"/>
      <c r="L5" s="13"/>
      <c r="M5" s="13"/>
      <c r="N5" s="13"/>
      <c r="O5" s="13"/>
    </row>
    <row r="6" spans="1:16">
      <c r="A6" s="24" t="s">
        <v>319</v>
      </c>
      <c r="B6" s="61"/>
      <c r="D6" s="473"/>
      <c r="E6" s="473"/>
      <c r="F6" s="473"/>
      <c r="G6" s="473"/>
      <c r="H6" s="473"/>
      <c r="I6" s="473"/>
      <c r="J6" s="473"/>
      <c r="K6" s="473"/>
      <c r="L6" s="473"/>
      <c r="M6" s="473"/>
      <c r="N6" s="473"/>
      <c r="O6" s="473"/>
    </row>
    <row r="7" spans="1:16">
      <c r="A7" s="24" t="s">
        <v>553</v>
      </c>
      <c r="B7" s="61"/>
      <c r="D7" s="21"/>
      <c r="E7" s="26"/>
      <c r="F7" s="26"/>
      <c r="G7" s="21"/>
      <c r="H7" s="21"/>
      <c r="I7" s="21"/>
      <c r="J7" s="21"/>
      <c r="K7" s="21"/>
      <c r="L7" s="21"/>
      <c r="M7" s="21"/>
      <c r="N7" s="21"/>
      <c r="O7" s="17"/>
    </row>
    <row r="8" spans="1:16">
      <c r="A8" s="3" t="str">
        <f>Koptame!B11</f>
        <v>Tāme sastādīta 202__.gada tirgus cenās, pamatojoties uz SIA „Baltex Group” būvprojekta rasējumiem un darbu apjomiem</v>
      </c>
      <c r="B8" s="62"/>
      <c r="D8" s="14"/>
      <c r="E8" s="14"/>
      <c r="F8" s="27"/>
      <c r="G8" s="27"/>
      <c r="H8" s="14"/>
      <c r="I8" s="14"/>
      <c r="J8" s="14"/>
      <c r="K8" s="21"/>
      <c r="L8" s="21"/>
      <c r="M8" s="21"/>
      <c r="N8" s="21"/>
      <c r="O8" s="12" t="s">
        <v>42</v>
      </c>
      <c r="P8" s="18">
        <f>P32</f>
        <v>0</v>
      </c>
    </row>
    <row r="9" spans="1:16">
      <c r="A9" s="15"/>
      <c r="B9" s="61"/>
      <c r="D9" s="19"/>
      <c r="E9" s="21"/>
      <c r="F9" s="26"/>
      <c r="G9" s="26"/>
      <c r="H9" s="21"/>
      <c r="I9" s="21"/>
      <c r="J9" s="21"/>
      <c r="K9" s="21"/>
      <c r="N9" s="21"/>
      <c r="O9" s="21"/>
      <c r="P9" s="17"/>
    </row>
    <row r="10" spans="1:16" ht="15.45" customHeight="1">
      <c r="A10" s="23"/>
      <c r="B10" s="63"/>
      <c r="J10" s="22"/>
      <c r="K10" s="22"/>
      <c r="L10" s="472" t="str">
        <f>Koptame!D10</f>
        <v xml:space="preserve">Tāme sastādīta: </v>
      </c>
      <c r="M10" s="472"/>
      <c r="N10" s="472"/>
      <c r="O10" s="472"/>
      <c r="P10" s="22"/>
    </row>
    <row r="11" spans="1:16" ht="15">
      <c r="A11" s="23"/>
      <c r="B11" s="63"/>
    </row>
    <row r="12" spans="1:16" ht="14.25" customHeight="1">
      <c r="A12" s="464" t="s">
        <v>6</v>
      </c>
      <c r="B12" s="478" t="s">
        <v>12</v>
      </c>
      <c r="C12" s="480" t="s">
        <v>47</v>
      </c>
      <c r="D12" s="467" t="s">
        <v>13</v>
      </c>
      <c r="E12" s="464" t="s">
        <v>14</v>
      </c>
      <c r="F12" s="462" t="s">
        <v>15</v>
      </c>
      <c r="G12" s="462"/>
      <c r="H12" s="462"/>
      <c r="I12" s="462"/>
      <c r="J12" s="462"/>
      <c r="K12" s="462"/>
      <c r="L12" s="462" t="s">
        <v>16</v>
      </c>
      <c r="M12" s="462"/>
      <c r="N12" s="462"/>
      <c r="O12" s="462"/>
      <c r="P12" s="462"/>
    </row>
    <row r="13" spans="1:16" ht="73.5" customHeight="1">
      <c r="A13" s="464"/>
      <c r="B13" s="479"/>
      <c r="C13" s="482"/>
      <c r="D13" s="467"/>
      <c r="E13" s="464"/>
      <c r="F13" s="95" t="s">
        <v>17</v>
      </c>
      <c r="G13" s="95" t="s">
        <v>32</v>
      </c>
      <c r="H13" s="95" t="s">
        <v>33</v>
      </c>
      <c r="I13" s="95" t="s">
        <v>45</v>
      </c>
      <c r="J13" s="388" t="s">
        <v>606</v>
      </c>
      <c r="K13" s="216" t="s">
        <v>34</v>
      </c>
      <c r="L13" s="95" t="s">
        <v>9</v>
      </c>
      <c r="M13" s="95" t="s">
        <v>33</v>
      </c>
      <c r="N13" s="95" t="s">
        <v>45</v>
      </c>
      <c r="O13" s="388" t="s">
        <v>606</v>
      </c>
      <c r="P13" s="216" t="s">
        <v>35</v>
      </c>
    </row>
    <row r="14" spans="1:16" s="397" customFormat="1">
      <c r="A14" s="271"/>
      <c r="B14" s="271"/>
      <c r="C14" s="396" t="str">
        <f>kops3!C20</f>
        <v>Ārējie vājstrāvu tīkli</v>
      </c>
      <c r="D14" s="138"/>
      <c r="E14" s="138"/>
      <c r="F14" s="273"/>
      <c r="G14" s="252"/>
      <c r="H14" s="252"/>
      <c r="I14" s="252"/>
      <c r="J14" s="252"/>
      <c r="K14" s="275">
        <f t="shared" ref="K14:K25" si="0">SUM(H14:J14)</f>
        <v>0</v>
      </c>
      <c r="L14" s="273">
        <f t="shared" ref="L14:L30" si="1">ROUND(F14*E14,2)</f>
        <v>0</v>
      </c>
      <c r="M14" s="252">
        <f t="shared" ref="M14:M30" si="2">ROUND(H14*E14,2)</f>
        <v>0</v>
      </c>
      <c r="N14" s="252">
        <f t="shared" ref="N14:N30" si="3">ROUND(I14*E14,2)</f>
        <v>0</v>
      </c>
      <c r="O14" s="252">
        <f t="shared" ref="O14:O30" si="4">ROUND(J14*E14,2)</f>
        <v>0</v>
      </c>
      <c r="P14" s="275">
        <f t="shared" ref="P14:P30" si="5">SUM(M14:O14)</f>
        <v>0</v>
      </c>
    </row>
    <row r="15" spans="1:16" s="397" customFormat="1" ht="13.2">
      <c r="A15" s="263">
        <v>1</v>
      </c>
      <c r="B15" s="398"/>
      <c r="C15" s="244" t="s">
        <v>483</v>
      </c>
      <c r="D15" s="238" t="s">
        <v>77</v>
      </c>
      <c r="E15" s="238">
        <v>65</v>
      </c>
      <c r="F15" s="241"/>
      <c r="G15" s="256"/>
      <c r="H15" s="241">
        <f t="shared" ref="H15:H17" si="6">ROUND(F15*G15,2)</f>
        <v>0</v>
      </c>
      <c r="I15" s="241"/>
      <c r="J15" s="301"/>
      <c r="K15" s="276">
        <f t="shared" si="0"/>
        <v>0</v>
      </c>
      <c r="L15" s="298">
        <f t="shared" si="1"/>
        <v>0</v>
      </c>
      <c r="M15" s="282">
        <f t="shared" si="2"/>
        <v>0</v>
      </c>
      <c r="N15" s="282">
        <f t="shared" si="3"/>
        <v>0</v>
      </c>
      <c r="O15" s="282">
        <f t="shared" si="4"/>
        <v>0</v>
      </c>
      <c r="P15" s="276">
        <f t="shared" ref="P15:P25" si="7">SUM(M15:O15)</f>
        <v>0</v>
      </c>
    </row>
    <row r="16" spans="1:16" s="397" customFormat="1" ht="13.2">
      <c r="A16" s="263">
        <v>2</v>
      </c>
      <c r="B16" s="398"/>
      <c r="C16" s="244" t="s">
        <v>484</v>
      </c>
      <c r="D16" s="238" t="s">
        <v>77</v>
      </c>
      <c r="E16" s="238">
        <v>65</v>
      </c>
      <c r="F16" s="241"/>
      <c r="G16" s="256"/>
      <c r="H16" s="241">
        <f t="shared" si="6"/>
        <v>0</v>
      </c>
      <c r="I16" s="252"/>
      <c r="J16" s="301"/>
      <c r="K16" s="276">
        <f t="shared" si="0"/>
        <v>0</v>
      </c>
      <c r="L16" s="298">
        <f t="shared" si="1"/>
        <v>0</v>
      </c>
      <c r="M16" s="282">
        <f t="shared" si="2"/>
        <v>0</v>
      </c>
      <c r="N16" s="282">
        <f t="shared" si="3"/>
        <v>0</v>
      </c>
      <c r="O16" s="282">
        <f t="shared" si="4"/>
        <v>0</v>
      </c>
      <c r="P16" s="276">
        <f t="shared" si="7"/>
        <v>0</v>
      </c>
    </row>
    <row r="17" spans="1:16" s="397" customFormat="1" ht="13.2">
      <c r="A17" s="263">
        <v>3</v>
      </c>
      <c r="B17" s="398"/>
      <c r="C17" s="244" t="s">
        <v>485</v>
      </c>
      <c r="D17" s="238" t="s">
        <v>84</v>
      </c>
      <c r="E17" s="238">
        <v>3</v>
      </c>
      <c r="F17" s="241"/>
      <c r="G17" s="256"/>
      <c r="H17" s="241">
        <f t="shared" si="6"/>
        <v>0</v>
      </c>
      <c r="I17" s="241"/>
      <c r="J17" s="301"/>
      <c r="K17" s="276">
        <f t="shared" si="0"/>
        <v>0</v>
      </c>
      <c r="L17" s="298">
        <f t="shared" si="1"/>
        <v>0</v>
      </c>
      <c r="M17" s="282">
        <f t="shared" si="2"/>
        <v>0</v>
      </c>
      <c r="N17" s="282">
        <f t="shared" si="3"/>
        <v>0</v>
      </c>
      <c r="O17" s="282">
        <f t="shared" si="4"/>
        <v>0</v>
      </c>
      <c r="P17" s="276">
        <f t="shared" si="7"/>
        <v>0</v>
      </c>
    </row>
    <row r="18" spans="1:16" s="397" customFormat="1" ht="13.2">
      <c r="A18" s="263">
        <v>4</v>
      </c>
      <c r="B18" s="398"/>
      <c r="C18" s="244" t="s">
        <v>486</v>
      </c>
      <c r="D18" s="238" t="s">
        <v>84</v>
      </c>
      <c r="E18" s="238">
        <v>4</v>
      </c>
      <c r="F18" s="241"/>
      <c r="G18" s="256"/>
      <c r="H18" s="241">
        <f t="shared" ref="H18" si="8">ROUND(F18*G18,2)</f>
        <v>0</v>
      </c>
      <c r="I18" s="241"/>
      <c r="J18" s="301"/>
      <c r="K18" s="276">
        <f t="shared" si="0"/>
        <v>0</v>
      </c>
      <c r="L18" s="298">
        <f t="shared" si="1"/>
        <v>0</v>
      </c>
      <c r="M18" s="282">
        <f t="shared" si="2"/>
        <v>0</v>
      </c>
      <c r="N18" s="282">
        <f t="shared" si="3"/>
        <v>0</v>
      </c>
      <c r="O18" s="282">
        <f t="shared" si="4"/>
        <v>0</v>
      </c>
      <c r="P18" s="276">
        <f t="shared" si="7"/>
        <v>0</v>
      </c>
    </row>
    <row r="19" spans="1:16" s="397" customFormat="1" ht="13.2">
      <c r="A19" s="263">
        <v>5</v>
      </c>
      <c r="B19" s="398"/>
      <c r="C19" s="244" t="s">
        <v>491</v>
      </c>
      <c r="D19" s="238" t="s">
        <v>20</v>
      </c>
      <c r="E19" s="238">
        <v>4.75</v>
      </c>
      <c r="F19" s="241"/>
      <c r="G19" s="256"/>
      <c r="H19" s="399">
        <f t="shared" ref="H19" si="9">ROUND(G19*F19,2)</f>
        <v>0</v>
      </c>
      <c r="I19" s="241"/>
      <c r="J19" s="301"/>
      <c r="K19" s="276">
        <f t="shared" si="0"/>
        <v>0</v>
      </c>
      <c r="L19" s="298">
        <f t="shared" si="1"/>
        <v>0</v>
      </c>
      <c r="M19" s="282">
        <f t="shared" si="2"/>
        <v>0</v>
      </c>
      <c r="N19" s="282">
        <f t="shared" si="3"/>
        <v>0</v>
      </c>
      <c r="O19" s="282">
        <f t="shared" si="4"/>
        <v>0</v>
      </c>
      <c r="P19" s="276">
        <f t="shared" si="7"/>
        <v>0</v>
      </c>
    </row>
    <row r="20" spans="1:16" s="397" customFormat="1" ht="13.2">
      <c r="A20" s="263">
        <v>6</v>
      </c>
      <c r="B20" s="398"/>
      <c r="C20" s="244" t="s">
        <v>487</v>
      </c>
      <c r="D20" s="238" t="s">
        <v>77</v>
      </c>
      <c r="E20" s="238">
        <v>190</v>
      </c>
      <c r="F20" s="255"/>
      <c r="G20" s="256"/>
      <c r="H20" s="257">
        <f t="shared" ref="H20" si="10">ROUND(F20*G20,2)</f>
        <v>0</v>
      </c>
      <c r="I20" s="241"/>
      <c r="J20" s="258"/>
      <c r="K20" s="276">
        <f t="shared" si="0"/>
        <v>0</v>
      </c>
      <c r="L20" s="298">
        <f t="shared" si="1"/>
        <v>0</v>
      </c>
      <c r="M20" s="282">
        <f t="shared" si="2"/>
        <v>0</v>
      </c>
      <c r="N20" s="282">
        <f t="shared" si="3"/>
        <v>0</v>
      </c>
      <c r="O20" s="282">
        <f t="shared" si="4"/>
        <v>0</v>
      </c>
      <c r="P20" s="276">
        <f t="shared" si="7"/>
        <v>0</v>
      </c>
    </row>
    <row r="21" spans="1:16" s="397" customFormat="1" ht="13.2">
      <c r="A21" s="263">
        <v>7</v>
      </c>
      <c r="B21" s="398"/>
      <c r="C21" s="244" t="s">
        <v>488</v>
      </c>
      <c r="D21" s="238" t="s">
        <v>84</v>
      </c>
      <c r="E21" s="238">
        <v>4</v>
      </c>
      <c r="F21" s="241"/>
      <c r="G21" s="256"/>
      <c r="H21" s="241">
        <f t="shared" ref="H21" si="11">ROUND(F21*G21,2)</f>
        <v>0</v>
      </c>
      <c r="I21" s="241"/>
      <c r="J21" s="301"/>
      <c r="K21" s="276">
        <f t="shared" si="0"/>
        <v>0</v>
      </c>
      <c r="L21" s="298">
        <f t="shared" si="1"/>
        <v>0</v>
      </c>
      <c r="M21" s="282">
        <f t="shared" si="2"/>
        <v>0</v>
      </c>
      <c r="N21" s="282">
        <f t="shared" si="3"/>
        <v>0</v>
      </c>
      <c r="O21" s="282">
        <f t="shared" si="4"/>
        <v>0</v>
      </c>
      <c r="P21" s="276">
        <f t="shared" si="7"/>
        <v>0</v>
      </c>
    </row>
    <row r="22" spans="1:16" s="397" customFormat="1" ht="39.6">
      <c r="A22" s="263">
        <v>8</v>
      </c>
      <c r="B22" s="398"/>
      <c r="C22" s="244" t="s">
        <v>492</v>
      </c>
      <c r="D22" s="238" t="s">
        <v>77</v>
      </c>
      <c r="E22" s="238">
        <v>16</v>
      </c>
      <c r="F22" s="241"/>
      <c r="G22" s="256"/>
      <c r="H22" s="241">
        <f t="shared" ref="H22:H23" si="12">ROUND(F22*G22,2)</f>
        <v>0</v>
      </c>
      <c r="I22" s="241"/>
      <c r="J22" s="301"/>
      <c r="K22" s="276">
        <f t="shared" si="0"/>
        <v>0</v>
      </c>
      <c r="L22" s="298">
        <f t="shared" si="1"/>
        <v>0</v>
      </c>
      <c r="M22" s="282">
        <f t="shared" si="2"/>
        <v>0</v>
      </c>
      <c r="N22" s="282">
        <f t="shared" si="3"/>
        <v>0</v>
      </c>
      <c r="O22" s="282">
        <f t="shared" si="4"/>
        <v>0</v>
      </c>
      <c r="P22" s="276">
        <f t="shared" si="7"/>
        <v>0</v>
      </c>
    </row>
    <row r="23" spans="1:16" s="397" customFormat="1" ht="13.2">
      <c r="A23" s="263">
        <v>9</v>
      </c>
      <c r="B23" s="398"/>
      <c r="C23" s="244" t="s">
        <v>485</v>
      </c>
      <c r="D23" s="238" t="s">
        <v>84</v>
      </c>
      <c r="E23" s="238">
        <v>10</v>
      </c>
      <c r="F23" s="241"/>
      <c r="G23" s="256"/>
      <c r="H23" s="241">
        <f t="shared" si="12"/>
        <v>0</v>
      </c>
      <c r="I23" s="241"/>
      <c r="J23" s="301"/>
      <c r="K23" s="276">
        <f t="shared" si="0"/>
        <v>0</v>
      </c>
      <c r="L23" s="298">
        <f t="shared" si="1"/>
        <v>0</v>
      </c>
      <c r="M23" s="282">
        <f t="shared" si="2"/>
        <v>0</v>
      </c>
      <c r="N23" s="282">
        <f t="shared" si="3"/>
        <v>0</v>
      </c>
      <c r="O23" s="282">
        <f t="shared" si="4"/>
        <v>0</v>
      </c>
      <c r="P23" s="276">
        <f t="shared" si="7"/>
        <v>0</v>
      </c>
    </row>
    <row r="24" spans="1:16" s="397" customFormat="1" ht="26.4">
      <c r="A24" s="263">
        <v>10</v>
      </c>
      <c r="B24" s="398"/>
      <c r="C24" s="244" t="s">
        <v>543</v>
      </c>
      <c r="D24" s="238" t="s">
        <v>76</v>
      </c>
      <c r="E24" s="238">
        <v>1</v>
      </c>
      <c r="F24" s="241"/>
      <c r="G24" s="256"/>
      <c r="H24" s="241"/>
      <c r="I24" s="241"/>
      <c r="J24" s="301"/>
      <c r="K24" s="276">
        <f t="shared" si="0"/>
        <v>0</v>
      </c>
      <c r="L24" s="298">
        <f t="shared" si="1"/>
        <v>0</v>
      </c>
      <c r="M24" s="282">
        <f t="shared" si="2"/>
        <v>0</v>
      </c>
      <c r="N24" s="282">
        <f t="shared" si="3"/>
        <v>0</v>
      </c>
      <c r="O24" s="282">
        <f t="shared" si="4"/>
        <v>0</v>
      </c>
      <c r="P24" s="276">
        <f t="shared" si="7"/>
        <v>0</v>
      </c>
    </row>
    <row r="25" spans="1:16" s="397" customFormat="1" ht="26.4">
      <c r="A25" s="263">
        <v>11</v>
      </c>
      <c r="B25" s="398"/>
      <c r="C25" s="244" t="s">
        <v>489</v>
      </c>
      <c r="D25" s="238" t="s">
        <v>490</v>
      </c>
      <c r="E25" s="238">
        <v>5.0999999999999997E-2</v>
      </c>
      <c r="F25" s="241"/>
      <c r="G25" s="256"/>
      <c r="H25" s="241"/>
      <c r="I25" s="241"/>
      <c r="J25" s="301"/>
      <c r="K25" s="276">
        <f t="shared" si="0"/>
        <v>0</v>
      </c>
      <c r="L25" s="298">
        <f t="shared" si="1"/>
        <v>0</v>
      </c>
      <c r="M25" s="282">
        <f t="shared" si="2"/>
        <v>0</v>
      </c>
      <c r="N25" s="282">
        <f t="shared" si="3"/>
        <v>0</v>
      </c>
      <c r="O25" s="282">
        <f t="shared" si="4"/>
        <v>0</v>
      </c>
      <c r="P25" s="276">
        <f t="shared" si="7"/>
        <v>0</v>
      </c>
    </row>
    <row r="26" spans="1:16" s="397" customFormat="1" ht="13.2">
      <c r="A26" s="263">
        <v>12</v>
      </c>
      <c r="B26" s="248"/>
      <c r="C26" s="400" t="s">
        <v>496</v>
      </c>
      <c r="D26" s="248" t="s">
        <v>481</v>
      </c>
      <c r="E26" s="248">
        <v>65</v>
      </c>
      <c r="F26" s="241"/>
      <c r="G26" s="256"/>
      <c r="H26" s="241">
        <f t="shared" ref="H26:H30" si="13">ROUND(F26*G26,2)</f>
        <v>0</v>
      </c>
      <c r="I26" s="241"/>
      <c r="J26" s="301"/>
      <c r="K26" s="276">
        <f t="shared" ref="K26:K30" si="14">SUM(H26:J26)</f>
        <v>0</v>
      </c>
      <c r="L26" s="298">
        <f t="shared" si="1"/>
        <v>0</v>
      </c>
      <c r="M26" s="282">
        <f t="shared" si="2"/>
        <v>0</v>
      </c>
      <c r="N26" s="282">
        <f t="shared" si="3"/>
        <v>0</v>
      </c>
      <c r="O26" s="282">
        <f t="shared" si="4"/>
        <v>0</v>
      </c>
      <c r="P26" s="276">
        <f t="shared" si="5"/>
        <v>0</v>
      </c>
    </row>
    <row r="27" spans="1:16" s="397" customFormat="1" ht="13.2">
      <c r="A27" s="263">
        <v>13</v>
      </c>
      <c r="B27" s="248"/>
      <c r="C27" s="400" t="s">
        <v>497</v>
      </c>
      <c r="D27" s="248" t="s">
        <v>77</v>
      </c>
      <c r="E27" s="248">
        <v>160</v>
      </c>
      <c r="F27" s="241"/>
      <c r="G27" s="256"/>
      <c r="H27" s="241">
        <f t="shared" si="13"/>
        <v>0</v>
      </c>
      <c r="I27" s="241"/>
      <c r="J27" s="301"/>
      <c r="K27" s="276">
        <f t="shared" si="14"/>
        <v>0</v>
      </c>
      <c r="L27" s="298">
        <f t="shared" si="1"/>
        <v>0</v>
      </c>
      <c r="M27" s="282">
        <f t="shared" si="2"/>
        <v>0</v>
      </c>
      <c r="N27" s="282">
        <f t="shared" si="3"/>
        <v>0</v>
      </c>
      <c r="O27" s="282">
        <f t="shared" si="4"/>
        <v>0</v>
      </c>
      <c r="P27" s="276">
        <f t="shared" si="5"/>
        <v>0</v>
      </c>
    </row>
    <row r="28" spans="1:16" s="397" customFormat="1" ht="13.2">
      <c r="A28" s="263">
        <v>14</v>
      </c>
      <c r="B28" s="248"/>
      <c r="C28" s="400" t="s">
        <v>493</v>
      </c>
      <c r="D28" s="248" t="s">
        <v>84</v>
      </c>
      <c r="E28" s="248">
        <f>E27*3</f>
        <v>480</v>
      </c>
      <c r="F28" s="241"/>
      <c r="G28" s="256"/>
      <c r="H28" s="241">
        <f t="shared" si="13"/>
        <v>0</v>
      </c>
      <c r="I28" s="252"/>
      <c r="J28" s="301"/>
      <c r="K28" s="276">
        <f t="shared" si="14"/>
        <v>0</v>
      </c>
      <c r="L28" s="298">
        <f t="shared" si="1"/>
        <v>0</v>
      </c>
      <c r="M28" s="282">
        <f t="shared" si="2"/>
        <v>0</v>
      </c>
      <c r="N28" s="282">
        <f t="shared" si="3"/>
        <v>0</v>
      </c>
      <c r="O28" s="282">
        <f t="shared" si="4"/>
        <v>0</v>
      </c>
      <c r="P28" s="276">
        <f t="shared" si="5"/>
        <v>0</v>
      </c>
    </row>
    <row r="29" spans="1:16" s="397" customFormat="1" ht="13.2">
      <c r="A29" s="263">
        <v>15</v>
      </c>
      <c r="B29" s="248"/>
      <c r="C29" s="401" t="s">
        <v>494</v>
      </c>
      <c r="D29" s="248" t="s">
        <v>168</v>
      </c>
      <c r="E29" s="248">
        <v>3.9</v>
      </c>
      <c r="F29" s="298"/>
      <c r="G29" s="256"/>
      <c r="H29" s="241">
        <f t="shared" si="13"/>
        <v>0</v>
      </c>
      <c r="I29" s="252"/>
      <c r="J29" s="252"/>
      <c r="K29" s="276">
        <f t="shared" si="14"/>
        <v>0</v>
      </c>
      <c r="L29" s="298">
        <f t="shared" si="1"/>
        <v>0</v>
      </c>
      <c r="M29" s="282">
        <f t="shared" si="2"/>
        <v>0</v>
      </c>
      <c r="N29" s="282">
        <f t="shared" si="3"/>
        <v>0</v>
      </c>
      <c r="O29" s="282">
        <f t="shared" si="4"/>
        <v>0</v>
      </c>
      <c r="P29" s="276">
        <f t="shared" si="5"/>
        <v>0</v>
      </c>
    </row>
    <row r="30" spans="1:16" s="397" customFormat="1" ht="13.2">
      <c r="A30" s="263">
        <v>16</v>
      </c>
      <c r="B30" s="248"/>
      <c r="C30" s="401" t="s">
        <v>495</v>
      </c>
      <c r="D30" s="248" t="s">
        <v>482</v>
      </c>
      <c r="E30" s="248">
        <v>0.11</v>
      </c>
      <c r="F30" s="241"/>
      <c r="G30" s="256"/>
      <c r="H30" s="241">
        <f t="shared" si="13"/>
        <v>0</v>
      </c>
      <c r="I30" s="252"/>
      <c r="J30" s="252"/>
      <c r="K30" s="276">
        <f t="shared" si="14"/>
        <v>0</v>
      </c>
      <c r="L30" s="298">
        <f t="shared" si="1"/>
        <v>0</v>
      </c>
      <c r="M30" s="282">
        <f t="shared" si="2"/>
        <v>0</v>
      </c>
      <c r="N30" s="282">
        <f t="shared" si="3"/>
        <v>0</v>
      </c>
      <c r="O30" s="282">
        <f t="shared" si="4"/>
        <v>0</v>
      </c>
      <c r="P30" s="276">
        <f t="shared" si="5"/>
        <v>0</v>
      </c>
    </row>
    <row r="31" spans="1:16" s="404" customFormat="1" ht="13.2">
      <c r="A31" s="247"/>
      <c r="B31" s="271"/>
      <c r="C31" s="402"/>
      <c r="D31" s="403"/>
      <c r="E31" s="251"/>
      <c r="F31" s="252"/>
      <c r="G31" s="252"/>
      <c r="H31" s="252"/>
      <c r="I31" s="251"/>
      <c r="J31" s="251"/>
      <c r="K31" s="275"/>
      <c r="L31" s="251"/>
      <c r="M31" s="251"/>
      <c r="N31" s="251"/>
      <c r="O31" s="251"/>
      <c r="P31" s="275"/>
    </row>
    <row r="32" spans="1:16">
      <c r="A32" s="121"/>
      <c r="B32" s="122"/>
      <c r="C32" s="468" t="s">
        <v>53</v>
      </c>
      <c r="D32" s="469"/>
      <c r="E32" s="469"/>
      <c r="F32" s="469"/>
      <c r="G32" s="469"/>
      <c r="H32" s="469"/>
      <c r="I32" s="469"/>
      <c r="J32" s="469"/>
      <c r="K32" s="469"/>
      <c r="L32" s="123">
        <f>SUM(L14:L31)</f>
        <v>0</v>
      </c>
      <c r="M32" s="123">
        <f>SUM(M14:M31)</f>
        <v>0</v>
      </c>
      <c r="N32" s="123">
        <f>SUM(N14:N31)</f>
        <v>0</v>
      </c>
      <c r="O32" s="123">
        <f>SUM(O14:O31)</f>
        <v>0</v>
      </c>
      <c r="P32" s="219">
        <f>SUM(P14:P31)</f>
        <v>0</v>
      </c>
    </row>
    <row r="33" spans="1:16" s="70" customFormat="1">
      <c r="I33" s="90"/>
    </row>
    <row r="34" spans="1:16" customFormat="1" ht="12.75" customHeight="1">
      <c r="A34" s="474" t="s">
        <v>31</v>
      </c>
      <c r="B34" s="474"/>
      <c r="C34" s="11"/>
    </row>
    <row r="35" spans="1:16" customFormat="1" ht="45" customHeight="1">
      <c r="A35" s="463" t="str">
        <f>'2,1'!A65:H65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5" s="463"/>
      <c r="C35" s="463"/>
      <c r="D35" s="463"/>
      <c r="E35" s="463"/>
      <c r="F35" s="463"/>
      <c r="G35" s="463"/>
      <c r="H35" s="463"/>
      <c r="I35" s="463"/>
      <c r="J35" s="463"/>
      <c r="K35" s="463"/>
      <c r="L35" s="463"/>
      <c r="M35" s="463"/>
      <c r="N35" s="463"/>
      <c r="O35" s="463"/>
      <c r="P35" s="463"/>
    </row>
    <row r="36" spans="1:16" customFormat="1" ht="68.25" customHeight="1">
      <c r="A36" s="470" t="str">
        <f>'2,1'!$A$66</f>
        <v>Saskaņā ar Latvijas būvnormatīva LBN 501-17 "Būvizmaksu noteikšanas kārtība" 3.9. punktu, izmaksas, kuras saistītas ar būvlaukuma iekārtošanu, uzturēšanu, būvdarbu organizēšanu un tml., iekļaujamas pie virsizdevumiem.</v>
      </c>
      <c r="B36" s="470"/>
      <c r="C36" s="470"/>
      <c r="D36" s="470"/>
      <c r="E36" s="470"/>
      <c r="F36" s="470"/>
      <c r="G36" s="470"/>
      <c r="H36" s="470"/>
      <c r="I36" s="470"/>
      <c r="J36" s="470"/>
      <c r="K36" s="470"/>
      <c r="L36" s="470"/>
      <c r="M36" s="470"/>
      <c r="N36" s="470"/>
      <c r="O36" s="470"/>
      <c r="P36" s="470"/>
    </row>
    <row r="37" spans="1:16" customFormat="1" ht="12.75" customHeight="1">
      <c r="B37" s="92"/>
    </row>
    <row r="38" spans="1:16" customFormat="1" ht="12.75" customHeight="1">
      <c r="B38" s="92"/>
    </row>
    <row r="39" spans="1:16" s="70" customFormat="1">
      <c r="B39" s="70" t="s">
        <v>2</v>
      </c>
      <c r="L39" s="93" t="str">
        <f>Koptame!B34</f>
        <v>Pārbaudīja:</v>
      </c>
      <c r="M39" s="93"/>
      <c r="N39" s="93"/>
      <c r="O39" s="93"/>
      <c r="P39" s="93"/>
    </row>
    <row r="40" spans="1:16" s="70" customFormat="1">
      <c r="C40" s="89">
        <f>Koptame!C29</f>
        <v>0</v>
      </c>
      <c r="L40" s="89"/>
      <c r="M40" s="460">
        <f>Koptame!C35</f>
        <v>0</v>
      </c>
      <c r="N40" s="460"/>
      <c r="O40" s="93"/>
      <c r="P40" s="93"/>
    </row>
    <row r="41" spans="1:16" s="70" customFormat="1">
      <c r="C41" s="88">
        <f>Koptame!C30</f>
        <v>0</v>
      </c>
      <c r="L41" s="88"/>
      <c r="M41" s="461">
        <f>Koptame!C36</f>
        <v>0</v>
      </c>
      <c r="N41" s="461"/>
      <c r="O41" s="93"/>
      <c r="P41" s="93"/>
    </row>
    <row r="42" spans="1:16" s="70" customFormat="1" collapsed="1">
      <c r="B42" s="90"/>
      <c r="F42" s="90"/>
      <c r="G42" s="90"/>
    </row>
  </sheetData>
  <mergeCells count="17">
    <mergeCell ref="M41:N41"/>
    <mergeCell ref="L12:P12"/>
    <mergeCell ref="C32:K32"/>
    <mergeCell ref="A34:B34"/>
    <mergeCell ref="A35:P35"/>
    <mergeCell ref="A36:P36"/>
    <mergeCell ref="M40:N40"/>
    <mergeCell ref="A3:P3"/>
    <mergeCell ref="D4:O4"/>
    <mergeCell ref="D6:O6"/>
    <mergeCell ref="L10:O10"/>
    <mergeCell ref="A12:A13"/>
    <mergeCell ref="B12:B13"/>
    <mergeCell ref="C12:C13"/>
    <mergeCell ref="D12:D13"/>
    <mergeCell ref="E12:E13"/>
    <mergeCell ref="F12:K12"/>
  </mergeCells>
  <printOptions horizontalCentered="1"/>
  <pageMargins left="0.27559055118110237" right="0.27559055118110237" top="0.74803149606299213" bottom="0.74803149606299213" header="0.31496062992125984" footer="0.31496062992125984"/>
  <pageSetup paperSize="9" scale="5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C4FB-8E2E-4639-8670-6288C0D37D20}">
  <sheetPr>
    <tabColor rgb="FF92D050"/>
  </sheetPr>
  <dimension ref="A1:P54"/>
  <sheetViews>
    <sheetView showZeros="0" view="pageBreakPreview" topLeftCell="A31" zoomScale="90" zoomScaleNormal="80" zoomScaleSheetLayoutView="90" workbookViewId="0">
      <selection activeCell="F49" sqref="F49"/>
    </sheetView>
  </sheetViews>
  <sheetFormatPr defaultColWidth="9.109375" defaultRowHeight="13.8"/>
  <cols>
    <col min="1" max="1" width="6.88671875" style="11" customWidth="1"/>
    <col min="2" max="2" width="8.21875" style="28" customWidth="1"/>
    <col min="3" max="3" width="49.33203125" style="11" customWidth="1"/>
    <col min="4" max="4" width="8.109375" style="11" customWidth="1"/>
    <col min="5" max="5" width="9.109375" style="11"/>
    <col min="6" max="7" width="9.109375" style="28"/>
    <col min="8" max="11" width="9.109375" style="11"/>
    <col min="12" max="15" width="9.109375" style="11" customWidth="1"/>
    <col min="16" max="16" width="13.33203125" style="11" customWidth="1"/>
    <col min="17" max="16384" width="9.109375" style="11"/>
  </cols>
  <sheetData>
    <row r="1" spans="1:16" s="16" customFormat="1" ht="15.6">
      <c r="B1" s="25"/>
      <c r="E1" s="13"/>
      <c r="F1" s="65"/>
      <c r="G1" s="117" t="s">
        <v>43</v>
      </c>
      <c r="H1" s="115" t="s">
        <v>605</v>
      </c>
    </row>
    <row r="2" spans="1:16" s="16" customFormat="1">
      <c r="B2" s="25"/>
      <c r="E2" s="13"/>
      <c r="F2" s="65"/>
      <c r="G2" s="97"/>
      <c r="H2" s="68"/>
    </row>
    <row r="3" spans="1:16" s="16" customFormat="1">
      <c r="A3" s="471" t="str">
        <f>kops3!C21</f>
        <v>Ārējie elektrotīkli (ST darbi)</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row>
    <row r="5" spans="1:16">
      <c r="A5" s="24" t="s">
        <v>318</v>
      </c>
      <c r="B5" s="61"/>
      <c r="D5" s="13"/>
      <c r="E5" s="13"/>
      <c r="F5" s="13"/>
      <c r="G5" s="13"/>
      <c r="H5" s="13"/>
      <c r="I5" s="13"/>
      <c r="J5" s="13"/>
      <c r="K5" s="13"/>
      <c r="L5" s="13"/>
      <c r="M5" s="13"/>
      <c r="N5" s="13"/>
      <c r="O5" s="13"/>
    </row>
    <row r="6" spans="1:16">
      <c r="A6" s="24" t="s">
        <v>319</v>
      </c>
      <c r="B6" s="61"/>
      <c r="D6" s="473"/>
      <c r="E6" s="473"/>
      <c r="F6" s="473"/>
      <c r="G6" s="473"/>
      <c r="H6" s="473"/>
      <c r="I6" s="473"/>
      <c r="J6" s="473"/>
      <c r="K6" s="473"/>
      <c r="L6" s="473"/>
      <c r="M6" s="473"/>
      <c r="N6" s="473"/>
      <c r="O6" s="473"/>
    </row>
    <row r="7" spans="1:16">
      <c r="A7" s="24" t="s">
        <v>553</v>
      </c>
      <c r="B7" s="61"/>
      <c r="D7" s="21"/>
      <c r="E7" s="26"/>
      <c r="F7" s="26"/>
      <c r="G7" s="21"/>
      <c r="H7" s="21"/>
      <c r="I7" s="21"/>
      <c r="J7" s="21"/>
      <c r="K7" s="21"/>
      <c r="L7" s="21"/>
      <c r="M7" s="21"/>
      <c r="N7" s="21"/>
      <c r="O7" s="17"/>
    </row>
    <row r="8" spans="1:16">
      <c r="A8" s="3" t="str">
        <f>Koptame!B11</f>
        <v>Tāme sastādīta 202__.gada tirgus cenās, pamatojoties uz SIA „Baltex Group” būvprojekta rasējumiem un darbu apjomiem</v>
      </c>
      <c r="B8" s="62"/>
      <c r="D8" s="14"/>
      <c r="E8" s="14"/>
      <c r="F8" s="27"/>
      <c r="G8" s="27"/>
      <c r="H8" s="14"/>
      <c r="I8" s="14"/>
      <c r="J8" s="14"/>
      <c r="K8" s="21"/>
      <c r="L8" s="21"/>
      <c r="M8" s="21"/>
      <c r="N8" s="21"/>
      <c r="O8" s="12" t="s">
        <v>42</v>
      </c>
      <c r="P8" s="18">
        <f>P44</f>
        <v>0</v>
      </c>
    </row>
    <row r="9" spans="1:16">
      <c r="A9" s="15"/>
      <c r="B9" s="61"/>
      <c r="D9" s="19"/>
      <c r="E9" s="21"/>
      <c r="F9" s="26"/>
      <c r="G9" s="26"/>
      <c r="H9" s="21"/>
      <c r="I9" s="21"/>
      <c r="J9" s="21"/>
      <c r="K9" s="21"/>
      <c r="N9" s="21"/>
      <c r="O9" s="21"/>
      <c r="P9" s="17"/>
    </row>
    <row r="10" spans="1:16" ht="15.45" customHeight="1">
      <c r="A10" s="23"/>
      <c r="B10" s="63"/>
      <c r="J10" s="22"/>
      <c r="K10" s="22"/>
      <c r="L10" s="472" t="str">
        <f>Koptame!D10</f>
        <v xml:space="preserve">Tāme sastādīta: </v>
      </c>
      <c r="M10" s="472"/>
      <c r="N10" s="472"/>
      <c r="O10" s="472"/>
      <c r="P10" s="22"/>
    </row>
    <row r="11" spans="1:16" ht="15">
      <c r="A11" s="23"/>
      <c r="B11" s="63"/>
    </row>
    <row r="12" spans="1:16" ht="14.25" customHeight="1">
      <c r="A12" s="464" t="s">
        <v>6</v>
      </c>
      <c r="B12" s="478" t="s">
        <v>12</v>
      </c>
      <c r="C12" s="480" t="s">
        <v>47</v>
      </c>
      <c r="D12" s="467" t="s">
        <v>13</v>
      </c>
      <c r="E12" s="464" t="s">
        <v>14</v>
      </c>
      <c r="F12" s="462" t="s">
        <v>15</v>
      </c>
      <c r="G12" s="462"/>
      <c r="H12" s="462"/>
      <c r="I12" s="462"/>
      <c r="J12" s="462"/>
      <c r="K12" s="462"/>
      <c r="L12" s="462" t="s">
        <v>16</v>
      </c>
      <c r="M12" s="462"/>
      <c r="N12" s="462"/>
      <c r="O12" s="462"/>
      <c r="P12" s="462"/>
    </row>
    <row r="13" spans="1:16" ht="73.5" customHeight="1">
      <c r="A13" s="464"/>
      <c r="B13" s="479"/>
      <c r="C13" s="482"/>
      <c r="D13" s="467"/>
      <c r="E13" s="464"/>
      <c r="F13" s="388" t="s">
        <v>17</v>
      </c>
      <c r="G13" s="388" t="s">
        <v>32</v>
      </c>
      <c r="H13" s="388" t="s">
        <v>33</v>
      </c>
      <c r="I13" s="388" t="s">
        <v>45</v>
      </c>
      <c r="J13" s="388" t="s">
        <v>606</v>
      </c>
      <c r="K13" s="216" t="s">
        <v>34</v>
      </c>
      <c r="L13" s="388" t="s">
        <v>9</v>
      </c>
      <c r="M13" s="388" t="s">
        <v>33</v>
      </c>
      <c r="N13" s="388" t="s">
        <v>45</v>
      </c>
      <c r="O13" s="388" t="s">
        <v>606</v>
      </c>
      <c r="P13" s="216" t="s">
        <v>35</v>
      </c>
    </row>
    <row r="14" spans="1:16" s="397" customFormat="1">
      <c r="A14" s="271"/>
      <c r="B14" s="271"/>
      <c r="C14" s="396" t="str">
        <f>A3</f>
        <v>Ārējie elektrotīkli (ST darbi)</v>
      </c>
      <c r="D14" s="138"/>
      <c r="E14" s="138"/>
      <c r="F14" s="273"/>
      <c r="G14" s="252"/>
      <c r="H14" s="252"/>
      <c r="I14" s="252"/>
      <c r="J14" s="252"/>
      <c r="K14" s="275">
        <f>SUM(H14:J14)</f>
        <v>0</v>
      </c>
      <c r="L14" s="273">
        <f>ROUND(F14*E14,2)</f>
        <v>0</v>
      </c>
      <c r="M14" s="252">
        <f>ROUND(H14*E14,2)</f>
        <v>0</v>
      </c>
      <c r="N14" s="252">
        <f>ROUND(I14*E14,2)</f>
        <v>0</v>
      </c>
      <c r="O14" s="252">
        <f>ROUND(J14*E14,2)</f>
        <v>0</v>
      </c>
      <c r="P14" s="275">
        <f t="shared" ref="P14:P43" si="0">SUM(M14:O14)</f>
        <v>0</v>
      </c>
    </row>
    <row r="15" spans="1:16" s="397" customFormat="1" ht="13.2">
      <c r="A15" s="263"/>
      <c r="B15" s="398"/>
      <c r="C15" s="419" t="s">
        <v>629</v>
      </c>
      <c r="D15" s="238"/>
      <c r="E15" s="238"/>
      <c r="F15" s="241"/>
      <c r="G15" s="256"/>
      <c r="H15" s="241">
        <f t="shared" ref="H15:H43" si="1">ROUND(F15*G15,2)</f>
        <v>0</v>
      </c>
      <c r="I15" s="252"/>
      <c r="J15" s="301"/>
      <c r="K15" s="276">
        <f t="shared" ref="K15:K43" si="2">SUM(H15:J15)</f>
        <v>0</v>
      </c>
      <c r="L15" s="298">
        <f>ROUND(F15*E15,2)</f>
        <v>0</v>
      </c>
      <c r="M15" s="282">
        <f>ROUND(H15*E15,2)</f>
        <v>0</v>
      </c>
      <c r="N15" s="282">
        <f>ROUND(I15*E15,2)</f>
        <v>0</v>
      </c>
      <c r="O15" s="282">
        <f>ROUND(J15*E15,2)</f>
        <v>0</v>
      </c>
      <c r="P15" s="276">
        <f t="shared" si="0"/>
        <v>0</v>
      </c>
    </row>
    <row r="16" spans="1:16" s="397" customFormat="1" ht="15" customHeight="1">
      <c r="A16" s="263">
        <v>1</v>
      </c>
      <c r="B16" s="395"/>
      <c r="C16" s="406" t="s">
        <v>607</v>
      </c>
      <c r="D16" s="405" t="s">
        <v>77</v>
      </c>
      <c r="E16" s="248">
        <v>15</v>
      </c>
      <c r="F16" s="241"/>
      <c r="G16" s="256"/>
      <c r="H16" s="241">
        <f t="shared" si="1"/>
        <v>0</v>
      </c>
      <c r="I16" s="241"/>
      <c r="J16" s="301"/>
      <c r="K16" s="276">
        <f t="shared" si="2"/>
        <v>0</v>
      </c>
      <c r="L16" s="298">
        <f t="shared" ref="L16:L43" si="3">ROUND(F16*E16,2)</f>
        <v>0</v>
      </c>
      <c r="M16" s="282">
        <f t="shared" ref="M16" si="4">ROUND(H16*E16,2)</f>
        <v>0</v>
      </c>
      <c r="N16" s="282">
        <f t="shared" ref="N16" si="5">ROUND(I16*E16,2)</f>
        <v>0</v>
      </c>
      <c r="O16" s="282">
        <f t="shared" ref="O16" si="6">ROUND(J16*E16,2)</f>
        <v>0</v>
      </c>
      <c r="P16" s="276">
        <f t="shared" si="0"/>
        <v>0</v>
      </c>
    </row>
    <row r="17" spans="1:16" s="397" customFormat="1" ht="13.2">
      <c r="A17" s="263">
        <v>2</v>
      </c>
      <c r="B17" s="405"/>
      <c r="C17" s="407" t="s">
        <v>608</v>
      </c>
      <c r="D17" s="408" t="s">
        <v>164</v>
      </c>
      <c r="E17" s="248">
        <v>1</v>
      </c>
      <c r="F17" s="241"/>
      <c r="G17" s="256"/>
      <c r="H17" s="241">
        <f t="shared" ref="H17:H42" si="7">ROUND(F17*G17,2)</f>
        <v>0</v>
      </c>
      <c r="I17" s="241"/>
      <c r="J17" s="301"/>
      <c r="K17" s="276">
        <f t="shared" ref="K17:K42" si="8">SUM(H17:J17)</f>
        <v>0</v>
      </c>
      <c r="L17" s="298">
        <f t="shared" ref="L17:L42" si="9">ROUND(F17*E17,2)</f>
        <v>0</v>
      </c>
      <c r="M17" s="282">
        <f t="shared" ref="M17:M42" si="10">ROUND(H17*E17,2)</f>
        <v>0</v>
      </c>
      <c r="N17" s="282">
        <f t="shared" ref="N17:N42" si="11">ROUND(I17*E17,2)</f>
        <v>0</v>
      </c>
      <c r="O17" s="282">
        <f t="shared" ref="O17:O42" si="12">ROUND(J17*E17,2)</f>
        <v>0</v>
      </c>
      <c r="P17" s="276">
        <f t="shared" ref="P17:P42" si="13">SUM(M17:O17)</f>
        <v>0</v>
      </c>
    </row>
    <row r="18" spans="1:16" s="397" customFormat="1" ht="13.2">
      <c r="A18" s="263">
        <v>3</v>
      </c>
      <c r="B18" s="238"/>
      <c r="C18" s="409" t="s">
        <v>165</v>
      </c>
      <c r="D18" s="410" t="s">
        <v>160</v>
      </c>
      <c r="E18" s="248">
        <v>1</v>
      </c>
      <c r="F18" s="241"/>
      <c r="G18" s="256"/>
      <c r="H18" s="241">
        <f t="shared" si="7"/>
        <v>0</v>
      </c>
      <c r="I18" s="241"/>
      <c r="J18" s="301"/>
      <c r="K18" s="276">
        <f t="shared" si="8"/>
        <v>0</v>
      </c>
      <c r="L18" s="298">
        <f t="shared" si="9"/>
        <v>0</v>
      </c>
      <c r="M18" s="282">
        <f t="shared" si="10"/>
        <v>0</v>
      </c>
      <c r="N18" s="282">
        <f t="shared" si="11"/>
        <v>0</v>
      </c>
      <c r="O18" s="282">
        <f t="shared" si="12"/>
        <v>0</v>
      </c>
      <c r="P18" s="276">
        <f t="shared" si="13"/>
        <v>0</v>
      </c>
    </row>
    <row r="19" spans="1:16" s="397" customFormat="1" ht="13.2">
      <c r="A19" s="263"/>
      <c r="B19" s="398"/>
      <c r="C19" s="419" t="s">
        <v>630</v>
      </c>
      <c r="D19" s="238"/>
      <c r="E19" s="238"/>
      <c r="F19" s="241"/>
      <c r="G19" s="256"/>
      <c r="H19" s="241">
        <f t="shared" si="7"/>
        <v>0</v>
      </c>
      <c r="I19" s="241"/>
      <c r="J19" s="301"/>
      <c r="K19" s="276">
        <f t="shared" si="8"/>
        <v>0</v>
      </c>
      <c r="L19" s="298">
        <f t="shared" si="9"/>
        <v>0</v>
      </c>
      <c r="M19" s="282">
        <f t="shared" si="10"/>
        <v>0</v>
      </c>
      <c r="N19" s="282">
        <f t="shared" si="11"/>
        <v>0</v>
      </c>
      <c r="O19" s="282">
        <f t="shared" si="12"/>
        <v>0</v>
      </c>
      <c r="P19" s="276">
        <f t="shared" si="13"/>
        <v>0</v>
      </c>
    </row>
    <row r="20" spans="1:16" s="397" customFormat="1" ht="13.2">
      <c r="A20" s="263"/>
      <c r="B20" s="398"/>
      <c r="C20" s="317" t="s">
        <v>628</v>
      </c>
      <c r="D20" s="238"/>
      <c r="E20" s="238"/>
      <c r="F20" s="241"/>
      <c r="G20" s="256"/>
      <c r="H20" s="241">
        <f t="shared" si="7"/>
        <v>0</v>
      </c>
      <c r="I20" s="241"/>
      <c r="J20" s="301"/>
      <c r="K20" s="276">
        <f t="shared" si="8"/>
        <v>0</v>
      </c>
      <c r="L20" s="298">
        <f t="shared" si="9"/>
        <v>0</v>
      </c>
      <c r="M20" s="282">
        <f t="shared" si="10"/>
        <v>0</v>
      </c>
      <c r="N20" s="282">
        <f t="shared" si="11"/>
        <v>0</v>
      </c>
      <c r="O20" s="282">
        <f t="shared" si="12"/>
        <v>0</v>
      </c>
      <c r="P20" s="276">
        <f t="shared" si="13"/>
        <v>0</v>
      </c>
    </row>
    <row r="21" spans="1:16" s="397" customFormat="1" ht="13.2">
      <c r="A21" s="263">
        <v>4</v>
      </c>
      <c r="B21" s="411"/>
      <c r="C21" s="411" t="s">
        <v>609</v>
      </c>
      <c r="D21" s="412" t="s">
        <v>112</v>
      </c>
      <c r="E21" s="412">
        <v>2</v>
      </c>
      <c r="F21" s="241"/>
      <c r="G21" s="256"/>
      <c r="H21" s="241">
        <f t="shared" si="7"/>
        <v>0</v>
      </c>
      <c r="I21" s="241"/>
      <c r="J21" s="301"/>
      <c r="K21" s="276">
        <f t="shared" si="8"/>
        <v>0</v>
      </c>
      <c r="L21" s="298">
        <f t="shared" si="9"/>
        <v>0</v>
      </c>
      <c r="M21" s="282">
        <f t="shared" si="10"/>
        <v>0</v>
      </c>
      <c r="N21" s="282">
        <f t="shared" si="11"/>
        <v>0</v>
      </c>
      <c r="O21" s="282">
        <f t="shared" si="12"/>
        <v>0</v>
      </c>
      <c r="P21" s="276">
        <f t="shared" si="13"/>
        <v>0</v>
      </c>
    </row>
    <row r="22" spans="1:16" s="397" customFormat="1" ht="26.4">
      <c r="A22" s="263">
        <v>5</v>
      </c>
      <c r="B22" s="238"/>
      <c r="C22" s="244" t="s">
        <v>610</v>
      </c>
      <c r="D22" s="248" t="s">
        <v>77</v>
      </c>
      <c r="E22" s="248">
        <v>13</v>
      </c>
      <c r="F22" s="241"/>
      <c r="G22" s="256"/>
      <c r="H22" s="241">
        <f t="shared" si="7"/>
        <v>0</v>
      </c>
      <c r="I22" s="241"/>
      <c r="J22" s="301"/>
      <c r="K22" s="276">
        <f t="shared" si="8"/>
        <v>0</v>
      </c>
      <c r="L22" s="298">
        <f t="shared" si="9"/>
        <v>0</v>
      </c>
      <c r="M22" s="282">
        <f t="shared" si="10"/>
        <v>0</v>
      </c>
      <c r="N22" s="282">
        <f t="shared" si="11"/>
        <v>0</v>
      </c>
      <c r="O22" s="282">
        <f t="shared" si="12"/>
        <v>0</v>
      </c>
      <c r="P22" s="276">
        <f t="shared" si="13"/>
        <v>0</v>
      </c>
    </row>
    <row r="23" spans="1:16" s="397" customFormat="1" ht="26.4">
      <c r="A23" s="263">
        <v>6</v>
      </c>
      <c r="B23" s="238"/>
      <c r="C23" s="244" t="s">
        <v>611</v>
      </c>
      <c r="D23" s="248" t="s">
        <v>112</v>
      </c>
      <c r="E23" s="248">
        <v>2</v>
      </c>
      <c r="F23" s="241"/>
      <c r="G23" s="256"/>
      <c r="H23" s="241">
        <f t="shared" si="7"/>
        <v>0</v>
      </c>
      <c r="I23" s="241"/>
      <c r="J23" s="301"/>
      <c r="K23" s="276">
        <f t="shared" si="8"/>
        <v>0</v>
      </c>
      <c r="L23" s="298">
        <f t="shared" si="9"/>
        <v>0</v>
      </c>
      <c r="M23" s="282">
        <f t="shared" si="10"/>
        <v>0</v>
      </c>
      <c r="N23" s="282">
        <f t="shared" si="11"/>
        <v>0</v>
      </c>
      <c r="O23" s="282">
        <f t="shared" si="12"/>
        <v>0</v>
      </c>
      <c r="P23" s="276">
        <f t="shared" si="13"/>
        <v>0</v>
      </c>
    </row>
    <row r="24" spans="1:16" s="397" customFormat="1" ht="15.6">
      <c r="A24" s="263">
        <v>7</v>
      </c>
      <c r="B24" s="238"/>
      <c r="C24" s="244" t="s">
        <v>612</v>
      </c>
      <c r="D24" s="248" t="s">
        <v>624</v>
      </c>
      <c r="E24" s="248">
        <v>14.8</v>
      </c>
      <c r="F24" s="241"/>
      <c r="G24" s="256"/>
      <c r="H24" s="241">
        <f t="shared" si="7"/>
        <v>0</v>
      </c>
      <c r="I24" s="241"/>
      <c r="J24" s="301"/>
      <c r="K24" s="276">
        <f t="shared" si="8"/>
        <v>0</v>
      </c>
      <c r="L24" s="298">
        <f t="shared" si="9"/>
        <v>0</v>
      </c>
      <c r="M24" s="282">
        <f t="shared" si="10"/>
        <v>0</v>
      </c>
      <c r="N24" s="282">
        <f t="shared" si="11"/>
        <v>0</v>
      </c>
      <c r="O24" s="282">
        <f t="shared" si="12"/>
        <v>0</v>
      </c>
      <c r="P24" s="276">
        <f t="shared" si="13"/>
        <v>0</v>
      </c>
    </row>
    <row r="25" spans="1:16" s="397" customFormat="1" ht="15.6">
      <c r="A25" s="263">
        <v>8</v>
      </c>
      <c r="B25" s="238"/>
      <c r="C25" s="244" t="s">
        <v>613</v>
      </c>
      <c r="D25" s="248" t="s">
        <v>624</v>
      </c>
      <c r="E25" s="248">
        <v>14.8</v>
      </c>
      <c r="F25" s="241"/>
      <c r="G25" s="256"/>
      <c r="H25" s="241">
        <f t="shared" si="7"/>
        <v>0</v>
      </c>
      <c r="I25" s="241"/>
      <c r="J25" s="301"/>
      <c r="K25" s="276">
        <f t="shared" si="8"/>
        <v>0</v>
      </c>
      <c r="L25" s="298">
        <f t="shared" si="9"/>
        <v>0</v>
      </c>
      <c r="M25" s="282">
        <f t="shared" si="10"/>
        <v>0</v>
      </c>
      <c r="N25" s="282">
        <f t="shared" si="11"/>
        <v>0</v>
      </c>
      <c r="O25" s="282">
        <f t="shared" si="12"/>
        <v>0</v>
      </c>
      <c r="P25" s="276">
        <f t="shared" si="13"/>
        <v>0</v>
      </c>
    </row>
    <row r="26" spans="1:16" s="397" customFormat="1" ht="15.6">
      <c r="A26" s="263">
        <v>9</v>
      </c>
      <c r="B26" s="238"/>
      <c r="C26" s="244" t="s">
        <v>614</v>
      </c>
      <c r="D26" s="248" t="s">
        <v>624</v>
      </c>
      <c r="E26" s="248">
        <v>14.8</v>
      </c>
      <c r="F26" s="241"/>
      <c r="G26" s="256"/>
      <c r="H26" s="241">
        <f t="shared" si="7"/>
        <v>0</v>
      </c>
      <c r="I26" s="241"/>
      <c r="J26" s="301"/>
      <c r="K26" s="276">
        <f t="shared" si="8"/>
        <v>0</v>
      </c>
      <c r="L26" s="298">
        <f t="shared" si="9"/>
        <v>0</v>
      </c>
      <c r="M26" s="282">
        <f t="shared" si="10"/>
        <v>0</v>
      </c>
      <c r="N26" s="282">
        <f t="shared" si="11"/>
        <v>0</v>
      </c>
      <c r="O26" s="282">
        <f t="shared" si="12"/>
        <v>0</v>
      </c>
      <c r="P26" s="276">
        <f t="shared" si="13"/>
        <v>0</v>
      </c>
    </row>
    <row r="27" spans="1:16" s="397" customFormat="1" ht="28.8">
      <c r="A27" s="263">
        <v>10</v>
      </c>
      <c r="B27" s="238"/>
      <c r="C27" s="244" t="s">
        <v>625</v>
      </c>
      <c r="D27" s="248" t="s">
        <v>77</v>
      </c>
      <c r="E27" s="248">
        <v>5</v>
      </c>
      <c r="F27" s="241"/>
      <c r="G27" s="256"/>
      <c r="H27" s="241">
        <f t="shared" si="7"/>
        <v>0</v>
      </c>
      <c r="I27" s="241"/>
      <c r="J27" s="301"/>
      <c r="K27" s="276">
        <f t="shared" si="8"/>
        <v>0</v>
      </c>
      <c r="L27" s="298">
        <f t="shared" si="9"/>
        <v>0</v>
      </c>
      <c r="M27" s="282">
        <f t="shared" si="10"/>
        <v>0</v>
      </c>
      <c r="N27" s="282">
        <f t="shared" si="11"/>
        <v>0</v>
      </c>
      <c r="O27" s="282">
        <f t="shared" si="12"/>
        <v>0</v>
      </c>
      <c r="P27" s="276">
        <f t="shared" si="13"/>
        <v>0</v>
      </c>
    </row>
    <row r="28" spans="1:16" s="397" customFormat="1" ht="28.8">
      <c r="A28" s="263">
        <v>11</v>
      </c>
      <c r="B28" s="238"/>
      <c r="C28" s="244" t="s">
        <v>626</v>
      </c>
      <c r="D28" s="248" t="s">
        <v>77</v>
      </c>
      <c r="E28" s="248">
        <v>34</v>
      </c>
      <c r="F28" s="241"/>
      <c r="G28" s="256"/>
      <c r="H28" s="241">
        <f t="shared" si="7"/>
        <v>0</v>
      </c>
      <c r="I28" s="241"/>
      <c r="J28" s="301"/>
      <c r="K28" s="276">
        <f t="shared" si="8"/>
        <v>0</v>
      </c>
      <c r="L28" s="298">
        <f t="shared" si="9"/>
        <v>0</v>
      </c>
      <c r="M28" s="282">
        <f t="shared" si="10"/>
        <v>0</v>
      </c>
      <c r="N28" s="282">
        <f t="shared" si="11"/>
        <v>0</v>
      </c>
      <c r="O28" s="282">
        <f t="shared" si="12"/>
        <v>0</v>
      </c>
      <c r="P28" s="276">
        <f t="shared" si="13"/>
        <v>0</v>
      </c>
    </row>
    <row r="29" spans="1:16" s="397" customFormat="1" ht="28.8">
      <c r="A29" s="263">
        <v>12</v>
      </c>
      <c r="B29" s="238"/>
      <c r="C29" s="244" t="s">
        <v>627</v>
      </c>
      <c r="D29" s="248" t="s">
        <v>77</v>
      </c>
      <c r="E29" s="248">
        <v>2</v>
      </c>
      <c r="F29" s="241"/>
      <c r="G29" s="256"/>
      <c r="H29" s="241">
        <f t="shared" si="7"/>
        <v>0</v>
      </c>
      <c r="I29" s="241"/>
      <c r="J29" s="301"/>
      <c r="K29" s="276">
        <f t="shared" si="8"/>
        <v>0</v>
      </c>
      <c r="L29" s="298">
        <f t="shared" si="9"/>
        <v>0</v>
      </c>
      <c r="M29" s="282">
        <f t="shared" si="10"/>
        <v>0</v>
      </c>
      <c r="N29" s="282">
        <f t="shared" si="11"/>
        <v>0</v>
      </c>
      <c r="O29" s="282">
        <f t="shared" si="12"/>
        <v>0</v>
      </c>
      <c r="P29" s="276">
        <f t="shared" si="13"/>
        <v>0</v>
      </c>
    </row>
    <row r="30" spans="1:16" s="397" customFormat="1" ht="13.2">
      <c r="A30" s="263">
        <v>13</v>
      </c>
      <c r="B30" s="238"/>
      <c r="C30" s="244" t="s">
        <v>615</v>
      </c>
      <c r="D30" s="248" t="s">
        <v>77</v>
      </c>
      <c r="E30" s="248">
        <v>3</v>
      </c>
      <c r="F30" s="241"/>
      <c r="G30" s="256"/>
      <c r="H30" s="241">
        <f t="shared" si="7"/>
        <v>0</v>
      </c>
      <c r="I30" s="241"/>
      <c r="J30" s="301"/>
      <c r="K30" s="276">
        <f t="shared" si="8"/>
        <v>0</v>
      </c>
      <c r="L30" s="298">
        <f t="shared" si="9"/>
        <v>0</v>
      </c>
      <c r="M30" s="282">
        <f t="shared" si="10"/>
        <v>0</v>
      </c>
      <c r="N30" s="282">
        <f t="shared" si="11"/>
        <v>0</v>
      </c>
      <c r="O30" s="282">
        <f t="shared" si="12"/>
        <v>0</v>
      </c>
      <c r="P30" s="276">
        <f t="shared" si="13"/>
        <v>0</v>
      </c>
    </row>
    <row r="31" spans="1:16" s="397" customFormat="1" ht="26.4">
      <c r="A31" s="263">
        <v>14</v>
      </c>
      <c r="B31" s="238"/>
      <c r="C31" s="244" t="s">
        <v>616</v>
      </c>
      <c r="D31" s="248" t="s">
        <v>112</v>
      </c>
      <c r="E31" s="248">
        <v>3</v>
      </c>
      <c r="F31" s="241"/>
      <c r="G31" s="256"/>
      <c r="H31" s="241">
        <f t="shared" si="7"/>
        <v>0</v>
      </c>
      <c r="I31" s="241"/>
      <c r="J31" s="301"/>
      <c r="K31" s="276">
        <f t="shared" si="8"/>
        <v>0</v>
      </c>
      <c r="L31" s="298">
        <f t="shared" si="9"/>
        <v>0</v>
      </c>
      <c r="M31" s="282">
        <f t="shared" si="10"/>
        <v>0</v>
      </c>
      <c r="N31" s="282">
        <f t="shared" si="11"/>
        <v>0</v>
      </c>
      <c r="O31" s="282">
        <f t="shared" si="12"/>
        <v>0</v>
      </c>
      <c r="P31" s="276">
        <f t="shared" si="13"/>
        <v>0</v>
      </c>
    </row>
    <row r="32" spans="1:16" s="397" customFormat="1" ht="13.2">
      <c r="A32" s="263">
        <v>15</v>
      </c>
      <c r="B32" s="238"/>
      <c r="C32" s="244" t="s">
        <v>617</v>
      </c>
      <c r="D32" s="248" t="s">
        <v>618</v>
      </c>
      <c r="E32" s="248">
        <v>1</v>
      </c>
      <c r="F32" s="241"/>
      <c r="G32" s="256"/>
      <c r="H32" s="241">
        <f t="shared" si="7"/>
        <v>0</v>
      </c>
      <c r="I32" s="241"/>
      <c r="J32" s="301"/>
      <c r="K32" s="276">
        <f t="shared" si="8"/>
        <v>0</v>
      </c>
      <c r="L32" s="298">
        <f t="shared" si="9"/>
        <v>0</v>
      </c>
      <c r="M32" s="282">
        <f t="shared" si="10"/>
        <v>0</v>
      </c>
      <c r="N32" s="282">
        <f t="shared" si="11"/>
        <v>0</v>
      </c>
      <c r="O32" s="282">
        <f t="shared" si="12"/>
        <v>0</v>
      </c>
      <c r="P32" s="276">
        <f t="shared" si="13"/>
        <v>0</v>
      </c>
    </row>
    <row r="33" spans="1:16" s="397" customFormat="1" ht="13.2">
      <c r="A33" s="263"/>
      <c r="B33" s="238"/>
      <c r="C33" s="317" t="s">
        <v>631</v>
      </c>
      <c r="D33" s="248"/>
      <c r="E33" s="248"/>
      <c r="F33" s="241"/>
      <c r="G33" s="256"/>
      <c r="H33" s="241">
        <f t="shared" si="7"/>
        <v>0</v>
      </c>
      <c r="I33" s="241"/>
      <c r="J33" s="301"/>
      <c r="K33" s="276">
        <f t="shared" si="8"/>
        <v>0</v>
      </c>
      <c r="L33" s="298">
        <f t="shared" si="9"/>
        <v>0</v>
      </c>
      <c r="M33" s="282">
        <f t="shared" si="10"/>
        <v>0</v>
      </c>
      <c r="N33" s="282">
        <f t="shared" si="11"/>
        <v>0</v>
      </c>
      <c r="O33" s="282">
        <f t="shared" si="12"/>
        <v>0</v>
      </c>
      <c r="P33" s="276">
        <f t="shared" si="13"/>
        <v>0</v>
      </c>
    </row>
    <row r="34" spans="1:16" s="397" customFormat="1" ht="15.6" customHeight="1">
      <c r="A34" s="263">
        <v>16</v>
      </c>
      <c r="B34" s="405"/>
      <c r="C34" s="406" t="s">
        <v>619</v>
      </c>
      <c r="D34" s="413" t="s">
        <v>164</v>
      </c>
      <c r="E34" s="248">
        <v>1</v>
      </c>
      <c r="F34" s="241"/>
      <c r="G34" s="256"/>
      <c r="H34" s="241">
        <f t="shared" si="7"/>
        <v>0</v>
      </c>
      <c r="I34" s="241"/>
      <c r="J34" s="301"/>
      <c r="K34" s="276">
        <f t="shared" si="8"/>
        <v>0</v>
      </c>
      <c r="L34" s="298">
        <f t="shared" si="9"/>
        <v>0</v>
      </c>
      <c r="M34" s="282">
        <f t="shared" si="10"/>
        <v>0</v>
      </c>
      <c r="N34" s="282">
        <f t="shared" si="11"/>
        <v>0</v>
      </c>
      <c r="O34" s="282">
        <f t="shared" si="12"/>
        <v>0</v>
      </c>
      <c r="P34" s="276">
        <f t="shared" si="13"/>
        <v>0</v>
      </c>
    </row>
    <row r="35" spans="1:16" s="397" customFormat="1" ht="13.2">
      <c r="A35" s="263">
        <v>17</v>
      </c>
      <c r="B35" s="414"/>
      <c r="C35" s="407" t="s">
        <v>212</v>
      </c>
      <c r="D35" s="248" t="s">
        <v>112</v>
      </c>
      <c r="E35" s="248">
        <v>2</v>
      </c>
      <c r="F35" s="241"/>
      <c r="G35" s="256"/>
      <c r="H35" s="241">
        <f t="shared" si="7"/>
        <v>0</v>
      </c>
      <c r="I35" s="241"/>
      <c r="J35" s="301"/>
      <c r="K35" s="276">
        <f t="shared" si="8"/>
        <v>0</v>
      </c>
      <c r="L35" s="298">
        <f t="shared" si="9"/>
        <v>0</v>
      </c>
      <c r="M35" s="282">
        <f t="shared" si="10"/>
        <v>0</v>
      </c>
      <c r="N35" s="282">
        <f t="shared" si="11"/>
        <v>0</v>
      </c>
      <c r="O35" s="282">
        <f t="shared" si="12"/>
        <v>0</v>
      </c>
      <c r="P35" s="276">
        <f t="shared" si="13"/>
        <v>0</v>
      </c>
    </row>
    <row r="36" spans="1:16" s="397" customFormat="1" ht="13.2">
      <c r="A36" s="263">
        <v>18</v>
      </c>
      <c r="B36" s="415"/>
      <c r="C36" s="416" t="s">
        <v>620</v>
      </c>
      <c r="D36" s="415" t="s">
        <v>77</v>
      </c>
      <c r="E36" s="415">
        <v>5</v>
      </c>
      <c r="F36" s="241"/>
      <c r="G36" s="256"/>
      <c r="H36" s="241">
        <f t="shared" si="7"/>
        <v>0</v>
      </c>
      <c r="I36" s="241"/>
      <c r="J36" s="301"/>
      <c r="K36" s="276">
        <f t="shared" si="8"/>
        <v>0</v>
      </c>
      <c r="L36" s="298">
        <f t="shared" si="9"/>
        <v>0</v>
      </c>
      <c r="M36" s="282">
        <f t="shared" si="10"/>
        <v>0</v>
      </c>
      <c r="N36" s="282">
        <f t="shared" si="11"/>
        <v>0</v>
      </c>
      <c r="O36" s="282">
        <f t="shared" si="12"/>
        <v>0</v>
      </c>
      <c r="P36" s="276">
        <f t="shared" si="13"/>
        <v>0</v>
      </c>
    </row>
    <row r="37" spans="1:16" s="397" customFormat="1" ht="13.2">
      <c r="A37" s="263"/>
      <c r="B37" s="238"/>
      <c r="C37" s="420" t="s">
        <v>621</v>
      </c>
      <c r="D37" s="248"/>
      <c r="E37" s="248"/>
      <c r="F37" s="241"/>
      <c r="G37" s="256"/>
      <c r="H37" s="241">
        <f t="shared" si="7"/>
        <v>0</v>
      </c>
      <c r="I37" s="241"/>
      <c r="J37" s="301"/>
      <c r="K37" s="276">
        <f t="shared" si="8"/>
        <v>0</v>
      </c>
      <c r="L37" s="298">
        <f t="shared" si="9"/>
        <v>0</v>
      </c>
      <c r="M37" s="282">
        <f t="shared" si="10"/>
        <v>0</v>
      </c>
      <c r="N37" s="282">
        <f t="shared" si="11"/>
        <v>0</v>
      </c>
      <c r="O37" s="282">
        <f t="shared" si="12"/>
        <v>0</v>
      </c>
      <c r="P37" s="276">
        <f t="shared" si="13"/>
        <v>0</v>
      </c>
    </row>
    <row r="38" spans="1:16" s="397" customFormat="1" ht="13.2">
      <c r="A38" s="263">
        <v>19</v>
      </c>
      <c r="B38" s="238"/>
      <c r="C38" s="409" t="s">
        <v>159</v>
      </c>
      <c r="D38" s="410" t="s">
        <v>490</v>
      </c>
      <c r="E38" s="248">
        <v>7.5999999999999998E-2</v>
      </c>
      <c r="F38" s="241"/>
      <c r="G38" s="256"/>
      <c r="H38" s="241">
        <f t="shared" si="7"/>
        <v>0</v>
      </c>
      <c r="I38" s="241"/>
      <c r="J38" s="301"/>
      <c r="K38" s="276">
        <f t="shared" si="8"/>
        <v>0</v>
      </c>
      <c r="L38" s="298">
        <f t="shared" si="9"/>
        <v>0</v>
      </c>
      <c r="M38" s="282">
        <f t="shared" si="10"/>
        <v>0</v>
      </c>
      <c r="N38" s="282">
        <f t="shared" si="11"/>
        <v>0</v>
      </c>
      <c r="O38" s="282">
        <f t="shared" si="12"/>
        <v>0</v>
      </c>
      <c r="P38" s="276">
        <f t="shared" si="13"/>
        <v>0</v>
      </c>
    </row>
    <row r="39" spans="1:16" s="397" customFormat="1" ht="13.2">
      <c r="A39" s="263">
        <v>20</v>
      </c>
      <c r="B39" s="417"/>
      <c r="C39" s="409" t="s">
        <v>161</v>
      </c>
      <c r="D39" s="410" t="s">
        <v>490</v>
      </c>
      <c r="E39" s="418">
        <v>3.9E-2</v>
      </c>
      <c r="F39" s="241"/>
      <c r="G39" s="256"/>
      <c r="H39" s="241">
        <f t="shared" si="7"/>
        <v>0</v>
      </c>
      <c r="I39" s="241"/>
      <c r="J39" s="301"/>
      <c r="K39" s="276">
        <f t="shared" si="8"/>
        <v>0</v>
      </c>
      <c r="L39" s="298">
        <f t="shared" si="9"/>
        <v>0</v>
      </c>
      <c r="M39" s="282">
        <f t="shared" si="10"/>
        <v>0</v>
      </c>
      <c r="N39" s="282">
        <f t="shared" si="11"/>
        <v>0</v>
      </c>
      <c r="O39" s="282">
        <f t="shared" si="12"/>
        <v>0</v>
      </c>
      <c r="P39" s="276">
        <f t="shared" si="13"/>
        <v>0</v>
      </c>
    </row>
    <row r="40" spans="1:16" s="397" customFormat="1" ht="13.2">
      <c r="A40" s="263">
        <v>21</v>
      </c>
      <c r="B40" s="417"/>
      <c r="C40" s="409" t="s">
        <v>622</v>
      </c>
      <c r="D40" s="410" t="s">
        <v>160</v>
      </c>
      <c r="E40" s="248">
        <v>1</v>
      </c>
      <c r="F40" s="241"/>
      <c r="G40" s="256"/>
      <c r="H40" s="241">
        <f t="shared" si="7"/>
        <v>0</v>
      </c>
      <c r="I40" s="241"/>
      <c r="J40" s="301"/>
      <c r="K40" s="276">
        <f t="shared" si="8"/>
        <v>0</v>
      </c>
      <c r="L40" s="298">
        <f t="shared" si="9"/>
        <v>0</v>
      </c>
      <c r="M40" s="282">
        <f t="shared" si="10"/>
        <v>0</v>
      </c>
      <c r="N40" s="282">
        <f t="shared" si="11"/>
        <v>0</v>
      </c>
      <c r="O40" s="282">
        <f t="shared" si="12"/>
        <v>0</v>
      </c>
      <c r="P40" s="276">
        <f t="shared" si="13"/>
        <v>0</v>
      </c>
    </row>
    <row r="41" spans="1:16" s="397" customFormat="1" ht="13.2">
      <c r="A41" s="263">
        <v>22</v>
      </c>
      <c r="B41" s="417"/>
      <c r="C41" s="409" t="s">
        <v>166</v>
      </c>
      <c r="D41" s="410" t="s">
        <v>160</v>
      </c>
      <c r="E41" s="248">
        <v>1</v>
      </c>
      <c r="F41" s="241"/>
      <c r="G41" s="256"/>
      <c r="H41" s="241">
        <f t="shared" si="7"/>
        <v>0</v>
      </c>
      <c r="I41" s="241"/>
      <c r="J41" s="301"/>
      <c r="K41" s="276">
        <f t="shared" si="8"/>
        <v>0</v>
      </c>
      <c r="L41" s="298">
        <f t="shared" si="9"/>
        <v>0</v>
      </c>
      <c r="M41" s="282">
        <f t="shared" si="10"/>
        <v>0</v>
      </c>
      <c r="N41" s="282">
        <f t="shared" si="11"/>
        <v>0</v>
      </c>
      <c r="O41" s="282">
        <f t="shared" si="12"/>
        <v>0</v>
      </c>
      <c r="P41" s="276">
        <f t="shared" si="13"/>
        <v>0</v>
      </c>
    </row>
    <row r="42" spans="1:16" s="397" customFormat="1" ht="13.2">
      <c r="A42" s="263">
        <v>23</v>
      </c>
      <c r="B42" s="238"/>
      <c r="C42" s="409" t="s">
        <v>623</v>
      </c>
      <c r="D42" s="410" t="s">
        <v>160</v>
      </c>
      <c r="E42" s="248">
        <v>1</v>
      </c>
      <c r="F42" s="241"/>
      <c r="G42" s="256"/>
      <c r="H42" s="241">
        <f t="shared" si="7"/>
        <v>0</v>
      </c>
      <c r="I42" s="241"/>
      <c r="J42" s="301"/>
      <c r="K42" s="276">
        <f t="shared" si="8"/>
        <v>0</v>
      </c>
      <c r="L42" s="298">
        <f t="shared" si="9"/>
        <v>0</v>
      </c>
      <c r="M42" s="282">
        <f t="shared" si="10"/>
        <v>0</v>
      </c>
      <c r="N42" s="282">
        <f t="shared" si="11"/>
        <v>0</v>
      </c>
      <c r="O42" s="282">
        <f t="shared" si="12"/>
        <v>0</v>
      </c>
      <c r="P42" s="276">
        <f t="shared" si="13"/>
        <v>0</v>
      </c>
    </row>
    <row r="43" spans="1:16">
      <c r="A43" s="134"/>
      <c r="B43" s="135"/>
      <c r="C43" s="214"/>
      <c r="D43" s="215"/>
      <c r="E43" s="141"/>
      <c r="F43" s="140"/>
      <c r="G43" s="140"/>
      <c r="H43" s="241">
        <f t="shared" si="1"/>
        <v>0</v>
      </c>
      <c r="I43" s="141"/>
      <c r="J43" s="141"/>
      <c r="K43" s="276">
        <f t="shared" si="2"/>
        <v>0</v>
      </c>
      <c r="L43" s="298">
        <f t="shared" si="3"/>
        <v>0</v>
      </c>
      <c r="M43" s="141"/>
      <c r="N43" s="141"/>
      <c r="O43" s="141"/>
      <c r="P43" s="276">
        <f t="shared" si="0"/>
        <v>0</v>
      </c>
    </row>
    <row r="44" spans="1:16">
      <c r="A44" s="121"/>
      <c r="B44" s="122"/>
      <c r="C44" s="468" t="s">
        <v>53</v>
      </c>
      <c r="D44" s="469"/>
      <c r="E44" s="469"/>
      <c r="F44" s="469"/>
      <c r="G44" s="469"/>
      <c r="H44" s="469"/>
      <c r="I44" s="469"/>
      <c r="J44" s="469"/>
      <c r="K44" s="469"/>
      <c r="L44" s="123">
        <f>SUM(L14:L43)</f>
        <v>0</v>
      </c>
      <c r="M44" s="123">
        <f>SUM(M14:M43)</f>
        <v>0</v>
      </c>
      <c r="N44" s="123">
        <f>SUM(N14:N43)</f>
        <v>0</v>
      </c>
      <c r="O44" s="123">
        <f>SUM(O14:O43)</f>
        <v>0</v>
      </c>
      <c r="P44" s="219">
        <f>SUM(P14:P43)</f>
        <v>0</v>
      </c>
    </row>
    <row r="45" spans="1:16" s="70" customFormat="1">
      <c r="I45" s="90"/>
    </row>
    <row r="46" spans="1:16" s="383" customFormat="1" ht="12.75" customHeight="1">
      <c r="A46" s="474" t="s">
        <v>31</v>
      </c>
      <c r="B46" s="474"/>
      <c r="C46" s="11"/>
    </row>
    <row r="47" spans="1:16" s="383" customFormat="1" ht="40.799999999999997" customHeight="1">
      <c r="A47" s="463" t="str">
        <f>'2,1'!A65:H65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47" s="463"/>
      <c r="C47" s="463"/>
      <c r="D47" s="463"/>
      <c r="E47" s="463"/>
      <c r="F47" s="463"/>
      <c r="G47" s="463"/>
      <c r="H47" s="463"/>
      <c r="I47" s="463"/>
      <c r="J47" s="463"/>
      <c r="K47" s="463"/>
      <c r="L47" s="463"/>
      <c r="M47" s="463"/>
      <c r="N47" s="463"/>
      <c r="O47" s="463"/>
      <c r="P47" s="463"/>
    </row>
    <row r="48" spans="1:16" s="383" customFormat="1" ht="60" customHeight="1">
      <c r="A48" s="470" t="s">
        <v>703</v>
      </c>
      <c r="B48" s="470"/>
      <c r="C48" s="470"/>
      <c r="D48" s="470"/>
      <c r="E48" s="470"/>
      <c r="F48" s="470"/>
      <c r="G48" s="470"/>
      <c r="H48" s="470"/>
      <c r="I48" s="470"/>
      <c r="J48" s="470"/>
      <c r="K48" s="470"/>
      <c r="L48" s="470"/>
      <c r="M48" s="470"/>
      <c r="N48" s="470"/>
      <c r="O48" s="470"/>
      <c r="P48" s="470"/>
    </row>
    <row r="49" spans="2:16" s="383" customFormat="1" ht="12.75" customHeight="1">
      <c r="B49" s="92"/>
    </row>
    <row r="50" spans="2:16" s="383" customFormat="1" ht="12.75" customHeight="1">
      <c r="B50" s="92"/>
    </row>
    <row r="51" spans="2:16" s="70" customFormat="1">
      <c r="B51" s="70" t="s">
        <v>2</v>
      </c>
      <c r="L51" s="93" t="str">
        <f>Koptame!B34</f>
        <v>Pārbaudīja:</v>
      </c>
      <c r="M51" s="93"/>
      <c r="N51" s="93"/>
      <c r="O51" s="93"/>
      <c r="P51" s="93"/>
    </row>
    <row r="52" spans="2:16" s="70" customFormat="1">
      <c r="C52" s="386">
        <f>Koptame!C29</f>
        <v>0</v>
      </c>
      <c r="L52" s="386"/>
      <c r="M52" s="460">
        <f>Koptame!C35</f>
        <v>0</v>
      </c>
      <c r="N52" s="460"/>
      <c r="O52" s="93"/>
      <c r="P52" s="93"/>
    </row>
    <row r="53" spans="2:16" s="70" customFormat="1">
      <c r="C53" s="387">
        <f>Koptame!C30</f>
        <v>0</v>
      </c>
      <c r="L53" s="387"/>
      <c r="M53" s="461">
        <f>Koptame!C36</f>
        <v>0</v>
      </c>
      <c r="N53" s="461"/>
      <c r="O53" s="93"/>
      <c r="P53" s="93"/>
    </row>
    <row r="54" spans="2:16" s="70" customFormat="1" collapsed="1">
      <c r="B54" s="90"/>
      <c r="F54" s="90"/>
      <c r="G54" s="90"/>
    </row>
  </sheetData>
  <mergeCells count="17">
    <mergeCell ref="A3:P3"/>
    <mergeCell ref="D4:O4"/>
    <mergeCell ref="D6:O6"/>
    <mergeCell ref="L10:O10"/>
    <mergeCell ref="A12:A13"/>
    <mergeCell ref="B12:B13"/>
    <mergeCell ref="C12:C13"/>
    <mergeCell ref="D12:D13"/>
    <mergeCell ref="E12:E13"/>
    <mergeCell ref="F12:K12"/>
    <mergeCell ref="M53:N53"/>
    <mergeCell ref="L12:P12"/>
    <mergeCell ref="C44:K44"/>
    <mergeCell ref="A46:B46"/>
    <mergeCell ref="A47:P47"/>
    <mergeCell ref="A48:P48"/>
    <mergeCell ref="M52:N52"/>
  </mergeCells>
  <printOptions horizontalCentered="1"/>
  <pageMargins left="0.27559055118110237" right="0.27559055118110237" top="0.74803149606299213" bottom="0.74803149606299213" header="0.31496062992125984" footer="0.31496062992125984"/>
  <pageSetup paperSize="9" scale="5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6B3E-18D7-4316-8135-52CC276B7F46}">
  <sheetPr>
    <tabColor rgb="FF92D050"/>
  </sheetPr>
  <dimension ref="A1:P38"/>
  <sheetViews>
    <sheetView showZeros="0" view="pageBreakPreview" topLeftCell="A13" zoomScale="90" zoomScaleNormal="80" zoomScaleSheetLayoutView="90" workbookViewId="0">
      <selection activeCell="C25" sqref="C25:E25"/>
    </sheetView>
  </sheetViews>
  <sheetFormatPr defaultColWidth="9.109375" defaultRowHeight="13.8"/>
  <cols>
    <col min="1" max="1" width="6.88671875" style="11" customWidth="1"/>
    <col min="2" max="2" width="8.21875" style="28" customWidth="1"/>
    <col min="3" max="3" width="49.33203125" style="11" customWidth="1"/>
    <col min="4" max="4" width="8.109375" style="11" customWidth="1"/>
    <col min="5" max="5" width="9.109375" style="11"/>
    <col min="6" max="7" width="9.109375" style="28"/>
    <col min="8" max="11" width="9.109375" style="11"/>
    <col min="12" max="15" width="9.109375" style="11" customWidth="1"/>
    <col min="16" max="16" width="13.33203125" style="11" customWidth="1"/>
    <col min="17" max="16384" width="9.109375" style="11"/>
  </cols>
  <sheetData>
    <row r="1" spans="1:16" s="16" customFormat="1" ht="15.6">
      <c r="B1" s="25"/>
      <c r="E1" s="13"/>
      <c r="F1" s="65"/>
      <c r="G1" s="117" t="s">
        <v>43</v>
      </c>
      <c r="H1" s="115" t="s">
        <v>680</v>
      </c>
    </row>
    <row r="2" spans="1:16" s="16" customFormat="1">
      <c r="B2" s="25"/>
      <c r="E2" s="13"/>
      <c r="F2" s="65"/>
      <c r="G2" s="97"/>
      <c r="H2" s="68"/>
    </row>
    <row r="3" spans="1:16" s="16" customFormat="1">
      <c r="A3" s="471" t="str">
        <f>kops3!C22</f>
        <v>Lietus ūdens kanalizācija</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row>
    <row r="5" spans="1:16">
      <c r="A5" s="24" t="s">
        <v>318</v>
      </c>
      <c r="B5" s="61"/>
      <c r="D5" s="13"/>
      <c r="E5" s="13"/>
      <c r="F5" s="13"/>
      <c r="G5" s="13"/>
      <c r="H5" s="13"/>
      <c r="I5" s="13"/>
      <c r="J5" s="13"/>
      <c r="K5" s="13"/>
      <c r="L5" s="13"/>
      <c r="M5" s="13"/>
      <c r="N5" s="13"/>
      <c r="O5" s="13"/>
    </row>
    <row r="6" spans="1:16">
      <c r="A6" s="24" t="s">
        <v>319</v>
      </c>
      <c r="B6" s="61"/>
      <c r="D6" s="473"/>
      <c r="E6" s="473"/>
      <c r="F6" s="473"/>
      <c r="G6" s="473"/>
      <c r="H6" s="473"/>
      <c r="I6" s="473"/>
      <c r="J6" s="473"/>
      <c r="K6" s="473"/>
      <c r="L6" s="473"/>
      <c r="M6" s="473"/>
      <c r="N6" s="473"/>
      <c r="O6" s="473"/>
    </row>
    <row r="7" spans="1:16">
      <c r="A7" s="24" t="s">
        <v>553</v>
      </c>
      <c r="B7" s="61"/>
      <c r="D7" s="21"/>
      <c r="E7" s="26"/>
      <c r="F7" s="26"/>
      <c r="G7" s="21"/>
      <c r="H7" s="21"/>
      <c r="I7" s="21"/>
      <c r="J7" s="21"/>
      <c r="K7" s="21"/>
      <c r="L7" s="21"/>
      <c r="M7" s="21"/>
      <c r="N7" s="21"/>
      <c r="O7" s="17"/>
    </row>
    <row r="8" spans="1:16">
      <c r="A8" s="3" t="str">
        <f>Koptame!B11</f>
        <v>Tāme sastādīta 202__.gada tirgus cenās, pamatojoties uz SIA „Baltex Group” būvprojekta rasējumiem un darbu apjomiem</v>
      </c>
      <c r="B8" s="62"/>
      <c r="D8" s="14"/>
      <c r="E8" s="14"/>
      <c r="F8" s="27"/>
      <c r="G8" s="27"/>
      <c r="H8" s="14"/>
      <c r="I8" s="14"/>
      <c r="J8" s="14"/>
      <c r="K8" s="21"/>
      <c r="L8" s="21"/>
      <c r="M8" s="21"/>
      <c r="N8" s="21"/>
      <c r="O8" s="12" t="s">
        <v>42</v>
      </c>
      <c r="P8" s="18">
        <f>P28</f>
        <v>0</v>
      </c>
    </row>
    <row r="9" spans="1:16">
      <c r="A9" s="15"/>
      <c r="B9" s="61"/>
      <c r="D9" s="19"/>
      <c r="E9" s="21"/>
      <c r="F9" s="26"/>
      <c r="G9" s="26"/>
      <c r="H9" s="21"/>
      <c r="I9" s="21"/>
      <c r="J9" s="21"/>
      <c r="K9" s="21"/>
      <c r="N9" s="21"/>
      <c r="O9" s="21"/>
      <c r="P9" s="17"/>
    </row>
    <row r="10" spans="1:16" ht="15.45" customHeight="1">
      <c r="A10" s="23"/>
      <c r="B10" s="63"/>
      <c r="J10" s="22"/>
      <c r="K10" s="22"/>
      <c r="L10" s="472" t="str">
        <f>Koptame!D10</f>
        <v xml:space="preserve">Tāme sastādīta: </v>
      </c>
      <c r="M10" s="472"/>
      <c r="N10" s="472"/>
      <c r="O10" s="472"/>
      <c r="P10" s="22"/>
    </row>
    <row r="11" spans="1:16" ht="15">
      <c r="A11" s="23"/>
      <c r="B11" s="63"/>
    </row>
    <row r="12" spans="1:16" ht="14.25" customHeight="1">
      <c r="A12" s="464" t="s">
        <v>6</v>
      </c>
      <c r="B12" s="478" t="s">
        <v>12</v>
      </c>
      <c r="C12" s="480" t="s">
        <v>47</v>
      </c>
      <c r="D12" s="467" t="s">
        <v>13</v>
      </c>
      <c r="E12" s="464" t="s">
        <v>14</v>
      </c>
      <c r="F12" s="462" t="s">
        <v>15</v>
      </c>
      <c r="G12" s="462"/>
      <c r="H12" s="462"/>
      <c r="I12" s="462"/>
      <c r="J12" s="462"/>
      <c r="K12" s="462"/>
      <c r="L12" s="462" t="s">
        <v>16</v>
      </c>
      <c r="M12" s="462"/>
      <c r="N12" s="462"/>
      <c r="O12" s="462"/>
      <c r="P12" s="462"/>
    </row>
    <row r="13" spans="1:16" ht="73.5" customHeight="1">
      <c r="A13" s="464"/>
      <c r="B13" s="479"/>
      <c r="C13" s="482"/>
      <c r="D13" s="467"/>
      <c r="E13" s="464"/>
      <c r="F13" s="423" t="s">
        <v>17</v>
      </c>
      <c r="G13" s="423" t="s">
        <v>32</v>
      </c>
      <c r="H13" s="423" t="s">
        <v>33</v>
      </c>
      <c r="I13" s="423" t="s">
        <v>45</v>
      </c>
      <c r="J13" s="423" t="s">
        <v>606</v>
      </c>
      <c r="K13" s="216" t="s">
        <v>34</v>
      </c>
      <c r="L13" s="423" t="s">
        <v>9</v>
      </c>
      <c r="M13" s="423" t="s">
        <v>33</v>
      </c>
      <c r="N13" s="423" t="s">
        <v>45</v>
      </c>
      <c r="O13" s="423" t="s">
        <v>606</v>
      </c>
      <c r="P13" s="216" t="s">
        <v>35</v>
      </c>
    </row>
    <row r="14" spans="1:16" s="397" customFormat="1">
      <c r="A14" s="271"/>
      <c r="B14" s="271"/>
      <c r="C14" s="396" t="str">
        <f>A3</f>
        <v>Lietus ūdens kanalizācija</v>
      </c>
      <c r="D14" s="138"/>
      <c r="E14" s="138"/>
      <c r="F14" s="273"/>
      <c r="G14" s="252"/>
      <c r="H14" s="252"/>
      <c r="I14" s="252"/>
      <c r="J14" s="252"/>
      <c r="K14" s="275">
        <f>SUM(H14:J14)</f>
        <v>0</v>
      </c>
      <c r="L14" s="273">
        <f>ROUND(F14*E14,2)</f>
        <v>0</v>
      </c>
      <c r="M14" s="252">
        <f>ROUND(H14*E14,2)</f>
        <v>0</v>
      </c>
      <c r="N14" s="252">
        <f>ROUND(I14*E14,2)</f>
        <v>0</v>
      </c>
      <c r="O14" s="252">
        <f>ROUND(J14*E14,2)</f>
        <v>0</v>
      </c>
      <c r="P14" s="275">
        <f t="shared" ref="P14:P27" si="0">SUM(M14:O14)</f>
        <v>0</v>
      </c>
    </row>
    <row r="15" spans="1:16" s="397" customFormat="1" ht="27.6">
      <c r="A15" s="263">
        <v>1</v>
      </c>
      <c r="B15" s="398"/>
      <c r="C15" s="425" t="s">
        <v>681</v>
      </c>
      <c r="D15" s="426" t="s">
        <v>77</v>
      </c>
      <c r="E15" s="426">
        <v>21</v>
      </c>
      <c r="F15" s="241"/>
      <c r="G15" s="256"/>
      <c r="H15" s="241">
        <f t="shared" ref="H15:H27" si="1">ROUND(F15*G15,2)</f>
        <v>0</v>
      </c>
      <c r="I15" s="252"/>
      <c r="J15" s="301"/>
      <c r="K15" s="276">
        <f t="shared" ref="K15:K27" si="2">SUM(H15:J15)</f>
        <v>0</v>
      </c>
      <c r="L15" s="298">
        <f>ROUND(F15*E15,2)</f>
        <v>0</v>
      </c>
      <c r="M15" s="282">
        <f>ROUND(H15*E15,2)</f>
        <v>0</v>
      </c>
      <c r="N15" s="282">
        <f>ROUND(I15*E15,2)</f>
        <v>0</v>
      </c>
      <c r="O15" s="282">
        <f>ROUND(J15*E15,2)</f>
        <v>0</v>
      </c>
      <c r="P15" s="276">
        <f t="shared" si="0"/>
        <v>0</v>
      </c>
    </row>
    <row r="16" spans="1:16" s="397" customFormat="1" ht="55.2">
      <c r="A16" s="263">
        <v>2</v>
      </c>
      <c r="B16" s="395"/>
      <c r="C16" s="425" t="s">
        <v>682</v>
      </c>
      <c r="D16" s="426" t="s">
        <v>189</v>
      </c>
      <c r="E16" s="426">
        <v>1</v>
      </c>
      <c r="F16" s="241"/>
      <c r="G16" s="256"/>
      <c r="H16" s="241">
        <f t="shared" si="1"/>
        <v>0</v>
      </c>
      <c r="I16" s="241"/>
      <c r="J16" s="301"/>
      <c r="K16" s="276">
        <f t="shared" si="2"/>
        <v>0</v>
      </c>
      <c r="L16" s="298">
        <f t="shared" ref="L16:L27" si="3">ROUND(F16*E16,2)</f>
        <v>0</v>
      </c>
      <c r="M16" s="282">
        <f t="shared" ref="M16:M26" si="4">ROUND(H16*E16,2)</f>
        <v>0</v>
      </c>
      <c r="N16" s="282">
        <f t="shared" ref="N16:N26" si="5">ROUND(I16*E16,2)</f>
        <v>0</v>
      </c>
      <c r="O16" s="282">
        <f t="shared" ref="O16:O26" si="6">ROUND(J16*E16,2)</f>
        <v>0</v>
      </c>
      <c r="P16" s="276">
        <f t="shared" si="0"/>
        <v>0</v>
      </c>
    </row>
    <row r="17" spans="1:16" s="397" customFormat="1" ht="41.4">
      <c r="A17" s="263">
        <v>3</v>
      </c>
      <c r="B17" s="405"/>
      <c r="C17" s="425" t="s">
        <v>683</v>
      </c>
      <c r="D17" s="426" t="s">
        <v>189</v>
      </c>
      <c r="E17" s="426">
        <v>2</v>
      </c>
      <c r="F17" s="241"/>
      <c r="G17" s="256"/>
      <c r="H17" s="241">
        <f t="shared" si="1"/>
        <v>0</v>
      </c>
      <c r="I17" s="241"/>
      <c r="J17" s="301"/>
      <c r="K17" s="276">
        <f t="shared" si="2"/>
        <v>0</v>
      </c>
      <c r="L17" s="298">
        <f t="shared" si="3"/>
        <v>0</v>
      </c>
      <c r="M17" s="282">
        <f t="shared" si="4"/>
        <v>0</v>
      </c>
      <c r="N17" s="282">
        <f t="shared" si="5"/>
        <v>0</v>
      </c>
      <c r="O17" s="282">
        <f t="shared" si="6"/>
        <v>0</v>
      </c>
      <c r="P17" s="276">
        <f t="shared" si="0"/>
        <v>0</v>
      </c>
    </row>
    <row r="18" spans="1:16" s="397" customFormat="1">
      <c r="A18" s="263">
        <v>4</v>
      </c>
      <c r="B18" s="238"/>
      <c r="C18" s="425" t="s">
        <v>684</v>
      </c>
      <c r="D18" s="426" t="s">
        <v>179</v>
      </c>
      <c r="E18" s="426">
        <v>1</v>
      </c>
      <c r="F18" s="241"/>
      <c r="G18" s="256"/>
      <c r="H18" s="241">
        <f t="shared" si="1"/>
        <v>0</v>
      </c>
      <c r="I18" s="241"/>
      <c r="J18" s="301"/>
      <c r="K18" s="276">
        <f t="shared" si="2"/>
        <v>0</v>
      </c>
      <c r="L18" s="298">
        <f t="shared" si="3"/>
        <v>0</v>
      </c>
      <c r="M18" s="282">
        <f t="shared" si="4"/>
        <v>0</v>
      </c>
      <c r="N18" s="282">
        <f t="shared" si="5"/>
        <v>0</v>
      </c>
      <c r="O18" s="282">
        <f t="shared" si="6"/>
        <v>0</v>
      </c>
      <c r="P18" s="276">
        <f t="shared" si="0"/>
        <v>0</v>
      </c>
    </row>
    <row r="19" spans="1:16" s="397" customFormat="1" ht="27.6">
      <c r="A19" s="263">
        <v>5</v>
      </c>
      <c r="B19" s="398"/>
      <c r="C19" s="425" t="s">
        <v>685</v>
      </c>
      <c r="D19" s="426" t="s">
        <v>168</v>
      </c>
      <c r="E19" s="426">
        <v>4.620000000000001</v>
      </c>
      <c r="F19" s="241"/>
      <c r="G19" s="256"/>
      <c r="H19" s="241">
        <f t="shared" si="1"/>
        <v>0</v>
      </c>
      <c r="I19" s="241"/>
      <c r="J19" s="301"/>
      <c r="K19" s="276">
        <f t="shared" si="2"/>
        <v>0</v>
      </c>
      <c r="L19" s="298">
        <f t="shared" si="3"/>
        <v>0</v>
      </c>
      <c r="M19" s="282">
        <f t="shared" si="4"/>
        <v>0</v>
      </c>
      <c r="N19" s="282">
        <f t="shared" si="5"/>
        <v>0</v>
      </c>
      <c r="O19" s="282">
        <f t="shared" si="6"/>
        <v>0</v>
      </c>
      <c r="P19" s="276">
        <f t="shared" si="0"/>
        <v>0</v>
      </c>
    </row>
    <row r="20" spans="1:16" s="397" customFormat="1">
      <c r="A20" s="263">
        <v>6</v>
      </c>
      <c r="B20" s="398"/>
      <c r="C20" s="425" t="s">
        <v>686</v>
      </c>
      <c r="D20" s="426" t="s">
        <v>168</v>
      </c>
      <c r="E20" s="426">
        <v>6.9300000000000006</v>
      </c>
      <c r="F20" s="241"/>
      <c r="G20" s="256"/>
      <c r="H20" s="241">
        <f t="shared" si="1"/>
        <v>0</v>
      </c>
      <c r="I20" s="241"/>
      <c r="J20" s="301"/>
      <c r="K20" s="276">
        <f t="shared" si="2"/>
        <v>0</v>
      </c>
      <c r="L20" s="298">
        <f t="shared" si="3"/>
        <v>0</v>
      </c>
      <c r="M20" s="282">
        <f t="shared" si="4"/>
        <v>0</v>
      </c>
      <c r="N20" s="282">
        <f t="shared" si="5"/>
        <v>0</v>
      </c>
      <c r="O20" s="282">
        <f t="shared" si="6"/>
        <v>0</v>
      </c>
      <c r="P20" s="276">
        <f t="shared" si="0"/>
        <v>0</v>
      </c>
    </row>
    <row r="21" spans="1:16" s="397" customFormat="1" ht="27.6">
      <c r="A21" s="263">
        <v>7</v>
      </c>
      <c r="B21" s="411"/>
      <c r="C21" s="425" t="s">
        <v>687</v>
      </c>
      <c r="D21" s="426" t="s">
        <v>189</v>
      </c>
      <c r="E21" s="426">
        <v>1</v>
      </c>
      <c r="F21" s="241"/>
      <c r="G21" s="256"/>
      <c r="H21" s="241">
        <f t="shared" si="1"/>
        <v>0</v>
      </c>
      <c r="I21" s="241"/>
      <c r="J21" s="301"/>
      <c r="K21" s="276">
        <f t="shared" si="2"/>
        <v>0</v>
      </c>
      <c r="L21" s="298">
        <f t="shared" si="3"/>
        <v>0</v>
      </c>
      <c r="M21" s="282">
        <f t="shared" si="4"/>
        <v>0</v>
      </c>
      <c r="N21" s="282">
        <f t="shared" si="5"/>
        <v>0</v>
      </c>
      <c r="O21" s="282">
        <f t="shared" si="6"/>
        <v>0</v>
      </c>
      <c r="P21" s="276">
        <f t="shared" si="0"/>
        <v>0</v>
      </c>
    </row>
    <row r="22" spans="1:16" s="397" customFormat="1">
      <c r="A22" s="263">
        <v>8</v>
      </c>
      <c r="B22" s="238"/>
      <c r="C22" s="425" t="s">
        <v>688</v>
      </c>
      <c r="D22" s="426" t="s">
        <v>189</v>
      </c>
      <c r="E22" s="426">
        <v>1</v>
      </c>
      <c r="F22" s="241"/>
      <c r="G22" s="256"/>
      <c r="H22" s="241">
        <f t="shared" si="1"/>
        <v>0</v>
      </c>
      <c r="I22" s="241"/>
      <c r="J22" s="301"/>
      <c r="K22" s="276">
        <f t="shared" si="2"/>
        <v>0</v>
      </c>
      <c r="L22" s="298">
        <f t="shared" si="3"/>
        <v>0</v>
      </c>
      <c r="M22" s="282">
        <f t="shared" si="4"/>
        <v>0</v>
      </c>
      <c r="N22" s="282">
        <f t="shared" si="5"/>
        <v>0</v>
      </c>
      <c r="O22" s="282">
        <f t="shared" si="6"/>
        <v>0</v>
      </c>
      <c r="P22" s="276">
        <f t="shared" si="0"/>
        <v>0</v>
      </c>
    </row>
    <row r="23" spans="1:16" s="397" customFormat="1" ht="27.6">
      <c r="A23" s="263">
        <v>9</v>
      </c>
      <c r="B23" s="238"/>
      <c r="C23" s="425" t="s">
        <v>689</v>
      </c>
      <c r="D23" s="426" t="s">
        <v>77</v>
      </c>
      <c r="E23" s="426">
        <v>20</v>
      </c>
      <c r="F23" s="241"/>
      <c r="G23" s="256"/>
      <c r="H23" s="241">
        <f t="shared" si="1"/>
        <v>0</v>
      </c>
      <c r="I23" s="241"/>
      <c r="J23" s="301"/>
      <c r="K23" s="276">
        <f t="shared" si="2"/>
        <v>0</v>
      </c>
      <c r="L23" s="298">
        <f t="shared" si="3"/>
        <v>0</v>
      </c>
      <c r="M23" s="282">
        <f t="shared" si="4"/>
        <v>0</v>
      </c>
      <c r="N23" s="282">
        <f t="shared" si="5"/>
        <v>0</v>
      </c>
      <c r="O23" s="282">
        <f t="shared" si="6"/>
        <v>0</v>
      </c>
      <c r="P23" s="276">
        <f t="shared" si="0"/>
        <v>0</v>
      </c>
    </row>
    <row r="24" spans="1:16" s="397" customFormat="1" ht="27.6">
      <c r="A24" s="263">
        <v>10</v>
      </c>
      <c r="B24" s="238"/>
      <c r="C24" s="425" t="s">
        <v>691</v>
      </c>
      <c r="D24" s="426" t="s">
        <v>179</v>
      </c>
      <c r="E24" s="426">
        <v>3</v>
      </c>
      <c r="F24" s="241"/>
      <c r="G24" s="256"/>
      <c r="H24" s="241">
        <f t="shared" si="1"/>
        <v>0</v>
      </c>
      <c r="I24" s="241"/>
      <c r="J24" s="301"/>
      <c r="K24" s="276">
        <f>SUM(H24:J24)</f>
        <v>0</v>
      </c>
      <c r="L24" s="298">
        <f t="shared" si="3"/>
        <v>0</v>
      </c>
      <c r="M24" s="282">
        <f t="shared" si="4"/>
        <v>0</v>
      </c>
      <c r="N24" s="282">
        <f t="shared" si="5"/>
        <v>0</v>
      </c>
      <c r="O24" s="282">
        <f t="shared" si="6"/>
        <v>0</v>
      </c>
      <c r="P24" s="276">
        <f t="shared" si="0"/>
        <v>0</v>
      </c>
    </row>
    <row r="25" spans="1:16" s="397" customFormat="1" ht="41.4">
      <c r="A25" s="263">
        <v>11</v>
      </c>
      <c r="B25" s="238"/>
      <c r="C25" s="425" t="s">
        <v>692</v>
      </c>
      <c r="D25" s="426" t="s">
        <v>189</v>
      </c>
      <c r="E25" s="426">
        <v>1</v>
      </c>
      <c r="F25" s="241"/>
      <c r="G25" s="256"/>
      <c r="H25" s="241">
        <f t="shared" ref="H25" si="7">ROUND(F25*G25,2)</f>
        <v>0</v>
      </c>
      <c r="I25" s="241"/>
      <c r="J25" s="301"/>
      <c r="K25" s="276">
        <f>SUM(H25:J25)</f>
        <v>0</v>
      </c>
      <c r="L25" s="298">
        <f t="shared" ref="L25" si="8">ROUND(F25*E25,2)</f>
        <v>0</v>
      </c>
      <c r="M25" s="282">
        <f t="shared" ref="M25" si="9">ROUND(H25*E25,2)</f>
        <v>0</v>
      </c>
      <c r="N25" s="282">
        <f t="shared" ref="N25" si="10">ROUND(I25*E25,2)</f>
        <v>0</v>
      </c>
      <c r="O25" s="282">
        <f t="shared" ref="O25" si="11">ROUND(J25*E25,2)</f>
        <v>0</v>
      </c>
      <c r="P25" s="276">
        <f t="shared" ref="P25" si="12">SUM(M25:O25)</f>
        <v>0</v>
      </c>
    </row>
    <row r="26" spans="1:16" s="397" customFormat="1">
      <c r="A26" s="263">
        <v>12</v>
      </c>
      <c r="B26" s="238"/>
      <c r="C26" s="425" t="s">
        <v>690</v>
      </c>
      <c r="D26" s="426" t="s">
        <v>189</v>
      </c>
      <c r="E26" s="426">
        <v>1</v>
      </c>
      <c r="F26" s="241"/>
      <c r="G26" s="256"/>
      <c r="H26" s="241">
        <f t="shared" si="1"/>
        <v>0</v>
      </c>
      <c r="I26" s="241"/>
      <c r="J26" s="301"/>
      <c r="K26" s="276">
        <f t="shared" si="2"/>
        <v>0</v>
      </c>
      <c r="L26" s="298">
        <f t="shared" si="3"/>
        <v>0</v>
      </c>
      <c r="M26" s="282">
        <f t="shared" si="4"/>
        <v>0</v>
      </c>
      <c r="N26" s="282">
        <f t="shared" si="5"/>
        <v>0</v>
      </c>
      <c r="O26" s="282">
        <f t="shared" si="6"/>
        <v>0</v>
      </c>
      <c r="P26" s="276">
        <f t="shared" si="0"/>
        <v>0</v>
      </c>
    </row>
    <row r="27" spans="1:16">
      <c r="A27" s="134"/>
      <c r="B27" s="135"/>
      <c r="C27" s="214"/>
      <c r="D27" s="215"/>
      <c r="E27" s="141"/>
      <c r="F27" s="140"/>
      <c r="G27" s="140"/>
      <c r="H27" s="241">
        <f t="shared" si="1"/>
        <v>0</v>
      </c>
      <c r="I27" s="141"/>
      <c r="J27" s="141"/>
      <c r="K27" s="276">
        <f t="shared" si="2"/>
        <v>0</v>
      </c>
      <c r="L27" s="298">
        <f t="shared" si="3"/>
        <v>0</v>
      </c>
      <c r="M27" s="141"/>
      <c r="N27" s="141"/>
      <c r="O27" s="141"/>
      <c r="P27" s="276">
        <f t="shared" si="0"/>
        <v>0</v>
      </c>
    </row>
    <row r="28" spans="1:16">
      <c r="A28" s="121"/>
      <c r="B28" s="122"/>
      <c r="C28" s="468" t="s">
        <v>53</v>
      </c>
      <c r="D28" s="469"/>
      <c r="E28" s="469"/>
      <c r="F28" s="469"/>
      <c r="G28" s="469"/>
      <c r="H28" s="469"/>
      <c r="I28" s="469"/>
      <c r="J28" s="469"/>
      <c r="K28" s="469"/>
      <c r="L28" s="123">
        <f>SUM(L14:L27)</f>
        <v>0</v>
      </c>
      <c r="M28" s="123">
        <f>SUM(M14:M27)</f>
        <v>0</v>
      </c>
      <c r="N28" s="123">
        <f>SUM(N14:N27)</f>
        <v>0</v>
      </c>
      <c r="O28" s="123">
        <f>SUM(O14:O27)</f>
        <v>0</v>
      </c>
      <c r="P28" s="219">
        <f>SUM(P14:P27)</f>
        <v>0</v>
      </c>
    </row>
    <row r="29" spans="1:16" s="70" customFormat="1">
      <c r="I29" s="90"/>
    </row>
    <row r="30" spans="1:16" s="383" customFormat="1" ht="12.75" customHeight="1">
      <c r="A30" s="474" t="s">
        <v>31</v>
      </c>
      <c r="B30" s="474"/>
      <c r="C30" s="11"/>
    </row>
    <row r="31" spans="1:16" s="383" customFormat="1" ht="45" customHeight="1">
      <c r="A31" s="463" t="str">
        <f>'2,1'!A65:H65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1" s="463"/>
      <c r="C31" s="463"/>
      <c r="D31" s="463"/>
      <c r="E31" s="463"/>
      <c r="F31" s="463"/>
      <c r="G31" s="463"/>
      <c r="H31" s="463"/>
      <c r="I31" s="463"/>
      <c r="J31" s="463"/>
      <c r="K31" s="463"/>
      <c r="L31" s="463"/>
      <c r="M31" s="463"/>
      <c r="N31" s="463"/>
      <c r="O31" s="463"/>
      <c r="P31" s="463"/>
    </row>
    <row r="32" spans="1:16" s="383" customFormat="1" ht="68.25" customHeight="1">
      <c r="A32" s="470" t="str">
        <f>'2,1'!$A$66</f>
        <v>Saskaņā ar Latvijas būvnormatīva LBN 501-17 "Būvizmaksu noteikšanas kārtība" 3.9. punktu, izmaksas, kuras saistītas ar būvlaukuma iekārtošanu, uzturēšanu, būvdarbu organizēšanu un tml., iekļaujamas pie virsizdevumiem.</v>
      </c>
      <c r="B32" s="470"/>
      <c r="C32" s="470"/>
      <c r="D32" s="470"/>
      <c r="E32" s="470"/>
      <c r="F32" s="470"/>
      <c r="G32" s="470"/>
      <c r="H32" s="470"/>
      <c r="I32" s="470"/>
      <c r="J32" s="470"/>
      <c r="K32" s="470"/>
      <c r="L32" s="470"/>
      <c r="M32" s="470"/>
      <c r="N32" s="470"/>
      <c r="O32" s="470"/>
      <c r="P32" s="470"/>
    </row>
    <row r="33" spans="2:16" s="383" customFormat="1" ht="12.75" customHeight="1">
      <c r="B33" s="92"/>
    </row>
    <row r="34" spans="2:16" s="383" customFormat="1" ht="12.75" customHeight="1">
      <c r="B34" s="92"/>
    </row>
    <row r="35" spans="2:16" s="70" customFormat="1">
      <c r="B35" s="70" t="s">
        <v>2</v>
      </c>
      <c r="L35" s="93" t="str">
        <f>Koptame!B34</f>
        <v>Pārbaudīja:</v>
      </c>
      <c r="M35" s="93"/>
      <c r="N35" s="93"/>
      <c r="O35" s="93"/>
      <c r="P35" s="93"/>
    </row>
    <row r="36" spans="2:16" s="70" customFormat="1">
      <c r="C36" s="421">
        <f>Koptame!C29</f>
        <v>0</v>
      </c>
      <c r="L36" s="421"/>
      <c r="M36" s="460">
        <f>Koptame!C35</f>
        <v>0</v>
      </c>
      <c r="N36" s="460"/>
      <c r="O36" s="93"/>
      <c r="P36" s="93"/>
    </row>
    <row r="37" spans="2:16" s="70" customFormat="1">
      <c r="C37" s="422">
        <f>Koptame!C30</f>
        <v>0</v>
      </c>
      <c r="L37" s="422"/>
      <c r="M37" s="461">
        <f>Koptame!C36</f>
        <v>0</v>
      </c>
      <c r="N37" s="461"/>
      <c r="O37" s="93"/>
      <c r="P37" s="93"/>
    </row>
    <row r="38" spans="2:16" s="70" customFormat="1" collapsed="1">
      <c r="B38" s="90"/>
      <c r="F38" s="90"/>
      <c r="G38" s="90"/>
    </row>
  </sheetData>
  <mergeCells count="17">
    <mergeCell ref="M37:N37"/>
    <mergeCell ref="L12:P12"/>
    <mergeCell ref="C28:K28"/>
    <mergeCell ref="A30:B30"/>
    <mergeCell ref="A31:P31"/>
    <mergeCell ref="A32:P32"/>
    <mergeCell ref="M36:N36"/>
    <mergeCell ref="A3:P3"/>
    <mergeCell ref="D4:O4"/>
    <mergeCell ref="D6:O6"/>
    <mergeCell ref="L10:O10"/>
    <mergeCell ref="A12:A13"/>
    <mergeCell ref="B12:B13"/>
    <mergeCell ref="C12:C13"/>
    <mergeCell ref="D12:D13"/>
    <mergeCell ref="E12:E13"/>
    <mergeCell ref="F12:K12"/>
  </mergeCells>
  <printOptions horizontalCentered="1"/>
  <pageMargins left="0.27559055118110237" right="0.27559055118110237" top="0.74803149606299213" bottom="0.74803149606299213" header="0.31496062992125984" footer="0.31496062992125984"/>
  <pageSetup paperSize="9" scale="5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39997558519241921"/>
  </sheetPr>
  <dimension ref="A1:I36"/>
  <sheetViews>
    <sheetView showZeros="0" view="pageBreakPreview" topLeftCell="A7" zoomScaleNormal="100" zoomScaleSheetLayoutView="100" workbookViewId="0">
      <selection activeCell="B20" sqref="B20"/>
    </sheetView>
  </sheetViews>
  <sheetFormatPr defaultColWidth="9.109375" defaultRowHeight="13.2"/>
  <cols>
    <col min="1" max="1" width="10.33203125" style="32" customWidth="1"/>
    <col min="2" max="2" width="12.6640625" style="32" customWidth="1"/>
    <col min="3" max="3" width="32.6640625" style="32" customWidth="1"/>
    <col min="4" max="4" width="10" style="32" customWidth="1"/>
    <col min="5" max="5" width="13.33203125" style="32" customWidth="1"/>
    <col min="6" max="6" width="13.6640625" style="32" customWidth="1"/>
    <col min="7" max="7" width="17.33203125" style="32" customWidth="1"/>
    <col min="8" max="8" width="12.88671875" style="32" customWidth="1"/>
    <col min="9" max="9" width="16" style="32" customWidth="1"/>
    <col min="10" max="16384" width="9.109375" style="32"/>
  </cols>
  <sheetData>
    <row r="1" spans="1:9" ht="17.399999999999999">
      <c r="A1" s="31"/>
    </row>
    <row r="2" spans="1:9" ht="18" customHeight="1">
      <c r="A2" s="442" t="s">
        <v>51</v>
      </c>
      <c r="B2" s="442"/>
      <c r="C2" s="442"/>
      <c r="D2" s="442"/>
      <c r="E2" s="442"/>
      <c r="F2" s="442"/>
      <c r="G2" s="442"/>
      <c r="H2" s="442"/>
      <c r="I2" s="442"/>
    </row>
    <row r="3" spans="1:9">
      <c r="A3" s="35"/>
    </row>
    <row r="4" spans="1:9" ht="17.399999999999999">
      <c r="A4" s="451" t="str">
        <f>Koptame!C19</f>
        <v>Teritorijas labiekārtošana</v>
      </c>
      <c r="B4" s="452"/>
      <c r="C4" s="452"/>
      <c r="D4" s="452"/>
      <c r="E4" s="452"/>
      <c r="F4" s="452"/>
      <c r="G4" s="452"/>
      <c r="H4" s="452"/>
      <c r="I4" s="453"/>
    </row>
    <row r="5" spans="1:9">
      <c r="A5" s="35"/>
    </row>
    <row r="6" spans="1:9" ht="15">
      <c r="A6" s="475" t="s">
        <v>3</v>
      </c>
      <c r="B6" s="475"/>
      <c r="C6" s="439" t="str">
        <f>Koptame!C5</f>
        <v>13. apakšstacija</v>
      </c>
      <c r="D6" s="439"/>
      <c r="E6" s="439"/>
      <c r="F6" s="439"/>
      <c r="G6" s="439"/>
      <c r="H6" s="439"/>
      <c r="I6" s="439"/>
    </row>
    <row r="7" spans="1:9" ht="15.9" customHeight="1">
      <c r="A7" s="455" t="s">
        <v>18</v>
      </c>
      <c r="B7" s="455"/>
      <c r="C7" s="439" t="str">
        <f>Koptame!C6</f>
        <v>Ēkas nojaukšana un 13. apakšstacijas izbūve Fridriķa 
ielā 2, 10kV elektrolīnijas atjaunošana un elektroiekārtu
ierīkošana</v>
      </c>
      <c r="D7" s="439"/>
      <c r="E7" s="439"/>
      <c r="F7" s="439"/>
      <c r="G7" s="439"/>
      <c r="H7" s="439"/>
      <c r="I7" s="439"/>
    </row>
    <row r="8" spans="1:9" ht="15">
      <c r="A8" s="455" t="s">
        <v>4</v>
      </c>
      <c r="B8" s="455"/>
      <c r="C8" s="439" t="str">
        <f>Koptame!C7</f>
        <v>Rīga, Fridriķa iela 2</v>
      </c>
      <c r="D8" s="439"/>
      <c r="E8" s="439"/>
      <c r="F8" s="439"/>
      <c r="G8" s="439"/>
      <c r="H8" s="439"/>
      <c r="I8" s="439"/>
    </row>
    <row r="9" spans="1:9" ht="15">
      <c r="A9" s="455" t="str">
        <f>Koptame!B8</f>
        <v>Pasūtījuma Nr.</v>
      </c>
      <c r="B9" s="455"/>
      <c r="C9" s="58">
        <f>Koptame!C8</f>
        <v>0</v>
      </c>
      <c r="D9" s="36"/>
      <c r="F9" s="37"/>
      <c r="G9" s="37"/>
      <c r="H9" s="37"/>
      <c r="I9" s="37"/>
    </row>
    <row r="10" spans="1:9" ht="15.45" customHeight="1">
      <c r="A10" s="57"/>
      <c r="B10" s="57"/>
      <c r="C10" s="36"/>
      <c r="D10" s="36"/>
      <c r="F10" s="37"/>
      <c r="G10" s="37"/>
      <c r="H10" s="37"/>
      <c r="I10" s="37"/>
    </row>
    <row r="11" spans="1:9" ht="18" customHeight="1">
      <c r="A11" s="38"/>
      <c r="F11" s="445" t="s">
        <v>36</v>
      </c>
      <c r="G11" s="446"/>
      <c r="H11" s="33">
        <f>E25</f>
        <v>0</v>
      </c>
      <c r="I11" s="34"/>
    </row>
    <row r="12" spans="1:9" ht="17.399999999999999">
      <c r="A12" s="38"/>
      <c r="F12" s="445" t="s">
        <v>5</v>
      </c>
      <c r="G12" s="446"/>
      <c r="H12" s="33">
        <f>I21</f>
        <v>0</v>
      </c>
      <c r="I12" s="34"/>
    </row>
    <row r="14" spans="1:9" ht="13.8">
      <c r="G14" s="10"/>
      <c r="H14" s="10" t="str">
        <f>Koptame!D10</f>
        <v xml:space="preserve">Tāme sastādīta: </v>
      </c>
    </row>
    <row r="15" spans="1:9" ht="15">
      <c r="A15" s="39"/>
    </row>
    <row r="16" spans="1:9" ht="51.45" customHeight="1">
      <c r="A16" s="440" t="s">
        <v>6</v>
      </c>
      <c r="B16" s="440" t="s">
        <v>7</v>
      </c>
      <c r="C16" s="456" t="s">
        <v>46</v>
      </c>
      <c r="D16" s="457"/>
      <c r="E16" s="440" t="s">
        <v>37</v>
      </c>
      <c r="F16" s="440" t="s">
        <v>8</v>
      </c>
      <c r="G16" s="440"/>
      <c r="H16" s="440"/>
      <c r="I16" s="440" t="s">
        <v>9</v>
      </c>
    </row>
    <row r="17" spans="1:9" ht="40.799999999999997" customHeight="1">
      <c r="A17" s="440"/>
      <c r="B17" s="440"/>
      <c r="C17" s="458"/>
      <c r="D17" s="459"/>
      <c r="E17" s="440"/>
      <c r="F17" s="94" t="s">
        <v>38</v>
      </c>
      <c r="G17" s="94" t="s">
        <v>39</v>
      </c>
      <c r="H17" s="94" t="s">
        <v>40</v>
      </c>
      <c r="I17" s="440"/>
    </row>
    <row r="18" spans="1:9" ht="17.399999999999999">
      <c r="A18" s="40"/>
      <c r="B18" s="41"/>
      <c r="C18" s="447"/>
      <c r="D18" s="448"/>
      <c r="E18" s="41"/>
      <c r="F18" s="41"/>
      <c r="G18" s="41"/>
      <c r="H18" s="41"/>
      <c r="I18" s="42"/>
    </row>
    <row r="19" spans="1:9">
      <c r="A19" s="43">
        <v>1</v>
      </c>
      <c r="B19" s="44" t="s">
        <v>410</v>
      </c>
      <c r="C19" s="449" t="s">
        <v>28</v>
      </c>
      <c r="D19" s="450"/>
      <c r="E19" s="29">
        <f>'4,1'!P47</f>
        <v>0</v>
      </c>
      <c r="F19" s="29">
        <f>'4,1'!M47</f>
        <v>0</v>
      </c>
      <c r="G19" s="29">
        <f>'4,1'!N47</f>
        <v>0</v>
      </c>
      <c r="H19" s="29">
        <f>'4,1'!O47</f>
        <v>0</v>
      </c>
      <c r="I19" s="30">
        <f>'4,1'!L47</f>
        <v>0</v>
      </c>
    </row>
    <row r="20" spans="1:9">
      <c r="A20" s="46"/>
      <c r="B20" s="47"/>
      <c r="C20" s="443"/>
      <c r="D20" s="444"/>
      <c r="E20" s="45"/>
      <c r="F20" s="98"/>
      <c r="G20" s="98"/>
      <c r="H20" s="98"/>
      <c r="I20" s="99"/>
    </row>
    <row r="21" spans="1:9" ht="16.5" customHeight="1">
      <c r="A21" s="67"/>
      <c r="B21" s="67"/>
      <c r="C21" s="48" t="s">
        <v>10</v>
      </c>
      <c r="D21" s="48"/>
      <c r="E21" s="49">
        <f>SUM(E18:E20)</f>
        <v>0</v>
      </c>
      <c r="F21" s="49">
        <f>SUM(F18:F20)</f>
        <v>0</v>
      </c>
      <c r="G21" s="49">
        <f t="shared" ref="G21:I21" si="0">SUM(G18:G20)</f>
        <v>0</v>
      </c>
      <c r="H21" s="49">
        <f t="shared" si="0"/>
        <v>0</v>
      </c>
      <c r="I21" s="49">
        <f t="shared" si="0"/>
        <v>0</v>
      </c>
    </row>
    <row r="22" spans="1:9" ht="15.6">
      <c r="A22" s="441" t="s">
        <v>23</v>
      </c>
      <c r="B22" s="441"/>
      <c r="C22" s="441"/>
      <c r="D22" s="50">
        <f>kops1!$D$22</f>
        <v>0</v>
      </c>
      <c r="E22" s="51">
        <f>ROUND(E21*D22,2)</f>
        <v>0</v>
      </c>
      <c r="F22" s="37"/>
    </row>
    <row r="23" spans="1:9" ht="15.6">
      <c r="A23" s="66"/>
      <c r="B23" s="66"/>
      <c r="C23" s="87" t="s">
        <v>30</v>
      </c>
      <c r="D23" s="50"/>
      <c r="E23" s="51">
        <f>E22*0.1</f>
        <v>0</v>
      </c>
      <c r="F23" s="37"/>
    </row>
    <row r="24" spans="1:9" ht="15.6">
      <c r="A24" s="441" t="s">
        <v>19</v>
      </c>
      <c r="B24" s="441"/>
      <c r="C24" s="441"/>
      <c r="D24" s="50">
        <f>kops1!$D$24</f>
        <v>0</v>
      </c>
      <c r="E24" s="51">
        <f>ROUND(E21*D24,2)</f>
        <v>0</v>
      </c>
      <c r="F24" s="37"/>
    </row>
    <row r="25" spans="1:9" ht="18" customHeight="1">
      <c r="A25" s="438"/>
      <c r="B25" s="438"/>
      <c r="C25" s="48" t="s">
        <v>11</v>
      </c>
      <c r="D25" s="48"/>
      <c r="E25" s="52">
        <f>E24+E22+E21</f>
        <v>0</v>
      </c>
      <c r="F25" s="37"/>
    </row>
    <row r="26" spans="1:9" ht="17.399999999999999">
      <c r="A26" s="53"/>
    </row>
    <row r="27" spans="1:9" ht="17.399999999999999">
      <c r="A27" s="53"/>
    </row>
    <row r="28" spans="1:9" ht="13.8">
      <c r="A28" s="54"/>
      <c r="B28" s="2" t="s">
        <v>2</v>
      </c>
      <c r="C28" s="3"/>
      <c r="F28" s="37"/>
    </row>
    <row r="29" spans="1:9" ht="13.8">
      <c r="A29" s="37"/>
      <c r="B29" s="3"/>
      <c r="C29" s="89">
        <f>Koptame!C29</f>
        <v>0</v>
      </c>
      <c r="D29" s="55"/>
      <c r="E29" s="55"/>
      <c r="F29" s="37"/>
    </row>
    <row r="30" spans="1:9" ht="13.8">
      <c r="A30" s="56"/>
      <c r="B30" s="2"/>
      <c r="C30" s="88">
        <f>Koptame!C30</f>
        <v>0</v>
      </c>
      <c r="D30" s="37"/>
      <c r="E30" s="37"/>
      <c r="F30" s="37"/>
    </row>
    <row r="31" spans="1:9" ht="13.8">
      <c r="B31" s="2"/>
      <c r="C31" s="88"/>
    </row>
    <row r="32" spans="1:9" ht="13.8">
      <c r="B32" s="2"/>
    </row>
    <row r="33" spans="2:3" ht="13.8">
      <c r="B33" s="4"/>
      <c r="C33" s="1"/>
    </row>
    <row r="34" spans="2:3" ht="13.8">
      <c r="B34" s="2" t="str">
        <f>Koptame!B34</f>
        <v>Pārbaudīja:</v>
      </c>
      <c r="C34" s="69"/>
    </row>
    <row r="35" spans="2:3" ht="13.8">
      <c r="B35" s="3"/>
      <c r="C35" s="89">
        <f>Koptame!C35</f>
        <v>0</v>
      </c>
    </row>
    <row r="36" spans="2:3" ht="13.8">
      <c r="B36" s="2"/>
      <c r="C36" s="88">
        <f>Koptame!C36</f>
        <v>0</v>
      </c>
    </row>
  </sheetData>
  <mergeCells count="23">
    <mergeCell ref="A2:I2"/>
    <mergeCell ref="A4:I4"/>
    <mergeCell ref="A6:B6"/>
    <mergeCell ref="C6:I6"/>
    <mergeCell ref="A7:B7"/>
    <mergeCell ref="C7:I7"/>
    <mergeCell ref="A8:B8"/>
    <mergeCell ref="C8:I8"/>
    <mergeCell ref="A9:B9"/>
    <mergeCell ref="F11:G11"/>
    <mergeCell ref="F12:G12"/>
    <mergeCell ref="A24:C24"/>
    <mergeCell ref="A25:B25"/>
    <mergeCell ref="C20:D20"/>
    <mergeCell ref="A22:C22"/>
    <mergeCell ref="I16:I17"/>
    <mergeCell ref="C18:D18"/>
    <mergeCell ref="C19:D19"/>
    <mergeCell ref="A16:A17"/>
    <mergeCell ref="B16:B17"/>
    <mergeCell ref="C16:D17"/>
    <mergeCell ref="E16:E17"/>
    <mergeCell ref="F16:H1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A1:P57"/>
  <sheetViews>
    <sheetView showZeros="0" view="pageBreakPreview" topLeftCell="A25" zoomScaleNormal="80" zoomScaleSheetLayoutView="100" workbookViewId="0">
      <selection activeCell="P45" sqref="P45"/>
    </sheetView>
  </sheetViews>
  <sheetFormatPr defaultColWidth="9.109375" defaultRowHeight="13.8"/>
  <cols>
    <col min="1" max="1" width="5.5546875" style="11" customWidth="1"/>
    <col min="2" max="2" width="6.33203125" style="28" customWidth="1"/>
    <col min="3" max="3" width="43.33203125" style="11" customWidth="1"/>
    <col min="4" max="4" width="8.109375" style="11" customWidth="1"/>
    <col min="5" max="5" width="9.109375" style="11"/>
    <col min="6" max="7" width="9.109375" style="28"/>
    <col min="8" max="11" width="9.109375" style="11"/>
    <col min="12" max="15" width="9.109375" style="11" customWidth="1"/>
    <col min="16" max="16" width="12" style="11" customWidth="1"/>
    <col min="17" max="16384" width="9.109375" style="11"/>
  </cols>
  <sheetData>
    <row r="1" spans="1:16" s="16" customFormat="1" ht="15.6">
      <c r="B1" s="25"/>
      <c r="E1" s="13"/>
      <c r="F1" s="65"/>
      <c r="H1" s="117" t="s">
        <v>43</v>
      </c>
      <c r="I1" s="115" t="str">
        <f>kops4!B19</f>
        <v>4.1</v>
      </c>
    </row>
    <row r="2" spans="1:16" s="16" customFormat="1">
      <c r="B2" s="25"/>
      <c r="E2" s="13"/>
      <c r="F2" s="65"/>
      <c r="G2" s="97"/>
      <c r="H2" s="68"/>
    </row>
    <row r="3" spans="1:16" s="16" customFormat="1">
      <c r="A3" s="471" t="str">
        <f>C14</f>
        <v>Teritorijas labiekārtošana</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c r="P4" s="473"/>
    </row>
    <row r="5" spans="1:16">
      <c r="A5" s="24" t="s">
        <v>318</v>
      </c>
      <c r="B5" s="61"/>
      <c r="D5" s="13"/>
      <c r="E5" s="13"/>
      <c r="F5" s="13"/>
      <c r="G5" s="13"/>
      <c r="H5" s="13"/>
      <c r="I5" s="13"/>
      <c r="J5" s="13"/>
      <c r="K5" s="13"/>
      <c r="L5" s="13"/>
      <c r="M5" s="13"/>
      <c r="N5" s="13"/>
      <c r="O5" s="13"/>
      <c r="P5" s="13"/>
    </row>
    <row r="6" spans="1:16">
      <c r="A6" s="24" t="s">
        <v>319</v>
      </c>
      <c r="B6" s="61"/>
      <c r="D6" s="473"/>
      <c r="E6" s="473"/>
      <c r="F6" s="473"/>
      <c r="G6" s="473"/>
      <c r="H6" s="473"/>
      <c r="I6" s="473"/>
      <c r="J6" s="473"/>
      <c r="K6" s="473"/>
      <c r="L6" s="473"/>
      <c r="M6" s="473"/>
      <c r="N6" s="473"/>
      <c r="O6" s="473"/>
      <c r="P6" s="473"/>
    </row>
    <row r="7" spans="1:16">
      <c r="A7" s="24" t="s">
        <v>553</v>
      </c>
      <c r="B7" s="61"/>
      <c r="D7" s="14"/>
      <c r="E7" s="21"/>
      <c r="F7" s="26"/>
      <c r="G7" s="26"/>
      <c r="H7" s="21"/>
      <c r="I7" s="21"/>
      <c r="J7" s="21"/>
      <c r="K7" s="21"/>
      <c r="L7" s="21"/>
      <c r="M7" s="21"/>
      <c r="N7" s="21"/>
      <c r="O7" s="21"/>
      <c r="P7" s="17"/>
    </row>
    <row r="8" spans="1:16">
      <c r="A8" s="3" t="str">
        <f>Koptame!B11</f>
        <v>Tāme sastādīta 202__.gada tirgus cenās, pamatojoties uz SIA „Baltex Group” būvprojekta rasējumiem un darbu apjomiem</v>
      </c>
      <c r="B8" s="62"/>
      <c r="D8" s="14"/>
      <c r="E8" s="14"/>
      <c r="F8" s="27"/>
      <c r="G8" s="27"/>
      <c r="H8" s="14"/>
      <c r="I8" s="14"/>
      <c r="J8" s="14"/>
      <c r="K8" s="21"/>
      <c r="L8" s="21"/>
      <c r="M8" s="21"/>
      <c r="N8" s="21"/>
      <c r="O8" s="12" t="s">
        <v>42</v>
      </c>
      <c r="P8" s="18">
        <f>P47</f>
        <v>0</v>
      </c>
    </row>
    <row r="9" spans="1:16">
      <c r="A9" s="15"/>
      <c r="B9" s="61"/>
      <c r="D9" s="19"/>
      <c r="E9" s="21"/>
      <c r="F9" s="26"/>
      <c r="G9" s="26"/>
      <c r="H9" s="21"/>
      <c r="I9" s="21"/>
      <c r="J9" s="21"/>
      <c r="K9" s="21"/>
      <c r="N9" s="21"/>
      <c r="O9" s="21"/>
      <c r="P9" s="17"/>
    </row>
    <row r="10" spans="1:16" ht="15.45" customHeight="1">
      <c r="A10" s="23"/>
      <c r="B10" s="63"/>
      <c r="J10" s="22"/>
      <c r="K10" s="22"/>
      <c r="L10" s="472" t="str">
        <f>Koptame!D10</f>
        <v xml:space="preserve">Tāme sastādīta: </v>
      </c>
      <c r="M10" s="472"/>
      <c r="N10" s="472"/>
      <c r="O10" s="472"/>
      <c r="P10" s="22"/>
    </row>
    <row r="11" spans="1:16" ht="15">
      <c r="A11" s="23"/>
      <c r="B11" s="63"/>
    </row>
    <row r="12" spans="1:16" ht="14.25" customHeight="1">
      <c r="A12" s="464" t="s">
        <v>6</v>
      </c>
      <c r="B12" s="478" t="s">
        <v>12</v>
      </c>
      <c r="C12" s="466" t="s">
        <v>47</v>
      </c>
      <c r="D12" s="467" t="s">
        <v>13</v>
      </c>
      <c r="E12" s="464" t="s">
        <v>14</v>
      </c>
      <c r="F12" s="462" t="s">
        <v>15</v>
      </c>
      <c r="G12" s="462"/>
      <c r="H12" s="462"/>
      <c r="I12" s="462"/>
      <c r="J12" s="462"/>
      <c r="K12" s="462"/>
      <c r="L12" s="462" t="s">
        <v>16</v>
      </c>
      <c r="M12" s="462"/>
      <c r="N12" s="462"/>
      <c r="O12" s="462"/>
      <c r="P12" s="462"/>
    </row>
    <row r="13" spans="1:16" ht="77.400000000000006" customHeight="1">
      <c r="A13" s="464"/>
      <c r="B13" s="479"/>
      <c r="C13" s="466"/>
      <c r="D13" s="467"/>
      <c r="E13" s="464"/>
      <c r="F13" s="95" t="s">
        <v>17</v>
      </c>
      <c r="G13" s="95" t="s">
        <v>32</v>
      </c>
      <c r="H13" s="95" t="s">
        <v>33</v>
      </c>
      <c r="I13" s="95" t="s">
        <v>45</v>
      </c>
      <c r="J13" s="388" t="s">
        <v>606</v>
      </c>
      <c r="K13" s="216" t="s">
        <v>34</v>
      </c>
      <c r="L13" s="95" t="s">
        <v>9</v>
      </c>
      <c r="M13" s="95" t="s">
        <v>33</v>
      </c>
      <c r="N13" s="95" t="s">
        <v>45</v>
      </c>
      <c r="O13" s="388" t="s">
        <v>606</v>
      </c>
      <c r="P13" s="216" t="s">
        <v>35</v>
      </c>
    </row>
    <row r="14" spans="1:16">
      <c r="A14" s="134"/>
      <c r="B14" s="135"/>
      <c r="C14" s="380" t="str">
        <f>kops4!C19</f>
        <v>Teritorijas labiekārtošana</v>
      </c>
      <c r="D14" s="137"/>
      <c r="E14" s="138"/>
      <c r="F14" s="139"/>
      <c r="G14" s="140"/>
      <c r="H14" s="140"/>
      <c r="I14" s="141"/>
      <c r="J14" s="141"/>
      <c r="K14" s="217">
        <f t="shared" ref="K14:K45" si="0">SUM(H14:J14)</f>
        <v>0</v>
      </c>
      <c r="L14" s="142">
        <f t="shared" ref="L14:L45" si="1">ROUND(F14*E14,2)</f>
        <v>0</v>
      </c>
      <c r="M14" s="141">
        <f t="shared" ref="M14:M45" si="2">ROUND(H14*E14,2)</f>
        <v>0</v>
      </c>
      <c r="N14" s="141">
        <f t="shared" ref="N14:N45" si="3">ROUND(I14*E14,2)</f>
        <v>0</v>
      </c>
      <c r="O14" s="141">
        <f t="shared" ref="O14:O45" si="4">ROUND(J14*E14,2)</f>
        <v>0</v>
      </c>
      <c r="P14" s="217">
        <f t="shared" ref="P14:P22" si="5">SUM(M14:O14)</f>
        <v>0</v>
      </c>
    </row>
    <row r="15" spans="1:16" s="104" customFormat="1">
      <c r="A15" s="357"/>
      <c r="B15" s="235"/>
      <c r="C15" s="358" t="s">
        <v>187</v>
      </c>
      <c r="D15" s="359"/>
      <c r="E15" s="359"/>
      <c r="F15" s="360"/>
      <c r="G15" s="360"/>
      <c r="H15" s="360"/>
      <c r="I15" s="360"/>
      <c r="J15" s="360"/>
      <c r="K15" s="218">
        <f t="shared" si="0"/>
        <v>0</v>
      </c>
      <c r="L15" s="150">
        <f t="shared" si="1"/>
        <v>0</v>
      </c>
      <c r="M15" s="149">
        <f t="shared" si="2"/>
        <v>0</v>
      </c>
      <c r="N15" s="149">
        <f t="shared" si="3"/>
        <v>0</v>
      </c>
      <c r="O15" s="149">
        <f t="shared" si="4"/>
        <v>0</v>
      </c>
      <c r="P15" s="218">
        <f t="shared" si="5"/>
        <v>0</v>
      </c>
    </row>
    <row r="16" spans="1:16" s="104" customFormat="1">
      <c r="A16" s="361">
        <v>1</v>
      </c>
      <c r="B16" s="235"/>
      <c r="C16" s="197" t="s">
        <v>188</v>
      </c>
      <c r="D16" s="198" t="s">
        <v>189</v>
      </c>
      <c r="E16" s="198">
        <v>1</v>
      </c>
      <c r="F16" s="362"/>
      <c r="G16" s="362"/>
      <c r="H16" s="256">
        <f>ROUND(F16*G16,2)</f>
        <v>0</v>
      </c>
      <c r="I16" s="362"/>
      <c r="J16" s="362"/>
      <c r="K16" s="218">
        <f t="shared" si="0"/>
        <v>0</v>
      </c>
      <c r="L16" s="150">
        <f t="shared" si="1"/>
        <v>0</v>
      </c>
      <c r="M16" s="149">
        <f t="shared" si="2"/>
        <v>0</v>
      </c>
      <c r="N16" s="149">
        <f t="shared" si="3"/>
        <v>0</v>
      </c>
      <c r="O16" s="149">
        <f t="shared" si="4"/>
        <v>0</v>
      </c>
      <c r="P16" s="218">
        <f t="shared" si="5"/>
        <v>0</v>
      </c>
    </row>
    <row r="17" spans="1:16" s="104" customFormat="1" ht="26.4">
      <c r="A17" s="361">
        <v>2</v>
      </c>
      <c r="B17" s="235"/>
      <c r="C17" s="197" t="s">
        <v>411</v>
      </c>
      <c r="D17" s="198" t="s">
        <v>179</v>
      </c>
      <c r="E17" s="198">
        <v>1</v>
      </c>
      <c r="F17" s="362"/>
      <c r="G17" s="362"/>
      <c r="H17" s="256">
        <f>ROUND(F17*G17,2)</f>
        <v>0</v>
      </c>
      <c r="I17" s="362"/>
      <c r="J17" s="362"/>
      <c r="K17" s="218">
        <f t="shared" si="0"/>
        <v>0</v>
      </c>
      <c r="L17" s="150">
        <f t="shared" si="1"/>
        <v>0</v>
      </c>
      <c r="M17" s="149">
        <f t="shared" si="2"/>
        <v>0</v>
      </c>
      <c r="N17" s="149">
        <f t="shared" si="3"/>
        <v>0</v>
      </c>
      <c r="O17" s="149">
        <f t="shared" si="4"/>
        <v>0</v>
      </c>
      <c r="P17" s="218">
        <f t="shared" si="5"/>
        <v>0</v>
      </c>
    </row>
    <row r="18" spans="1:16" s="104" customFormat="1" ht="39.6">
      <c r="A18" s="361">
        <v>3</v>
      </c>
      <c r="B18" s="235"/>
      <c r="C18" s="197" t="s">
        <v>412</v>
      </c>
      <c r="D18" s="198" t="s">
        <v>20</v>
      </c>
      <c r="E18" s="198">
        <v>662.6</v>
      </c>
      <c r="F18" s="362"/>
      <c r="G18" s="362"/>
      <c r="H18" s="256">
        <f t="shared" ref="H18" si="6">ROUND(F18*G18,2)</f>
        <v>0</v>
      </c>
      <c r="I18" s="363"/>
      <c r="J18" s="362"/>
      <c r="K18" s="218">
        <f t="shared" si="0"/>
        <v>0</v>
      </c>
      <c r="L18" s="150">
        <f t="shared" si="1"/>
        <v>0</v>
      </c>
      <c r="M18" s="149">
        <f t="shared" si="2"/>
        <v>0</v>
      </c>
      <c r="N18" s="149">
        <f t="shared" si="3"/>
        <v>0</v>
      </c>
      <c r="O18" s="149">
        <f t="shared" si="4"/>
        <v>0</v>
      </c>
      <c r="P18" s="218">
        <f t="shared" si="5"/>
        <v>0</v>
      </c>
    </row>
    <row r="19" spans="1:16" s="104" customFormat="1">
      <c r="A19" s="361"/>
      <c r="B19" s="364"/>
      <c r="C19" s="358" t="s">
        <v>190</v>
      </c>
      <c r="D19" s="198"/>
      <c r="E19" s="198"/>
      <c r="F19" s="241"/>
      <c r="G19" s="362"/>
      <c r="H19" s="199">
        <f t="shared" ref="H19:H22" si="7">ROUND(G19*F19,2)</f>
        <v>0</v>
      </c>
      <c r="I19" s="199"/>
      <c r="J19" s="199"/>
      <c r="K19" s="218">
        <f t="shared" si="0"/>
        <v>0</v>
      </c>
      <c r="L19" s="150">
        <f t="shared" si="1"/>
        <v>0</v>
      </c>
      <c r="M19" s="149">
        <f t="shared" si="2"/>
        <v>0</v>
      </c>
      <c r="N19" s="149">
        <f t="shared" si="3"/>
        <v>0</v>
      </c>
      <c r="O19" s="149">
        <f t="shared" si="4"/>
        <v>0</v>
      </c>
      <c r="P19" s="218">
        <f t="shared" si="5"/>
        <v>0</v>
      </c>
    </row>
    <row r="20" spans="1:16" s="104" customFormat="1" ht="26.4">
      <c r="A20" s="365">
        <v>4</v>
      </c>
      <c r="B20" s="364"/>
      <c r="C20" s="197" t="s">
        <v>413</v>
      </c>
      <c r="D20" s="198" t="s">
        <v>20</v>
      </c>
      <c r="E20" s="198">
        <f>E24+E30+E36+E38</f>
        <v>731.7</v>
      </c>
      <c r="F20" s="241"/>
      <c r="G20" s="362"/>
      <c r="H20" s="199">
        <f t="shared" si="7"/>
        <v>0</v>
      </c>
      <c r="I20" s="199"/>
      <c r="J20" s="199"/>
      <c r="K20" s="218">
        <f t="shared" si="0"/>
        <v>0</v>
      </c>
      <c r="L20" s="150">
        <f t="shared" si="1"/>
        <v>0</v>
      </c>
      <c r="M20" s="149">
        <f t="shared" si="2"/>
        <v>0</v>
      </c>
      <c r="N20" s="149">
        <f t="shared" si="3"/>
        <v>0</v>
      </c>
      <c r="O20" s="149">
        <f t="shared" si="4"/>
        <v>0</v>
      </c>
      <c r="P20" s="218">
        <f t="shared" si="5"/>
        <v>0</v>
      </c>
    </row>
    <row r="21" spans="1:16" s="104" customFormat="1">
      <c r="A21" s="365">
        <v>5</v>
      </c>
      <c r="B21" s="364"/>
      <c r="C21" s="197" t="s">
        <v>191</v>
      </c>
      <c r="D21" s="198" t="s">
        <v>20</v>
      </c>
      <c r="E21" s="198">
        <f>E20</f>
        <v>731.7</v>
      </c>
      <c r="F21" s="241"/>
      <c r="G21" s="362"/>
      <c r="H21" s="199">
        <f>ROUND(G21*F21,2)</f>
        <v>0</v>
      </c>
      <c r="I21" s="199"/>
      <c r="J21" s="199"/>
      <c r="K21" s="218">
        <f t="shared" si="0"/>
        <v>0</v>
      </c>
      <c r="L21" s="150">
        <f t="shared" si="1"/>
        <v>0</v>
      </c>
      <c r="M21" s="149">
        <f t="shared" si="2"/>
        <v>0</v>
      </c>
      <c r="N21" s="149">
        <f t="shared" si="3"/>
        <v>0</v>
      </c>
      <c r="O21" s="149">
        <f t="shared" si="4"/>
        <v>0</v>
      </c>
      <c r="P21" s="218">
        <f t="shared" si="5"/>
        <v>0</v>
      </c>
    </row>
    <row r="22" spans="1:16" s="104" customFormat="1">
      <c r="A22" s="361"/>
      <c r="B22" s="364"/>
      <c r="C22" s="358" t="s">
        <v>192</v>
      </c>
      <c r="D22" s="198"/>
      <c r="E22" s="198"/>
      <c r="F22" s="241"/>
      <c r="G22" s="241"/>
      <c r="H22" s="199">
        <f t="shared" si="7"/>
        <v>0</v>
      </c>
      <c r="I22" s="199"/>
      <c r="J22" s="199"/>
      <c r="K22" s="218">
        <f t="shared" si="0"/>
        <v>0</v>
      </c>
      <c r="L22" s="148">
        <f t="shared" si="1"/>
        <v>0</v>
      </c>
      <c r="M22" s="161">
        <f t="shared" si="2"/>
        <v>0</v>
      </c>
      <c r="N22" s="161">
        <f t="shared" si="3"/>
        <v>0</v>
      </c>
      <c r="O22" s="161">
        <f t="shared" si="4"/>
        <v>0</v>
      </c>
      <c r="P22" s="218">
        <f t="shared" si="5"/>
        <v>0</v>
      </c>
    </row>
    <row r="23" spans="1:16" s="105" customFormat="1">
      <c r="A23" s="234"/>
      <c r="B23" s="366"/>
      <c r="C23" s="367" t="s">
        <v>195</v>
      </c>
      <c r="D23" s="198"/>
      <c r="E23" s="198"/>
      <c r="F23" s="241"/>
      <c r="G23" s="241"/>
      <c r="H23" s="199"/>
      <c r="I23" s="199"/>
      <c r="J23" s="199"/>
      <c r="K23" s="218">
        <f t="shared" si="0"/>
        <v>0</v>
      </c>
      <c r="L23" s="150">
        <f t="shared" si="1"/>
        <v>0</v>
      </c>
      <c r="M23" s="149">
        <f t="shared" si="2"/>
        <v>0</v>
      </c>
      <c r="N23" s="149">
        <f t="shared" si="3"/>
        <v>0</v>
      </c>
      <c r="O23" s="149">
        <f t="shared" si="4"/>
        <v>0</v>
      </c>
      <c r="P23" s="218">
        <f t="shared" ref="P23:P28" si="8">SUM(M23:O23)</f>
        <v>0</v>
      </c>
    </row>
    <row r="24" spans="1:16" s="28" customFormat="1" ht="26.4">
      <c r="A24" s="222">
        <v>6</v>
      </c>
      <c r="B24" s="229"/>
      <c r="C24" s="200" t="s">
        <v>427</v>
      </c>
      <c r="D24" s="232" t="s">
        <v>20</v>
      </c>
      <c r="E24" s="368">
        <v>608</v>
      </c>
      <c r="F24" s="241"/>
      <c r="G24" s="255"/>
      <c r="H24" s="199">
        <f>ROUND(G24*F24,2)</f>
        <v>0</v>
      </c>
      <c r="I24" s="199"/>
      <c r="J24" s="199"/>
      <c r="K24" s="218">
        <f t="shared" si="0"/>
        <v>0</v>
      </c>
      <c r="L24" s="150">
        <f t="shared" si="1"/>
        <v>0</v>
      </c>
      <c r="M24" s="149">
        <f t="shared" si="2"/>
        <v>0</v>
      </c>
      <c r="N24" s="149">
        <f t="shared" si="3"/>
        <v>0</v>
      </c>
      <c r="O24" s="149">
        <f t="shared" si="4"/>
        <v>0</v>
      </c>
      <c r="P24" s="218">
        <f t="shared" si="8"/>
        <v>0</v>
      </c>
    </row>
    <row r="25" spans="1:16" s="105" customFormat="1" ht="26.4">
      <c r="A25" s="234">
        <v>7</v>
      </c>
      <c r="B25" s="366"/>
      <c r="C25" s="197" t="s">
        <v>430</v>
      </c>
      <c r="D25" s="198" t="s">
        <v>20</v>
      </c>
      <c r="E25" s="368">
        <v>608</v>
      </c>
      <c r="F25" s="241"/>
      <c r="G25" s="255"/>
      <c r="H25" s="199">
        <f>ROUND(G25*F25,2)</f>
        <v>0</v>
      </c>
      <c r="I25" s="199"/>
      <c r="J25" s="199"/>
      <c r="K25" s="218">
        <f t="shared" si="0"/>
        <v>0</v>
      </c>
      <c r="L25" s="150">
        <f t="shared" si="1"/>
        <v>0</v>
      </c>
      <c r="M25" s="149">
        <f t="shared" si="2"/>
        <v>0</v>
      </c>
      <c r="N25" s="149">
        <f t="shared" si="3"/>
        <v>0</v>
      </c>
      <c r="O25" s="149">
        <f t="shared" si="4"/>
        <v>0</v>
      </c>
      <c r="P25" s="218">
        <f t="shared" si="8"/>
        <v>0</v>
      </c>
    </row>
    <row r="26" spans="1:16" s="105" customFormat="1" ht="26.4">
      <c r="A26" s="222">
        <v>8</v>
      </c>
      <c r="B26" s="366"/>
      <c r="C26" s="197" t="s">
        <v>431</v>
      </c>
      <c r="D26" s="198" t="s">
        <v>20</v>
      </c>
      <c r="E26" s="368">
        <v>608</v>
      </c>
      <c r="F26" s="241"/>
      <c r="G26" s="255"/>
      <c r="H26" s="199">
        <f>ROUND(G26*F26,2)</f>
        <v>0</v>
      </c>
      <c r="I26" s="199"/>
      <c r="J26" s="199"/>
      <c r="K26" s="218">
        <f t="shared" si="0"/>
        <v>0</v>
      </c>
      <c r="L26" s="150">
        <f t="shared" si="1"/>
        <v>0</v>
      </c>
      <c r="M26" s="149">
        <f t="shared" si="2"/>
        <v>0</v>
      </c>
      <c r="N26" s="149">
        <f t="shared" si="3"/>
        <v>0</v>
      </c>
      <c r="O26" s="149">
        <f t="shared" si="4"/>
        <v>0</v>
      </c>
      <c r="P26" s="218">
        <f t="shared" si="8"/>
        <v>0</v>
      </c>
    </row>
    <row r="27" spans="1:16" s="104" customFormat="1" ht="14.4">
      <c r="A27" s="234">
        <v>9</v>
      </c>
      <c r="B27" s="229"/>
      <c r="C27" s="200" t="s">
        <v>202</v>
      </c>
      <c r="D27" s="369" t="s">
        <v>20</v>
      </c>
      <c r="E27" s="368">
        <v>608</v>
      </c>
      <c r="F27" s="241"/>
      <c r="G27" s="362"/>
      <c r="H27" s="160">
        <f t="shared" ref="H27:H29" si="9">ROUND(F27*G27,2)</f>
        <v>0</v>
      </c>
      <c r="I27" s="199"/>
      <c r="J27" s="199"/>
      <c r="K27" s="218">
        <f t="shared" si="0"/>
        <v>0</v>
      </c>
      <c r="L27" s="150">
        <f t="shared" si="1"/>
        <v>0</v>
      </c>
      <c r="M27" s="149">
        <f t="shared" si="2"/>
        <v>0</v>
      </c>
      <c r="N27" s="149">
        <f t="shared" si="3"/>
        <v>0</v>
      </c>
      <c r="O27" s="149">
        <f t="shared" si="4"/>
        <v>0</v>
      </c>
      <c r="P27" s="218">
        <f t="shared" si="8"/>
        <v>0</v>
      </c>
    </row>
    <row r="28" spans="1:16" s="104" customFormat="1" ht="79.2">
      <c r="A28" s="222">
        <v>10</v>
      </c>
      <c r="B28" s="229"/>
      <c r="C28" s="370" t="s">
        <v>414</v>
      </c>
      <c r="D28" s="369" t="s">
        <v>20</v>
      </c>
      <c r="E28" s="368">
        <v>608</v>
      </c>
      <c r="F28" s="241"/>
      <c r="G28" s="362"/>
      <c r="H28" s="160">
        <f t="shared" si="9"/>
        <v>0</v>
      </c>
      <c r="I28" s="199"/>
      <c r="J28" s="199"/>
      <c r="K28" s="218">
        <f t="shared" si="0"/>
        <v>0</v>
      </c>
      <c r="L28" s="150">
        <f t="shared" si="1"/>
        <v>0</v>
      </c>
      <c r="M28" s="149">
        <f t="shared" si="2"/>
        <v>0</v>
      </c>
      <c r="N28" s="149">
        <f t="shared" si="3"/>
        <v>0</v>
      </c>
      <c r="O28" s="149">
        <f t="shared" si="4"/>
        <v>0</v>
      </c>
      <c r="P28" s="218">
        <f t="shared" si="8"/>
        <v>0</v>
      </c>
    </row>
    <row r="29" spans="1:16" s="104" customFormat="1" ht="14.4">
      <c r="A29" s="371"/>
      <c r="B29" s="229"/>
      <c r="C29" s="372" t="s">
        <v>196</v>
      </c>
      <c r="D29" s="369"/>
      <c r="E29" s="373"/>
      <c r="F29" s="241"/>
      <c r="G29" s="241"/>
      <c r="H29" s="160">
        <f t="shared" si="9"/>
        <v>0</v>
      </c>
      <c r="I29" s="199"/>
      <c r="J29" s="199"/>
      <c r="K29" s="218">
        <f t="shared" si="0"/>
        <v>0</v>
      </c>
      <c r="L29" s="150">
        <f t="shared" si="1"/>
        <v>0</v>
      </c>
      <c r="M29" s="149">
        <f t="shared" si="2"/>
        <v>0</v>
      </c>
      <c r="N29" s="149">
        <f t="shared" si="3"/>
        <v>0</v>
      </c>
      <c r="O29" s="149">
        <f t="shared" si="4"/>
        <v>0</v>
      </c>
      <c r="P29" s="218">
        <f>SUM(M29:O29)</f>
        <v>0</v>
      </c>
    </row>
    <row r="30" spans="1:16" s="28" customFormat="1" ht="26.4">
      <c r="A30" s="222">
        <v>11</v>
      </c>
      <c r="B30" s="229"/>
      <c r="C30" s="200" t="s">
        <v>427</v>
      </c>
      <c r="D30" s="232" t="s">
        <v>20</v>
      </c>
      <c r="E30" s="368">
        <v>15.4</v>
      </c>
      <c r="F30" s="241"/>
      <c r="G30" s="255"/>
      <c r="H30" s="199">
        <f>ROUND(G30*F30,2)</f>
        <v>0</v>
      </c>
      <c r="I30" s="199"/>
      <c r="J30" s="199"/>
      <c r="K30" s="218">
        <f t="shared" si="0"/>
        <v>0</v>
      </c>
      <c r="L30" s="150">
        <f t="shared" si="1"/>
        <v>0</v>
      </c>
      <c r="M30" s="149">
        <f t="shared" si="2"/>
        <v>0</v>
      </c>
      <c r="N30" s="149">
        <f t="shared" si="3"/>
        <v>0</v>
      </c>
      <c r="O30" s="149">
        <f t="shared" si="4"/>
        <v>0</v>
      </c>
      <c r="P30" s="218">
        <f t="shared" ref="P30:P42" si="10">SUM(M30:O30)</f>
        <v>0</v>
      </c>
    </row>
    <row r="31" spans="1:16" s="104" customFormat="1" ht="26.4">
      <c r="A31" s="371">
        <v>12</v>
      </c>
      <c r="B31" s="229"/>
      <c r="C31" s="200" t="s">
        <v>197</v>
      </c>
      <c r="D31" s="369" t="s">
        <v>20</v>
      </c>
      <c r="E31" s="368">
        <v>15.4</v>
      </c>
      <c r="F31" s="241"/>
      <c r="G31" s="362"/>
      <c r="H31" s="160">
        <f t="shared" ref="H31:H34" si="11">ROUND(F31*G31,2)</f>
        <v>0</v>
      </c>
      <c r="I31" s="199"/>
      <c r="J31" s="199"/>
      <c r="K31" s="218">
        <f t="shared" si="0"/>
        <v>0</v>
      </c>
      <c r="L31" s="150">
        <f t="shared" si="1"/>
        <v>0</v>
      </c>
      <c r="M31" s="149">
        <f t="shared" si="2"/>
        <v>0</v>
      </c>
      <c r="N31" s="149">
        <f t="shared" si="3"/>
        <v>0</v>
      </c>
      <c r="O31" s="149">
        <f t="shared" si="4"/>
        <v>0</v>
      </c>
      <c r="P31" s="218">
        <f t="shared" si="10"/>
        <v>0</v>
      </c>
    </row>
    <row r="32" spans="1:16" s="104" customFormat="1" ht="26.4">
      <c r="A32" s="222">
        <v>13</v>
      </c>
      <c r="B32" s="229"/>
      <c r="C32" s="200" t="s">
        <v>429</v>
      </c>
      <c r="D32" s="369" t="s">
        <v>20</v>
      </c>
      <c r="E32" s="368">
        <v>15.4</v>
      </c>
      <c r="F32" s="241"/>
      <c r="G32" s="362"/>
      <c r="H32" s="160">
        <f t="shared" si="11"/>
        <v>0</v>
      </c>
      <c r="I32" s="199"/>
      <c r="J32" s="199"/>
      <c r="K32" s="218">
        <f t="shared" si="0"/>
        <v>0</v>
      </c>
      <c r="L32" s="150">
        <f t="shared" si="1"/>
        <v>0</v>
      </c>
      <c r="M32" s="149">
        <f t="shared" si="2"/>
        <v>0</v>
      </c>
      <c r="N32" s="149">
        <f t="shared" si="3"/>
        <v>0</v>
      </c>
      <c r="O32" s="149">
        <f t="shared" si="4"/>
        <v>0</v>
      </c>
      <c r="P32" s="218">
        <f t="shared" si="10"/>
        <v>0</v>
      </c>
    </row>
    <row r="33" spans="1:16" s="104" customFormat="1" ht="14.4">
      <c r="A33" s="371">
        <v>14</v>
      </c>
      <c r="B33" s="229"/>
      <c r="C33" s="200" t="s">
        <v>202</v>
      </c>
      <c r="D33" s="369" t="s">
        <v>20</v>
      </c>
      <c r="E33" s="368">
        <v>15.4</v>
      </c>
      <c r="F33" s="241"/>
      <c r="G33" s="362"/>
      <c r="H33" s="160">
        <f t="shared" si="11"/>
        <v>0</v>
      </c>
      <c r="I33" s="199"/>
      <c r="J33" s="199"/>
      <c r="K33" s="218">
        <f t="shared" si="0"/>
        <v>0</v>
      </c>
      <c r="L33" s="150">
        <f t="shared" si="1"/>
        <v>0</v>
      </c>
      <c r="M33" s="149">
        <f t="shared" si="2"/>
        <v>0</v>
      </c>
      <c r="N33" s="149">
        <f t="shared" si="3"/>
        <v>0</v>
      </c>
      <c r="O33" s="149">
        <f t="shared" si="4"/>
        <v>0</v>
      </c>
      <c r="P33" s="218">
        <f t="shared" si="10"/>
        <v>0</v>
      </c>
    </row>
    <row r="34" spans="1:16" s="104" customFormat="1" ht="14.4">
      <c r="A34" s="222">
        <v>15</v>
      </c>
      <c r="B34" s="229"/>
      <c r="C34" s="370" t="s">
        <v>415</v>
      </c>
      <c r="D34" s="369" t="s">
        <v>20</v>
      </c>
      <c r="E34" s="368">
        <v>15.4</v>
      </c>
      <c r="F34" s="241"/>
      <c r="G34" s="362"/>
      <c r="H34" s="160">
        <f t="shared" si="11"/>
        <v>0</v>
      </c>
      <c r="I34" s="199"/>
      <c r="J34" s="199"/>
      <c r="K34" s="218">
        <f t="shared" si="0"/>
        <v>0</v>
      </c>
      <c r="L34" s="150">
        <f t="shared" si="1"/>
        <v>0</v>
      </c>
      <c r="M34" s="149">
        <f t="shared" si="2"/>
        <v>0</v>
      </c>
      <c r="N34" s="149">
        <f t="shared" si="3"/>
        <v>0</v>
      </c>
      <c r="O34" s="149">
        <f t="shared" si="4"/>
        <v>0</v>
      </c>
      <c r="P34" s="218">
        <f t="shared" si="10"/>
        <v>0</v>
      </c>
    </row>
    <row r="35" spans="1:16" s="104" customFormat="1" ht="14.4">
      <c r="A35" s="371"/>
      <c r="B35" s="229"/>
      <c r="C35" s="374" t="s">
        <v>201</v>
      </c>
      <c r="D35" s="369"/>
      <c r="E35" s="368"/>
      <c r="F35" s="241"/>
      <c r="G35" s="241"/>
      <c r="H35" s="375"/>
      <c r="I35" s="342"/>
      <c r="J35" s="342"/>
      <c r="K35" s="218">
        <f t="shared" si="0"/>
        <v>0</v>
      </c>
      <c r="L35" s="150">
        <f t="shared" si="1"/>
        <v>0</v>
      </c>
      <c r="M35" s="149">
        <f t="shared" si="2"/>
        <v>0</v>
      </c>
      <c r="N35" s="149">
        <f t="shared" si="3"/>
        <v>0</v>
      </c>
      <c r="O35" s="149">
        <f t="shared" si="4"/>
        <v>0</v>
      </c>
      <c r="P35" s="218">
        <f t="shared" si="10"/>
        <v>0</v>
      </c>
    </row>
    <row r="36" spans="1:16" s="104" customFormat="1" ht="26.4">
      <c r="A36" s="371">
        <v>16</v>
      </c>
      <c r="B36" s="229"/>
      <c r="C36" s="200" t="s">
        <v>416</v>
      </c>
      <c r="D36" s="369" t="s">
        <v>20</v>
      </c>
      <c r="E36" s="373">
        <v>9.1</v>
      </c>
      <c r="F36" s="241"/>
      <c r="G36" s="362"/>
      <c r="H36" s="375">
        <f>ROUND(G36*F36,2)</f>
        <v>0</v>
      </c>
      <c r="I36" s="199"/>
      <c r="J36" s="199"/>
      <c r="K36" s="218">
        <f t="shared" si="0"/>
        <v>0</v>
      </c>
      <c r="L36" s="150">
        <f t="shared" si="1"/>
        <v>0</v>
      </c>
      <c r="M36" s="149">
        <f t="shared" si="2"/>
        <v>0</v>
      </c>
      <c r="N36" s="149">
        <f t="shared" si="3"/>
        <v>0</v>
      </c>
      <c r="O36" s="149">
        <f t="shared" si="4"/>
        <v>0</v>
      </c>
      <c r="P36" s="218">
        <f t="shared" si="10"/>
        <v>0</v>
      </c>
    </row>
    <row r="37" spans="1:16" s="105" customFormat="1">
      <c r="A37" s="234"/>
      <c r="B37" s="366"/>
      <c r="C37" s="367" t="s">
        <v>193</v>
      </c>
      <c r="D37" s="198"/>
      <c r="E37" s="198"/>
      <c r="F37" s="241"/>
      <c r="G37" s="241"/>
      <c r="H37" s="199"/>
      <c r="I37" s="199"/>
      <c r="J37" s="199"/>
      <c r="K37" s="218">
        <f t="shared" si="0"/>
        <v>0</v>
      </c>
      <c r="L37" s="150">
        <f t="shared" si="1"/>
        <v>0</v>
      </c>
      <c r="M37" s="149">
        <f t="shared" si="2"/>
        <v>0</v>
      </c>
      <c r="N37" s="149">
        <f t="shared" si="3"/>
        <v>0</v>
      </c>
      <c r="O37" s="149">
        <f t="shared" si="4"/>
        <v>0</v>
      </c>
      <c r="P37" s="218">
        <f t="shared" si="10"/>
        <v>0</v>
      </c>
    </row>
    <row r="38" spans="1:16" s="28" customFormat="1" ht="26.4">
      <c r="A38" s="234">
        <v>17</v>
      </c>
      <c r="B38" s="229"/>
      <c r="C38" s="200" t="s">
        <v>427</v>
      </c>
      <c r="D38" s="232" t="s">
        <v>20</v>
      </c>
      <c r="E38" s="368">
        <v>99.2</v>
      </c>
      <c r="F38" s="241"/>
      <c r="G38" s="255"/>
      <c r="H38" s="199">
        <f>ROUND(G38*F38,2)</f>
        <v>0</v>
      </c>
      <c r="I38" s="199"/>
      <c r="J38" s="199"/>
      <c r="K38" s="218">
        <f t="shared" si="0"/>
        <v>0</v>
      </c>
      <c r="L38" s="150">
        <f t="shared" si="1"/>
        <v>0</v>
      </c>
      <c r="M38" s="149">
        <f t="shared" si="2"/>
        <v>0</v>
      </c>
      <c r="N38" s="149">
        <f t="shared" si="3"/>
        <v>0</v>
      </c>
      <c r="O38" s="149">
        <f t="shared" si="4"/>
        <v>0</v>
      </c>
      <c r="P38" s="218">
        <f t="shared" si="10"/>
        <v>0</v>
      </c>
    </row>
    <row r="39" spans="1:16" s="105" customFormat="1" ht="26.4">
      <c r="A39" s="234">
        <v>18</v>
      </c>
      <c r="B39" s="366"/>
      <c r="C39" s="197" t="s">
        <v>194</v>
      </c>
      <c r="D39" s="198" t="s">
        <v>20</v>
      </c>
      <c r="E39" s="368">
        <v>99.2</v>
      </c>
      <c r="F39" s="241"/>
      <c r="G39" s="255"/>
      <c r="H39" s="199">
        <f>ROUND(G39*F39,2)</f>
        <v>0</v>
      </c>
      <c r="I39" s="199"/>
      <c r="J39" s="199"/>
      <c r="K39" s="218">
        <f t="shared" si="0"/>
        <v>0</v>
      </c>
      <c r="L39" s="150">
        <f t="shared" si="1"/>
        <v>0</v>
      </c>
      <c r="M39" s="149">
        <f t="shared" si="2"/>
        <v>0</v>
      </c>
      <c r="N39" s="149">
        <f t="shared" si="3"/>
        <v>0</v>
      </c>
      <c r="O39" s="149">
        <f t="shared" si="4"/>
        <v>0</v>
      </c>
      <c r="P39" s="218">
        <f t="shared" si="10"/>
        <v>0</v>
      </c>
    </row>
    <row r="40" spans="1:16" s="105" customFormat="1" ht="26.4">
      <c r="A40" s="234">
        <v>19</v>
      </c>
      <c r="B40" s="366"/>
      <c r="C40" s="197" t="s">
        <v>428</v>
      </c>
      <c r="D40" s="198" t="s">
        <v>20</v>
      </c>
      <c r="E40" s="368">
        <v>99.2</v>
      </c>
      <c r="F40" s="241"/>
      <c r="G40" s="255"/>
      <c r="H40" s="199">
        <f>ROUND(G40*F40,2)</f>
        <v>0</v>
      </c>
      <c r="I40" s="199"/>
      <c r="J40" s="199"/>
      <c r="K40" s="218">
        <f t="shared" si="0"/>
        <v>0</v>
      </c>
      <c r="L40" s="150">
        <f t="shared" si="1"/>
        <v>0</v>
      </c>
      <c r="M40" s="149">
        <f t="shared" si="2"/>
        <v>0</v>
      </c>
      <c r="N40" s="149">
        <f t="shared" si="3"/>
        <v>0</v>
      </c>
      <c r="O40" s="149">
        <f t="shared" si="4"/>
        <v>0</v>
      </c>
      <c r="P40" s="218">
        <f t="shared" si="10"/>
        <v>0</v>
      </c>
    </row>
    <row r="41" spans="1:16" s="105" customFormat="1" ht="26.4">
      <c r="A41" s="234">
        <v>20</v>
      </c>
      <c r="B41" s="376"/>
      <c r="C41" s="377" t="s">
        <v>417</v>
      </c>
      <c r="D41" s="365" t="s">
        <v>20</v>
      </c>
      <c r="E41" s="368">
        <v>99.2</v>
      </c>
      <c r="F41" s="378"/>
      <c r="G41" s="255"/>
      <c r="H41" s="342">
        <f>ROUND(G41*F41,2)</f>
        <v>0</v>
      </c>
      <c r="I41" s="342"/>
      <c r="J41" s="342"/>
      <c r="K41" s="218">
        <f t="shared" si="0"/>
        <v>0</v>
      </c>
      <c r="L41" s="150">
        <f t="shared" si="1"/>
        <v>0</v>
      </c>
      <c r="M41" s="149">
        <f t="shared" si="2"/>
        <v>0</v>
      </c>
      <c r="N41" s="149">
        <f t="shared" si="3"/>
        <v>0</v>
      </c>
      <c r="O41" s="149">
        <f t="shared" si="4"/>
        <v>0</v>
      </c>
      <c r="P41" s="218">
        <f t="shared" si="10"/>
        <v>0</v>
      </c>
    </row>
    <row r="42" spans="1:16" s="105" customFormat="1" ht="26.4">
      <c r="A42" s="234">
        <v>21</v>
      </c>
      <c r="B42" s="376"/>
      <c r="C42" s="377" t="s">
        <v>418</v>
      </c>
      <c r="D42" s="365" t="s">
        <v>20</v>
      </c>
      <c r="E42" s="368">
        <v>99.2</v>
      </c>
      <c r="F42" s="378"/>
      <c r="G42" s="255"/>
      <c r="H42" s="342">
        <f t="shared" ref="H42" si="12">ROUND(G42*F42,2)</f>
        <v>0</v>
      </c>
      <c r="I42" s="342"/>
      <c r="J42" s="342"/>
      <c r="K42" s="218">
        <f t="shared" si="0"/>
        <v>0</v>
      </c>
      <c r="L42" s="150">
        <f t="shared" si="1"/>
        <v>0</v>
      </c>
      <c r="M42" s="149">
        <f t="shared" si="2"/>
        <v>0</v>
      </c>
      <c r="N42" s="149">
        <f t="shared" si="3"/>
        <v>0</v>
      </c>
      <c r="O42" s="149">
        <f t="shared" si="4"/>
        <v>0</v>
      </c>
      <c r="P42" s="218">
        <f t="shared" si="10"/>
        <v>0</v>
      </c>
    </row>
    <row r="43" spans="1:16" s="104" customFormat="1">
      <c r="A43" s="361"/>
      <c r="B43" s="235"/>
      <c r="C43" s="367" t="s">
        <v>198</v>
      </c>
      <c r="D43" s="198"/>
      <c r="E43" s="198">
        <v>0</v>
      </c>
      <c r="F43" s="362"/>
      <c r="G43" s="362"/>
      <c r="H43" s="256"/>
      <c r="I43" s="362"/>
      <c r="J43" s="362"/>
      <c r="K43" s="218">
        <f t="shared" si="0"/>
        <v>0</v>
      </c>
      <c r="L43" s="148">
        <f t="shared" si="1"/>
        <v>0</v>
      </c>
      <c r="M43" s="161">
        <f t="shared" si="2"/>
        <v>0</v>
      </c>
      <c r="N43" s="161">
        <f t="shared" si="3"/>
        <v>0</v>
      </c>
      <c r="O43" s="161">
        <f t="shared" si="4"/>
        <v>0</v>
      </c>
      <c r="P43" s="218">
        <f>SUM(M43:O43)</f>
        <v>0</v>
      </c>
    </row>
    <row r="44" spans="1:16" s="28" customFormat="1" ht="26.4">
      <c r="A44" s="361">
        <v>22</v>
      </c>
      <c r="B44" s="235"/>
      <c r="C44" s="197" t="s">
        <v>199</v>
      </c>
      <c r="D44" s="198" t="s">
        <v>77</v>
      </c>
      <c r="E44" s="198">
        <v>17.100000000000001</v>
      </c>
      <c r="F44" s="362"/>
      <c r="G44" s="362"/>
      <c r="H44" s="256">
        <f>ROUND(F44*G44,2)</f>
        <v>0</v>
      </c>
      <c r="I44" s="362"/>
      <c r="J44" s="362"/>
      <c r="K44" s="218">
        <f t="shared" si="0"/>
        <v>0</v>
      </c>
      <c r="L44" s="150">
        <f t="shared" si="1"/>
        <v>0</v>
      </c>
      <c r="M44" s="149">
        <f t="shared" si="2"/>
        <v>0</v>
      </c>
      <c r="N44" s="149">
        <f t="shared" si="3"/>
        <v>0</v>
      </c>
      <c r="O44" s="149">
        <f t="shared" si="4"/>
        <v>0</v>
      </c>
      <c r="P44" s="218">
        <f>SUM(M44:O44)</f>
        <v>0</v>
      </c>
    </row>
    <row r="45" spans="1:16" s="28" customFormat="1" ht="26.4">
      <c r="A45" s="361">
        <v>23</v>
      </c>
      <c r="B45" s="235"/>
      <c r="C45" s="197" t="s">
        <v>200</v>
      </c>
      <c r="D45" s="198" t="s">
        <v>77</v>
      </c>
      <c r="E45" s="198">
        <v>20</v>
      </c>
      <c r="F45" s="362"/>
      <c r="G45" s="362"/>
      <c r="H45" s="256">
        <f>ROUND(F45*G45,2)</f>
        <v>0</v>
      </c>
      <c r="I45" s="362"/>
      <c r="J45" s="362"/>
      <c r="K45" s="218">
        <f t="shared" si="0"/>
        <v>0</v>
      </c>
      <c r="L45" s="150">
        <f t="shared" si="1"/>
        <v>0</v>
      </c>
      <c r="M45" s="149">
        <f t="shared" si="2"/>
        <v>0</v>
      </c>
      <c r="N45" s="149">
        <f t="shared" si="3"/>
        <v>0</v>
      </c>
      <c r="O45" s="149">
        <f t="shared" si="4"/>
        <v>0</v>
      </c>
      <c r="P45" s="218">
        <f>SUM(M45:O45)</f>
        <v>0</v>
      </c>
    </row>
    <row r="46" spans="1:16">
      <c r="A46" s="134"/>
      <c r="B46" s="135"/>
      <c r="C46" s="214"/>
      <c r="D46" s="215"/>
      <c r="E46" s="141"/>
      <c r="F46" s="140">
        <v>0</v>
      </c>
      <c r="G46" s="140">
        <v>0</v>
      </c>
      <c r="H46" s="140"/>
      <c r="I46" s="141"/>
      <c r="J46" s="141"/>
      <c r="K46" s="217"/>
      <c r="L46" s="141"/>
      <c r="M46" s="141"/>
      <c r="N46" s="141"/>
      <c r="O46" s="141"/>
      <c r="P46" s="217"/>
    </row>
    <row r="47" spans="1:16" ht="15.45" customHeight="1">
      <c r="A47" s="100"/>
      <c r="B47" s="101"/>
      <c r="C47" s="476" t="s">
        <v>559</v>
      </c>
      <c r="D47" s="477"/>
      <c r="E47" s="477"/>
      <c r="F47" s="477"/>
      <c r="G47" s="477"/>
      <c r="H47" s="477"/>
      <c r="I47" s="477"/>
      <c r="J47" s="477"/>
      <c r="K47" s="477"/>
      <c r="L47" s="102">
        <f>SUM(L14:L46)</f>
        <v>0</v>
      </c>
      <c r="M47" s="102">
        <f>SUM(M14:M46)</f>
        <v>0</v>
      </c>
      <c r="N47" s="102">
        <f>SUM(N14:N46)</f>
        <v>0</v>
      </c>
      <c r="O47" s="102">
        <f>SUM(O14:O46)</f>
        <v>0</v>
      </c>
      <c r="P47" s="220">
        <f>SUM(P14:P46)</f>
        <v>0</v>
      </c>
    </row>
    <row r="48" spans="1:16" s="70" customFormat="1">
      <c r="I48" s="90"/>
    </row>
    <row r="49" spans="1:16" customFormat="1" ht="12.75" customHeight="1">
      <c r="A49" s="474" t="s">
        <v>31</v>
      </c>
      <c r="B49" s="474"/>
    </row>
    <row r="50" spans="1:16" customFormat="1" ht="45" customHeight="1">
      <c r="A50"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50" s="463"/>
      <c r="C50" s="463"/>
      <c r="D50" s="463"/>
      <c r="E50" s="463"/>
      <c r="F50" s="463"/>
      <c r="G50" s="463"/>
      <c r="H50" s="463"/>
      <c r="I50" s="463"/>
      <c r="J50" s="463"/>
      <c r="K50" s="463"/>
      <c r="L50" s="463"/>
      <c r="M50" s="463"/>
      <c r="N50" s="463"/>
      <c r="O50" s="463"/>
      <c r="P50" s="463"/>
    </row>
    <row r="51" spans="1:16" customFormat="1" ht="79.5" customHeight="1">
      <c r="A51" s="470" t="str">
        <f>'2,1'!$A$66</f>
        <v>Saskaņā ar Latvijas būvnormatīva LBN 501-17 "Būvizmaksu noteikšanas kārtība" 3.9. punktu, izmaksas, kuras saistītas ar būvlaukuma iekārtošanu, uzturēšanu, būvdarbu organizēšanu un tml., iekļaujamas pie virsizdevumiem.</v>
      </c>
      <c r="B51" s="470"/>
      <c r="C51" s="470"/>
      <c r="D51" s="470"/>
      <c r="E51" s="470"/>
      <c r="F51" s="470"/>
      <c r="G51" s="470"/>
      <c r="H51" s="470"/>
      <c r="I51" s="470"/>
      <c r="J51" s="470"/>
      <c r="K51" s="470"/>
      <c r="L51" s="470"/>
      <c r="M51" s="470"/>
      <c r="N51" s="470"/>
      <c r="O51" s="470"/>
      <c r="P51" s="470"/>
    </row>
    <row r="52" spans="1:16" customFormat="1" ht="12.75" customHeight="1">
      <c r="B52" s="92"/>
    </row>
    <row r="53" spans="1:16" customFormat="1" ht="12.75" customHeight="1">
      <c r="B53" s="92"/>
    </row>
    <row r="54" spans="1:16" s="70" customFormat="1">
      <c r="B54" s="70" t="s">
        <v>2</v>
      </c>
      <c r="L54" s="93" t="str">
        <f>Koptame!B34</f>
        <v>Pārbaudīja:</v>
      </c>
      <c r="M54" s="93"/>
      <c r="N54" s="93"/>
      <c r="O54" s="93"/>
      <c r="P54" s="93"/>
    </row>
    <row r="55" spans="1:16" s="70" customFormat="1">
      <c r="C55" s="89">
        <f>Koptame!C29</f>
        <v>0</v>
      </c>
      <c r="L55" s="89"/>
      <c r="M55" s="460">
        <f>Koptame!C35</f>
        <v>0</v>
      </c>
      <c r="N55" s="460"/>
      <c r="O55" s="93"/>
      <c r="P55" s="93"/>
    </row>
    <row r="56" spans="1:16" s="70" customFormat="1">
      <c r="C56" s="88">
        <f>Koptame!C30</f>
        <v>0</v>
      </c>
      <c r="L56" s="88"/>
      <c r="M56" s="461">
        <f>Koptame!C36</f>
        <v>0</v>
      </c>
      <c r="N56" s="461"/>
      <c r="O56" s="93"/>
      <c r="P56" s="93"/>
    </row>
    <row r="57" spans="1:16" s="70" customFormat="1" collapsed="1">
      <c r="B57" s="90"/>
      <c r="F57" s="90"/>
      <c r="G57" s="90"/>
    </row>
  </sheetData>
  <mergeCells count="17">
    <mergeCell ref="A3:P3"/>
    <mergeCell ref="L10:O10"/>
    <mergeCell ref="D4:P4"/>
    <mergeCell ref="D6:P6"/>
    <mergeCell ref="F12:K12"/>
    <mergeCell ref="L12:P12"/>
    <mergeCell ref="A12:A13"/>
    <mergeCell ref="B12:B13"/>
    <mergeCell ref="C12:C13"/>
    <mergeCell ref="D12:D13"/>
    <mergeCell ref="E12:E13"/>
    <mergeCell ref="C47:K47"/>
    <mergeCell ref="M56:N56"/>
    <mergeCell ref="M55:N55"/>
    <mergeCell ref="A51:P51"/>
    <mergeCell ref="A50:P50"/>
    <mergeCell ref="A49:B49"/>
  </mergeCells>
  <dataValidations count="2">
    <dataValidation type="list" allowBlank="1" showInputMessage="1" showErrorMessage="1" sqref="D41:D42" xr:uid="{242E8669-4D7E-4742-9D09-14D79EF64DF6}">
      <formula1>#REF!</formula1>
    </dataValidation>
    <dataValidation type="list" allowBlank="1" showInputMessage="1" showErrorMessage="1" sqref="D27:D29 D31:D36" xr:uid="{46D8A6BA-78D7-4A5E-BF6F-529F34E0165F}">
      <formula1>#REF!</formula1>
    </dataValidation>
  </dataValidations>
  <printOptions horizontalCentered="1"/>
  <pageMargins left="0.27559055118110237" right="0.27559055118110237" top="0.74803149606299213" bottom="0.74803149606299213" header="0.31496062992125984" footer="0.31496062992125984"/>
  <pageSetup paperSize="9" scale="7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36"/>
  <sheetViews>
    <sheetView showZeros="0" view="pageBreakPreview" zoomScaleNormal="100" zoomScaleSheetLayoutView="100" workbookViewId="0">
      <selection activeCell="E19" sqref="E19"/>
    </sheetView>
  </sheetViews>
  <sheetFormatPr defaultColWidth="9.109375" defaultRowHeight="13.2"/>
  <cols>
    <col min="1" max="1" width="10.33203125" style="32" customWidth="1"/>
    <col min="2" max="2" width="12.6640625" style="32" customWidth="1"/>
    <col min="3" max="3" width="32.6640625" style="32" customWidth="1"/>
    <col min="4" max="4" width="10" style="32" customWidth="1"/>
    <col min="5" max="5" width="13.33203125" style="32" customWidth="1"/>
    <col min="6" max="6" width="13.6640625" style="32" customWidth="1"/>
    <col min="7" max="7" width="17.33203125" style="32" customWidth="1"/>
    <col min="8" max="8" width="12.88671875" style="32" customWidth="1"/>
    <col min="9" max="9" width="16" style="32" customWidth="1"/>
    <col min="10" max="16384" width="9.109375" style="32"/>
  </cols>
  <sheetData>
    <row r="1" spans="1:9" ht="17.399999999999999">
      <c r="A1" s="31"/>
    </row>
    <row r="2" spans="1:9" ht="18" customHeight="1">
      <c r="A2" s="442" t="s">
        <v>48</v>
      </c>
      <c r="B2" s="442"/>
      <c r="C2" s="442"/>
      <c r="D2" s="442"/>
      <c r="E2" s="442"/>
      <c r="F2" s="442"/>
      <c r="G2" s="442"/>
      <c r="H2" s="442"/>
      <c r="I2" s="442"/>
    </row>
    <row r="3" spans="1:9">
      <c r="A3" s="35"/>
    </row>
    <row r="4" spans="1:9" ht="17.399999999999999">
      <c r="A4" s="451" t="str">
        <f>Koptame!C16</f>
        <v>Vispārējie būvdarbi</v>
      </c>
      <c r="B4" s="452"/>
      <c r="C4" s="452"/>
      <c r="D4" s="452"/>
      <c r="E4" s="452"/>
      <c r="F4" s="452"/>
      <c r="G4" s="452"/>
      <c r="H4" s="452"/>
      <c r="I4" s="453"/>
    </row>
    <row r="5" spans="1:9">
      <c r="A5" s="35"/>
    </row>
    <row r="6" spans="1:9" ht="15">
      <c r="A6" s="454" t="s">
        <v>3</v>
      </c>
      <c r="B6" s="454"/>
      <c r="C6" s="439" t="str">
        <f>Koptame!C5</f>
        <v>13. apakšstacija</v>
      </c>
      <c r="D6" s="439"/>
      <c r="E6" s="439"/>
      <c r="F6" s="439"/>
      <c r="G6" s="439"/>
      <c r="H6" s="439"/>
      <c r="I6" s="439"/>
    </row>
    <row r="7" spans="1:9" ht="46.05" customHeight="1">
      <c r="A7" s="454" t="s">
        <v>18</v>
      </c>
      <c r="B7" s="454"/>
      <c r="C7" s="439" t="str">
        <f>Koptame!C6</f>
        <v>Ēkas nojaukšana un 13. apakšstacijas izbūve Fridriķa 
ielā 2, 10kV elektrolīnijas atjaunošana un elektroiekārtu
ierīkošana</v>
      </c>
      <c r="D7" s="439"/>
      <c r="E7" s="439"/>
      <c r="F7" s="439"/>
      <c r="G7" s="439"/>
      <c r="H7" s="439"/>
      <c r="I7" s="439"/>
    </row>
    <row r="8" spans="1:9" ht="15">
      <c r="A8" s="439" t="s">
        <v>4</v>
      </c>
      <c r="B8" s="439"/>
      <c r="C8" s="439" t="str">
        <f>Koptame!C7</f>
        <v>Rīga, Fridriķa iela 2</v>
      </c>
      <c r="D8" s="439"/>
      <c r="E8" s="439"/>
      <c r="F8" s="439"/>
      <c r="G8" s="439"/>
      <c r="H8" s="439"/>
      <c r="I8" s="439"/>
    </row>
    <row r="9" spans="1:9" ht="15">
      <c r="A9" s="455" t="str">
        <f>Koptame!B8</f>
        <v>Pasūtījuma Nr.</v>
      </c>
      <c r="B9" s="455"/>
      <c r="C9" s="58">
        <f>Koptame!C8</f>
        <v>0</v>
      </c>
      <c r="D9" s="36"/>
      <c r="F9" s="37"/>
      <c r="G9" s="37"/>
      <c r="H9" s="37"/>
      <c r="I9" s="37"/>
    </row>
    <row r="10" spans="1:9" ht="15.45" customHeight="1">
      <c r="A10" s="57"/>
      <c r="B10" s="57"/>
      <c r="C10" s="36"/>
      <c r="D10" s="36"/>
      <c r="F10" s="37"/>
      <c r="G10" s="37"/>
      <c r="H10" s="37"/>
      <c r="I10" s="37"/>
    </row>
    <row r="11" spans="1:9" ht="18" customHeight="1">
      <c r="A11" s="38"/>
      <c r="F11" s="445" t="s">
        <v>36</v>
      </c>
      <c r="G11" s="446"/>
      <c r="H11" s="33">
        <f>E25</f>
        <v>0</v>
      </c>
      <c r="I11" s="34"/>
    </row>
    <row r="12" spans="1:9" ht="17.399999999999999">
      <c r="A12" s="38"/>
      <c r="F12" s="445" t="s">
        <v>5</v>
      </c>
      <c r="G12" s="446"/>
      <c r="H12" s="33">
        <f>I21</f>
        <v>0</v>
      </c>
      <c r="I12" s="34"/>
    </row>
    <row r="13" spans="1:9">
      <c r="H13" s="124">
        <f>H12+kops2!H12+kops3!H12+kops4!H12</f>
        <v>0</v>
      </c>
    </row>
    <row r="14" spans="1:9" ht="13.8">
      <c r="G14" s="10"/>
      <c r="H14" s="10" t="str">
        <f>Koptame!D10</f>
        <v xml:space="preserve">Tāme sastādīta: </v>
      </c>
    </row>
    <row r="15" spans="1:9" ht="15">
      <c r="A15" s="39"/>
    </row>
    <row r="16" spans="1:9" ht="51.45" customHeight="1">
      <c r="A16" s="440" t="s">
        <v>6</v>
      </c>
      <c r="B16" s="440" t="s">
        <v>7</v>
      </c>
      <c r="C16" s="456" t="s">
        <v>46</v>
      </c>
      <c r="D16" s="457"/>
      <c r="E16" s="440" t="s">
        <v>37</v>
      </c>
      <c r="F16" s="440" t="s">
        <v>8</v>
      </c>
      <c r="G16" s="440"/>
      <c r="H16" s="440"/>
      <c r="I16" s="440" t="s">
        <v>9</v>
      </c>
    </row>
    <row r="17" spans="1:9" ht="40.799999999999997" customHeight="1">
      <c r="A17" s="440"/>
      <c r="B17" s="440"/>
      <c r="C17" s="458"/>
      <c r="D17" s="459"/>
      <c r="E17" s="440"/>
      <c r="F17" s="94" t="s">
        <v>38</v>
      </c>
      <c r="G17" s="94" t="s">
        <v>44</v>
      </c>
      <c r="H17" s="94" t="s">
        <v>40</v>
      </c>
      <c r="I17" s="440"/>
    </row>
    <row r="18" spans="1:9" ht="17.399999999999999">
      <c r="A18" s="40"/>
      <c r="B18" s="41"/>
      <c r="C18" s="447"/>
      <c r="D18" s="448"/>
      <c r="E18" s="41"/>
      <c r="F18" s="41"/>
      <c r="G18" s="41"/>
      <c r="H18" s="41"/>
      <c r="I18" s="42"/>
    </row>
    <row r="19" spans="1:9">
      <c r="A19" s="43">
        <v>1</v>
      </c>
      <c r="B19" s="44" t="s">
        <v>268</v>
      </c>
      <c r="C19" s="449" t="s">
        <v>24</v>
      </c>
      <c r="D19" s="450"/>
      <c r="E19" s="29">
        <f>'1,1'!P142</f>
        <v>0</v>
      </c>
      <c r="F19" s="29">
        <f>'1,1'!M142</f>
        <v>0</v>
      </c>
      <c r="G19" s="29">
        <f>'1,1'!N142</f>
        <v>0</v>
      </c>
      <c r="H19" s="29">
        <f>'1,1'!O142</f>
        <v>0</v>
      </c>
      <c r="I19" s="30">
        <f>'1,1'!L142</f>
        <v>0</v>
      </c>
    </row>
    <row r="20" spans="1:9">
      <c r="A20" s="46"/>
      <c r="B20" s="47"/>
      <c r="C20" s="443"/>
      <c r="D20" s="444"/>
      <c r="E20" s="45"/>
      <c r="F20" s="98"/>
      <c r="G20" s="98"/>
      <c r="H20" s="98"/>
      <c r="I20" s="99"/>
    </row>
    <row r="21" spans="1:9" ht="16.5" customHeight="1">
      <c r="A21" s="67"/>
      <c r="B21" s="67"/>
      <c r="C21" s="48" t="s">
        <v>10</v>
      </c>
      <c r="D21" s="48"/>
      <c r="E21" s="49">
        <f>SUM(E19:E20)</f>
        <v>0</v>
      </c>
      <c r="F21" s="49">
        <f>SUM(F19:F20)</f>
        <v>0</v>
      </c>
      <c r="G21" s="49">
        <f>SUM(G19:G20)</f>
        <v>0</v>
      </c>
      <c r="H21" s="49">
        <f>SUM(H19:H20)</f>
        <v>0</v>
      </c>
      <c r="I21" s="49">
        <f>SUM(I19:I20)</f>
        <v>0</v>
      </c>
    </row>
    <row r="22" spans="1:9" ht="15.6">
      <c r="A22" s="441" t="s">
        <v>23</v>
      </c>
      <c r="B22" s="441"/>
      <c r="C22" s="441"/>
      <c r="D22" s="50"/>
      <c r="E22" s="51">
        <f>ROUND(E21*D22,2)</f>
        <v>0</v>
      </c>
      <c r="F22" s="37"/>
    </row>
    <row r="23" spans="1:9" ht="15.6">
      <c r="A23" s="66"/>
      <c r="B23" s="66"/>
      <c r="C23" s="87" t="s">
        <v>30</v>
      </c>
      <c r="D23" s="50"/>
      <c r="E23" s="51">
        <f>E22*0.1</f>
        <v>0</v>
      </c>
      <c r="F23" s="37"/>
    </row>
    <row r="24" spans="1:9" ht="15.6">
      <c r="A24" s="441" t="s">
        <v>19</v>
      </c>
      <c r="B24" s="441"/>
      <c r="C24" s="441"/>
      <c r="D24" s="50"/>
      <c r="E24" s="51">
        <f>ROUND(E21*D24,2)</f>
        <v>0</v>
      </c>
      <c r="F24" s="37"/>
    </row>
    <row r="25" spans="1:9" ht="18" customHeight="1">
      <c r="A25" s="438"/>
      <c r="B25" s="438"/>
      <c r="C25" s="48" t="s">
        <v>11</v>
      </c>
      <c r="D25" s="48"/>
      <c r="E25" s="52">
        <f>E24+E22+E21</f>
        <v>0</v>
      </c>
      <c r="F25" s="37"/>
    </row>
    <row r="26" spans="1:9" ht="17.399999999999999">
      <c r="A26" s="53"/>
    </row>
    <row r="27" spans="1:9" ht="17.399999999999999">
      <c r="A27" s="53"/>
    </row>
    <row r="28" spans="1:9" ht="13.8">
      <c r="A28" s="54"/>
      <c r="B28" s="2" t="s">
        <v>2</v>
      </c>
      <c r="C28" s="3"/>
      <c r="F28" s="37"/>
    </row>
    <row r="29" spans="1:9" ht="13.8">
      <c r="A29" s="37"/>
      <c r="B29" s="3"/>
      <c r="C29" s="89">
        <f>Koptame!C29</f>
        <v>0</v>
      </c>
      <c r="D29" s="55"/>
      <c r="E29" s="55"/>
      <c r="F29" s="37"/>
    </row>
    <row r="30" spans="1:9" ht="13.8">
      <c r="A30" s="56"/>
      <c r="B30" s="2"/>
      <c r="C30" s="88">
        <f>Koptame!C30</f>
        <v>0</v>
      </c>
      <c r="D30" s="37"/>
      <c r="E30" s="37"/>
      <c r="F30" s="37"/>
    </row>
    <row r="31" spans="1:9" ht="13.8">
      <c r="B31" s="2"/>
      <c r="C31" s="88"/>
    </row>
    <row r="32" spans="1:9" ht="13.8">
      <c r="B32" s="2"/>
    </row>
    <row r="33" spans="2:3" ht="13.8">
      <c r="B33" s="4"/>
      <c r="C33" s="1"/>
    </row>
    <row r="34" spans="2:3" ht="13.8">
      <c r="B34" s="2" t="str">
        <f>Koptame!B34</f>
        <v>Pārbaudīja:</v>
      </c>
      <c r="C34" s="69"/>
    </row>
    <row r="35" spans="2:3" ht="13.8">
      <c r="B35" s="3"/>
      <c r="C35" s="89">
        <f>Koptame!C35</f>
        <v>0</v>
      </c>
    </row>
    <row r="36" spans="2:3" ht="13.8">
      <c r="B36" s="2"/>
      <c r="C36" s="88">
        <f>Koptame!C36</f>
        <v>0</v>
      </c>
    </row>
  </sheetData>
  <mergeCells count="23">
    <mergeCell ref="A2:I2"/>
    <mergeCell ref="C20:D20"/>
    <mergeCell ref="F11:G11"/>
    <mergeCell ref="F12:G12"/>
    <mergeCell ref="C18:D18"/>
    <mergeCell ref="C19:D19"/>
    <mergeCell ref="A16:A17"/>
    <mergeCell ref="A4:I4"/>
    <mergeCell ref="A6:B6"/>
    <mergeCell ref="I16:I17"/>
    <mergeCell ref="A7:B7"/>
    <mergeCell ref="A8:B8"/>
    <mergeCell ref="A9:B9"/>
    <mergeCell ref="B16:B17"/>
    <mergeCell ref="C16:D17"/>
    <mergeCell ref="A25:B25"/>
    <mergeCell ref="C6:I6"/>
    <mergeCell ref="C7:I7"/>
    <mergeCell ref="C8:I8"/>
    <mergeCell ref="E16:E17"/>
    <mergeCell ref="F16:H16"/>
    <mergeCell ref="A22:C22"/>
    <mergeCell ref="A24:C24"/>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152"/>
  <sheetViews>
    <sheetView showZeros="0" view="pageBreakPreview" topLeftCell="A115" zoomScaleNormal="80" zoomScaleSheetLayoutView="100" workbookViewId="0">
      <selection activeCell="I129" sqref="I129"/>
    </sheetView>
  </sheetViews>
  <sheetFormatPr defaultColWidth="9.109375" defaultRowHeight="13.8"/>
  <cols>
    <col min="1" max="1" width="5.109375" style="11" customWidth="1"/>
    <col min="2" max="2" width="6.33203125" style="28" customWidth="1"/>
    <col min="3" max="3" width="40.33203125" style="11" customWidth="1"/>
    <col min="4" max="4" width="8.109375" style="11" customWidth="1"/>
    <col min="5" max="5" width="9.109375" style="11"/>
    <col min="6" max="7" width="9.109375" style="28"/>
    <col min="8" max="11" width="9.109375" style="11"/>
    <col min="12" max="15" width="9.109375" style="11" customWidth="1"/>
    <col min="16" max="16" width="12.88671875" style="11" customWidth="1"/>
    <col min="17" max="16384" width="9.109375" style="11"/>
  </cols>
  <sheetData>
    <row r="1" spans="1:16" s="16" customFormat="1" ht="15.6">
      <c r="B1" s="112"/>
      <c r="C1" s="112"/>
      <c r="D1" s="112"/>
      <c r="E1" s="112"/>
      <c r="F1" s="112"/>
      <c r="G1" s="112" t="s">
        <v>43</v>
      </c>
      <c r="H1" s="112"/>
      <c r="I1" s="113" t="str">
        <f>kops1!B19</f>
        <v>1.1</v>
      </c>
      <c r="J1" s="112"/>
      <c r="K1" s="112"/>
      <c r="L1" s="112"/>
      <c r="M1" s="112"/>
      <c r="N1" s="112"/>
      <c r="O1" s="112"/>
      <c r="P1" s="112"/>
    </row>
    <row r="2" spans="1:16" s="16" customFormat="1">
      <c r="A2" s="111"/>
      <c r="B2" s="111"/>
      <c r="C2" s="111"/>
      <c r="D2" s="111"/>
      <c r="E2" s="111"/>
      <c r="F2" s="111"/>
      <c r="G2" s="111"/>
      <c r="H2" s="111"/>
      <c r="I2" s="111"/>
      <c r="J2" s="111"/>
      <c r="K2" s="111"/>
      <c r="L2" s="111"/>
      <c r="M2" s="111"/>
      <c r="N2" s="111"/>
      <c r="O2" s="111"/>
      <c r="P2" s="111"/>
    </row>
    <row r="3" spans="1:16" s="16" customFormat="1">
      <c r="A3" s="471" t="str">
        <f>C14</f>
        <v xml:space="preserve">Vispārīgie būvdarbi </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c r="P4" s="473"/>
    </row>
    <row r="5" spans="1:16">
      <c r="A5" s="24" t="s">
        <v>318</v>
      </c>
      <c r="B5" s="61"/>
      <c r="D5" s="13"/>
      <c r="E5" s="13"/>
      <c r="F5" s="13"/>
      <c r="G5" s="13"/>
      <c r="H5" s="13"/>
      <c r="I5" s="13"/>
      <c r="J5" s="13"/>
      <c r="K5" s="13"/>
      <c r="L5" s="13"/>
      <c r="M5" s="13"/>
      <c r="N5" s="13"/>
      <c r="O5" s="13"/>
      <c r="P5" s="13"/>
    </row>
    <row r="6" spans="1:16">
      <c r="A6" s="24" t="s">
        <v>319</v>
      </c>
      <c r="B6" s="61"/>
      <c r="D6" s="473"/>
      <c r="E6" s="473"/>
      <c r="F6" s="473"/>
      <c r="G6" s="473"/>
      <c r="H6" s="473"/>
      <c r="I6" s="473"/>
      <c r="J6" s="473"/>
      <c r="K6" s="473"/>
      <c r="L6" s="473"/>
      <c r="M6" s="473"/>
      <c r="N6" s="473"/>
      <c r="O6" s="473"/>
      <c r="P6" s="473"/>
    </row>
    <row r="7" spans="1:16">
      <c r="A7" s="24" t="s">
        <v>553</v>
      </c>
      <c r="B7" s="61"/>
      <c r="D7" s="14"/>
      <c r="E7" s="21"/>
      <c r="F7" s="26"/>
      <c r="G7" s="26"/>
      <c r="H7" s="21"/>
      <c r="I7" s="21"/>
      <c r="J7" s="21"/>
      <c r="K7" s="21"/>
      <c r="L7" s="21"/>
      <c r="M7" s="21"/>
      <c r="N7" s="21"/>
      <c r="O7" s="21"/>
      <c r="P7" s="17"/>
    </row>
    <row r="8" spans="1:16">
      <c r="A8" s="3" t="str">
        <f>Koptame!B11</f>
        <v>Tāme sastādīta 202__.gada tirgus cenās, pamatojoties uz SIA „Baltex Group” būvprojekta rasējumiem un darbu apjomiem</v>
      </c>
      <c r="B8" s="62"/>
      <c r="D8" s="14"/>
      <c r="E8" s="14"/>
      <c r="F8" s="27"/>
      <c r="G8" s="27"/>
      <c r="H8" s="14"/>
      <c r="I8" s="14"/>
      <c r="J8" s="14"/>
      <c r="K8" s="21"/>
      <c r="L8" s="21"/>
      <c r="M8" s="21"/>
      <c r="N8" s="21"/>
      <c r="O8" s="12" t="s">
        <v>42</v>
      </c>
      <c r="P8" s="18">
        <f>P142</f>
        <v>0</v>
      </c>
    </row>
    <row r="9" spans="1:16">
      <c r="A9" s="15"/>
      <c r="B9" s="61"/>
      <c r="D9" s="19"/>
      <c r="E9" s="21"/>
      <c r="F9" s="26"/>
      <c r="G9" s="26"/>
      <c r="H9" s="21"/>
      <c r="I9" s="21"/>
      <c r="J9" s="21"/>
      <c r="K9" s="21"/>
      <c r="N9" s="21"/>
      <c r="O9" s="21"/>
      <c r="P9" s="17"/>
    </row>
    <row r="10" spans="1:16" ht="15.45" customHeight="1">
      <c r="A10" s="23"/>
      <c r="B10" s="63"/>
      <c r="J10" s="22"/>
      <c r="K10" s="22"/>
      <c r="L10" s="472" t="str">
        <f>Koptame!D10</f>
        <v xml:space="preserve">Tāme sastādīta: </v>
      </c>
      <c r="M10" s="472"/>
      <c r="N10" s="472"/>
      <c r="O10" s="472"/>
      <c r="P10" s="22"/>
    </row>
    <row r="11" spans="1:16" ht="15">
      <c r="A11" s="23"/>
      <c r="B11" s="63"/>
    </row>
    <row r="12" spans="1:16" ht="14.25" customHeight="1">
      <c r="A12" s="464" t="s">
        <v>6</v>
      </c>
      <c r="B12" s="465" t="s">
        <v>12</v>
      </c>
      <c r="C12" s="466" t="s">
        <v>47</v>
      </c>
      <c r="D12" s="467" t="s">
        <v>13</v>
      </c>
      <c r="E12" s="464" t="s">
        <v>14</v>
      </c>
      <c r="F12" s="462" t="s">
        <v>15</v>
      </c>
      <c r="G12" s="462"/>
      <c r="H12" s="462"/>
      <c r="I12" s="462"/>
      <c r="J12" s="462"/>
      <c r="K12" s="462"/>
      <c r="L12" s="462" t="s">
        <v>16</v>
      </c>
      <c r="M12" s="462"/>
      <c r="N12" s="462"/>
      <c r="O12" s="462"/>
      <c r="P12" s="462"/>
    </row>
    <row r="13" spans="1:16" ht="81" customHeight="1">
      <c r="A13" s="464"/>
      <c r="B13" s="465"/>
      <c r="C13" s="466"/>
      <c r="D13" s="467"/>
      <c r="E13" s="464"/>
      <c r="F13" s="127" t="s">
        <v>17</v>
      </c>
      <c r="G13" s="127" t="s">
        <v>32</v>
      </c>
      <c r="H13" s="127" t="s">
        <v>33</v>
      </c>
      <c r="I13" s="127" t="s">
        <v>45</v>
      </c>
      <c r="J13" s="127" t="s">
        <v>606</v>
      </c>
      <c r="K13" s="216" t="s">
        <v>34</v>
      </c>
      <c r="L13" s="127" t="s">
        <v>9</v>
      </c>
      <c r="M13" s="127" t="s">
        <v>33</v>
      </c>
      <c r="N13" s="127" t="s">
        <v>45</v>
      </c>
      <c r="O13" s="388" t="s">
        <v>606</v>
      </c>
      <c r="P13" s="216" t="s">
        <v>35</v>
      </c>
    </row>
    <row r="14" spans="1:16">
      <c r="A14" s="134"/>
      <c r="B14" s="135"/>
      <c r="C14" s="380" t="str">
        <f>kops1!C19</f>
        <v xml:space="preserve">Vispārīgie būvdarbi </v>
      </c>
      <c r="D14" s="137"/>
      <c r="E14" s="138"/>
      <c r="F14" s="139"/>
      <c r="G14" s="140"/>
      <c r="H14" s="140"/>
      <c r="I14" s="141"/>
      <c r="J14" s="141"/>
      <c r="K14" s="217">
        <f t="shared" ref="K14:K45" si="0">SUM(H14:J14)</f>
        <v>0</v>
      </c>
      <c r="L14" s="142">
        <f t="shared" ref="L14:L45" si="1">ROUND(F14*E14,2)</f>
        <v>0</v>
      </c>
      <c r="M14" s="141">
        <f t="shared" ref="M14:M45" si="2">ROUND(H14*E14,2)</f>
        <v>0</v>
      </c>
      <c r="N14" s="141">
        <f t="shared" ref="N14:N45" si="3">ROUND(I14*E14,2)</f>
        <v>0</v>
      </c>
      <c r="O14" s="141">
        <f t="shared" ref="O14:O45" si="4">ROUND(J14*E14,2)</f>
        <v>0</v>
      </c>
      <c r="P14" s="217">
        <f t="shared" ref="P14" si="5">SUM(M14:O14)</f>
        <v>0</v>
      </c>
    </row>
    <row r="15" spans="1:16" s="28" customFormat="1">
      <c r="A15" s="143"/>
      <c r="B15" s="144"/>
      <c r="C15" s="145" t="s">
        <v>167</v>
      </c>
      <c r="D15" s="146"/>
      <c r="E15" s="147"/>
      <c r="F15" s="148">
        <f>IFERROR(ROUND(H15/G15,2),0)</f>
        <v>0</v>
      </c>
      <c r="G15" s="148">
        <f>IF(H15&gt;0,5,0)</f>
        <v>0</v>
      </c>
      <c r="H15" s="140"/>
      <c r="I15" s="140"/>
      <c r="J15" s="140"/>
      <c r="K15" s="218">
        <f t="shared" si="0"/>
        <v>0</v>
      </c>
      <c r="L15" s="150">
        <f t="shared" si="1"/>
        <v>0</v>
      </c>
      <c r="M15" s="149">
        <f t="shared" si="2"/>
        <v>0</v>
      </c>
      <c r="N15" s="149">
        <f t="shared" si="3"/>
        <v>0</v>
      </c>
      <c r="O15" s="149">
        <f t="shared" si="4"/>
        <v>0</v>
      </c>
      <c r="P15" s="218">
        <f>SUM(M15:O15)</f>
        <v>0</v>
      </c>
    </row>
    <row r="16" spans="1:16" s="104" customFormat="1" ht="26.4">
      <c r="A16" s="143">
        <v>1</v>
      </c>
      <c r="B16" s="144"/>
      <c r="C16" s="151" t="s">
        <v>300</v>
      </c>
      <c r="D16" s="146" t="s">
        <v>168</v>
      </c>
      <c r="E16" s="152">
        <v>22.5</v>
      </c>
      <c r="F16" s="153"/>
      <c r="G16" s="153"/>
      <c r="H16" s="154">
        <f t="shared" ref="H16:H19" si="6">ROUND(F16*G16,2)</f>
        <v>0</v>
      </c>
      <c r="I16" s="155"/>
      <c r="J16" s="156"/>
      <c r="K16" s="218">
        <f t="shared" si="0"/>
        <v>0</v>
      </c>
      <c r="L16" s="150">
        <f t="shared" si="1"/>
        <v>0</v>
      </c>
      <c r="M16" s="149">
        <f t="shared" si="2"/>
        <v>0</v>
      </c>
      <c r="N16" s="149">
        <f t="shared" si="3"/>
        <v>0</v>
      </c>
      <c r="O16" s="149">
        <f t="shared" si="4"/>
        <v>0</v>
      </c>
      <c r="P16" s="218">
        <f t="shared" ref="P16:P19" si="7">SUM(M16:O16)</f>
        <v>0</v>
      </c>
    </row>
    <row r="17" spans="1:16" s="104" customFormat="1" ht="26.4">
      <c r="A17" s="143">
        <v>2</v>
      </c>
      <c r="B17" s="144"/>
      <c r="C17" s="151" t="s">
        <v>299</v>
      </c>
      <c r="D17" s="146" t="s">
        <v>168</v>
      </c>
      <c r="E17" s="152">
        <v>218</v>
      </c>
      <c r="F17" s="153"/>
      <c r="G17" s="153"/>
      <c r="H17" s="154">
        <f t="shared" si="6"/>
        <v>0</v>
      </c>
      <c r="I17" s="155"/>
      <c r="J17" s="156"/>
      <c r="K17" s="218">
        <f t="shared" si="0"/>
        <v>0</v>
      </c>
      <c r="L17" s="150">
        <f t="shared" si="1"/>
        <v>0</v>
      </c>
      <c r="M17" s="149">
        <f t="shared" si="2"/>
        <v>0</v>
      </c>
      <c r="N17" s="149">
        <f t="shared" si="3"/>
        <v>0</v>
      </c>
      <c r="O17" s="149">
        <f t="shared" si="4"/>
        <v>0</v>
      </c>
      <c r="P17" s="218">
        <f t="shared" si="7"/>
        <v>0</v>
      </c>
    </row>
    <row r="18" spans="1:16" s="104" customFormat="1" ht="26.4">
      <c r="A18" s="143">
        <v>3</v>
      </c>
      <c r="B18" s="144"/>
      <c r="C18" s="151" t="s">
        <v>298</v>
      </c>
      <c r="D18" s="146" t="s">
        <v>168</v>
      </c>
      <c r="E18" s="152">
        <v>56.7</v>
      </c>
      <c r="F18" s="153"/>
      <c r="G18" s="153"/>
      <c r="H18" s="154">
        <f t="shared" si="6"/>
        <v>0</v>
      </c>
      <c r="I18" s="155"/>
      <c r="J18" s="156"/>
      <c r="K18" s="218">
        <f t="shared" si="0"/>
        <v>0</v>
      </c>
      <c r="L18" s="150">
        <f t="shared" si="1"/>
        <v>0</v>
      </c>
      <c r="M18" s="149">
        <f t="shared" si="2"/>
        <v>0</v>
      </c>
      <c r="N18" s="149">
        <f t="shared" si="3"/>
        <v>0</v>
      </c>
      <c r="O18" s="149">
        <f t="shared" si="4"/>
        <v>0</v>
      </c>
      <c r="P18" s="218">
        <f t="shared" si="7"/>
        <v>0</v>
      </c>
    </row>
    <row r="19" spans="1:16" s="104" customFormat="1" ht="39.6">
      <c r="A19" s="143">
        <v>4</v>
      </c>
      <c r="B19" s="144"/>
      <c r="C19" s="151" t="s">
        <v>301</v>
      </c>
      <c r="D19" s="146" t="s">
        <v>168</v>
      </c>
      <c r="E19" s="152">
        <v>113.4</v>
      </c>
      <c r="F19" s="153"/>
      <c r="G19" s="153"/>
      <c r="H19" s="154">
        <f t="shared" si="6"/>
        <v>0</v>
      </c>
      <c r="I19" s="155"/>
      <c r="J19" s="156"/>
      <c r="K19" s="218">
        <f t="shared" si="0"/>
        <v>0</v>
      </c>
      <c r="L19" s="150">
        <f t="shared" si="1"/>
        <v>0</v>
      </c>
      <c r="M19" s="149">
        <f t="shared" si="2"/>
        <v>0</v>
      </c>
      <c r="N19" s="149">
        <f t="shared" si="3"/>
        <v>0</v>
      </c>
      <c r="O19" s="149">
        <f t="shared" si="4"/>
        <v>0</v>
      </c>
      <c r="P19" s="218">
        <f t="shared" si="7"/>
        <v>0</v>
      </c>
    </row>
    <row r="20" spans="1:16" s="104" customFormat="1" ht="26.4">
      <c r="A20" s="143">
        <v>5</v>
      </c>
      <c r="B20" s="144"/>
      <c r="C20" s="151" t="s">
        <v>302</v>
      </c>
      <c r="D20" s="146" t="s">
        <v>168</v>
      </c>
      <c r="E20" s="152">
        <v>10</v>
      </c>
      <c r="F20" s="153"/>
      <c r="G20" s="153"/>
      <c r="H20" s="154">
        <f t="shared" ref="H20" si="8">ROUND(F20*G20,2)</f>
        <v>0</v>
      </c>
      <c r="I20" s="155"/>
      <c r="J20" s="156"/>
      <c r="K20" s="218">
        <f t="shared" si="0"/>
        <v>0</v>
      </c>
      <c r="L20" s="150">
        <f t="shared" si="1"/>
        <v>0</v>
      </c>
      <c r="M20" s="149">
        <f t="shared" si="2"/>
        <v>0</v>
      </c>
      <c r="N20" s="149">
        <f t="shared" si="3"/>
        <v>0</v>
      </c>
      <c r="O20" s="149">
        <f t="shared" si="4"/>
        <v>0</v>
      </c>
      <c r="P20" s="218">
        <f t="shared" ref="P20" si="9">SUM(M20:O20)</f>
        <v>0</v>
      </c>
    </row>
    <row r="21" spans="1:16" s="28" customFormat="1">
      <c r="A21" s="143">
        <v>6</v>
      </c>
      <c r="B21" s="144"/>
      <c r="C21" s="145" t="s">
        <v>169</v>
      </c>
      <c r="D21" s="146"/>
      <c r="E21" s="152"/>
      <c r="F21" s="153"/>
      <c r="G21" s="153"/>
      <c r="H21" s="140"/>
      <c r="I21" s="140"/>
      <c r="J21" s="140"/>
      <c r="K21" s="218">
        <f t="shared" si="0"/>
        <v>0</v>
      </c>
      <c r="L21" s="150">
        <f t="shared" si="1"/>
        <v>0</v>
      </c>
      <c r="M21" s="149">
        <f t="shared" si="2"/>
        <v>0</v>
      </c>
      <c r="N21" s="149">
        <f t="shared" si="3"/>
        <v>0</v>
      </c>
      <c r="O21" s="149">
        <f t="shared" si="4"/>
        <v>0</v>
      </c>
      <c r="P21" s="218">
        <f t="shared" ref="P21:P62" si="10">SUM(M21:O21)</f>
        <v>0</v>
      </c>
    </row>
    <row r="22" spans="1:16" s="103" customFormat="1" ht="26.4">
      <c r="A22" s="143">
        <v>7</v>
      </c>
      <c r="B22" s="144"/>
      <c r="C22" s="157" t="s">
        <v>170</v>
      </c>
      <c r="D22" s="158" t="s">
        <v>168</v>
      </c>
      <c r="E22" s="159">
        <f>150-E23</f>
        <v>135</v>
      </c>
      <c r="F22" s="153"/>
      <c r="G22" s="153"/>
      <c r="H22" s="154">
        <f>ROUND(F22*G22,2)</f>
        <v>0</v>
      </c>
      <c r="I22" s="160"/>
      <c r="J22" s="160"/>
      <c r="K22" s="218">
        <f t="shared" si="0"/>
        <v>0</v>
      </c>
      <c r="L22" s="148">
        <f t="shared" si="1"/>
        <v>0</v>
      </c>
      <c r="M22" s="161">
        <f t="shared" si="2"/>
        <v>0</v>
      </c>
      <c r="N22" s="161">
        <f t="shared" si="3"/>
        <v>0</v>
      </c>
      <c r="O22" s="161">
        <f t="shared" si="4"/>
        <v>0</v>
      </c>
      <c r="P22" s="218">
        <f>SUM(M22:O22)</f>
        <v>0</v>
      </c>
    </row>
    <row r="23" spans="1:16" s="103" customFormat="1">
      <c r="A23" s="143">
        <v>8</v>
      </c>
      <c r="B23" s="144"/>
      <c r="C23" s="157" t="s">
        <v>171</v>
      </c>
      <c r="D23" s="158" t="s">
        <v>168</v>
      </c>
      <c r="E23" s="159">
        <v>15</v>
      </c>
      <c r="F23" s="153"/>
      <c r="G23" s="153"/>
      <c r="H23" s="154">
        <f t="shared" ref="H23:H26" si="11">ROUND(F23*G23,2)</f>
        <v>0</v>
      </c>
      <c r="I23" s="160"/>
      <c r="J23" s="160"/>
      <c r="K23" s="218">
        <f t="shared" si="0"/>
        <v>0</v>
      </c>
      <c r="L23" s="148">
        <f t="shared" si="1"/>
        <v>0</v>
      </c>
      <c r="M23" s="161">
        <f t="shared" si="2"/>
        <v>0</v>
      </c>
      <c r="N23" s="161">
        <f t="shared" si="3"/>
        <v>0</v>
      </c>
      <c r="O23" s="161">
        <f t="shared" si="4"/>
        <v>0</v>
      </c>
      <c r="P23" s="218">
        <f t="shared" ref="P23:P26" si="12">SUM(M23:O23)</f>
        <v>0</v>
      </c>
    </row>
    <row r="24" spans="1:16" s="103" customFormat="1" ht="26.4">
      <c r="A24" s="143">
        <v>9</v>
      </c>
      <c r="B24" s="144"/>
      <c r="C24" s="157" t="s">
        <v>172</v>
      </c>
      <c r="D24" s="158" t="s">
        <v>168</v>
      </c>
      <c r="E24" s="159">
        <f>102-E25</f>
        <v>92</v>
      </c>
      <c r="F24" s="153"/>
      <c r="G24" s="153"/>
      <c r="H24" s="154">
        <f t="shared" si="11"/>
        <v>0</v>
      </c>
      <c r="I24" s="160"/>
      <c r="J24" s="160"/>
      <c r="K24" s="218">
        <f t="shared" si="0"/>
        <v>0</v>
      </c>
      <c r="L24" s="148">
        <f t="shared" si="1"/>
        <v>0</v>
      </c>
      <c r="M24" s="161">
        <f t="shared" si="2"/>
        <v>0</v>
      </c>
      <c r="N24" s="161">
        <f t="shared" si="3"/>
        <v>0</v>
      </c>
      <c r="O24" s="161">
        <f t="shared" si="4"/>
        <v>0</v>
      </c>
      <c r="P24" s="218">
        <f t="shared" si="12"/>
        <v>0</v>
      </c>
    </row>
    <row r="25" spans="1:16" s="103" customFormat="1" ht="26.4">
      <c r="A25" s="143">
        <v>10</v>
      </c>
      <c r="B25" s="144"/>
      <c r="C25" s="162" t="s">
        <v>173</v>
      </c>
      <c r="D25" s="158" t="s">
        <v>168</v>
      </c>
      <c r="E25" s="159">
        <v>10</v>
      </c>
      <c r="F25" s="153"/>
      <c r="G25" s="153"/>
      <c r="H25" s="154">
        <f t="shared" si="11"/>
        <v>0</v>
      </c>
      <c r="I25" s="160"/>
      <c r="J25" s="160"/>
      <c r="K25" s="218">
        <f t="shared" si="0"/>
        <v>0</v>
      </c>
      <c r="L25" s="148">
        <f t="shared" si="1"/>
        <v>0</v>
      </c>
      <c r="M25" s="161">
        <f t="shared" si="2"/>
        <v>0</v>
      </c>
      <c r="N25" s="161">
        <f t="shared" si="3"/>
        <v>0</v>
      </c>
      <c r="O25" s="161">
        <f t="shared" si="4"/>
        <v>0</v>
      </c>
      <c r="P25" s="218">
        <f t="shared" si="12"/>
        <v>0</v>
      </c>
    </row>
    <row r="26" spans="1:16" s="103" customFormat="1">
      <c r="A26" s="143">
        <v>11</v>
      </c>
      <c r="B26" s="144"/>
      <c r="C26" s="162" t="s">
        <v>174</v>
      </c>
      <c r="D26" s="158" t="s">
        <v>168</v>
      </c>
      <c r="E26" s="159">
        <f>E22+E23</f>
        <v>150</v>
      </c>
      <c r="F26" s="153"/>
      <c r="G26" s="153"/>
      <c r="H26" s="154">
        <f t="shared" si="11"/>
        <v>0</v>
      </c>
      <c r="I26" s="160"/>
      <c r="J26" s="160"/>
      <c r="K26" s="218">
        <f t="shared" si="0"/>
        <v>0</v>
      </c>
      <c r="L26" s="148">
        <f t="shared" si="1"/>
        <v>0</v>
      </c>
      <c r="M26" s="161">
        <f t="shared" si="2"/>
        <v>0</v>
      </c>
      <c r="N26" s="161">
        <f t="shared" si="3"/>
        <v>0</v>
      </c>
      <c r="O26" s="161">
        <f t="shared" si="4"/>
        <v>0</v>
      </c>
      <c r="P26" s="218">
        <f t="shared" si="12"/>
        <v>0</v>
      </c>
    </row>
    <row r="27" spans="1:16" s="28" customFormat="1">
      <c r="A27" s="143">
        <v>12</v>
      </c>
      <c r="B27" s="144"/>
      <c r="C27" s="145" t="s">
        <v>175</v>
      </c>
      <c r="D27" s="146"/>
      <c r="E27" s="152"/>
      <c r="F27" s="153"/>
      <c r="G27" s="153"/>
      <c r="H27" s="140"/>
      <c r="I27" s="140"/>
      <c r="J27" s="140"/>
      <c r="K27" s="218">
        <f t="shared" si="0"/>
        <v>0</v>
      </c>
      <c r="L27" s="150">
        <f t="shared" si="1"/>
        <v>0</v>
      </c>
      <c r="M27" s="149">
        <f t="shared" si="2"/>
        <v>0</v>
      </c>
      <c r="N27" s="149">
        <f t="shared" si="3"/>
        <v>0</v>
      </c>
      <c r="O27" s="149">
        <f t="shared" si="4"/>
        <v>0</v>
      </c>
      <c r="P27" s="218">
        <f t="shared" si="10"/>
        <v>0</v>
      </c>
    </row>
    <row r="28" spans="1:16" s="103" customFormat="1">
      <c r="A28" s="143">
        <v>13</v>
      </c>
      <c r="B28" s="144"/>
      <c r="C28" s="163" t="s">
        <v>176</v>
      </c>
      <c r="D28" s="137"/>
      <c r="E28" s="138"/>
      <c r="F28" s="153"/>
      <c r="G28" s="153"/>
      <c r="H28" s="154">
        <f>ROUND(F28*G28,2)</f>
        <v>0</v>
      </c>
      <c r="I28" s="164"/>
      <c r="J28" s="164"/>
      <c r="K28" s="218">
        <f t="shared" si="0"/>
        <v>0</v>
      </c>
      <c r="L28" s="148">
        <f t="shared" si="1"/>
        <v>0</v>
      </c>
      <c r="M28" s="161">
        <f t="shared" si="2"/>
        <v>0</v>
      </c>
      <c r="N28" s="161">
        <f t="shared" si="3"/>
        <v>0</v>
      </c>
      <c r="O28" s="161">
        <f t="shared" si="4"/>
        <v>0</v>
      </c>
      <c r="P28" s="218">
        <f>SUM(M28:O28)</f>
        <v>0</v>
      </c>
    </row>
    <row r="29" spans="1:16" s="103" customFormat="1" ht="26.4">
      <c r="A29" s="143">
        <v>14</v>
      </c>
      <c r="B29" s="144"/>
      <c r="C29" s="165" t="s">
        <v>269</v>
      </c>
      <c r="D29" s="158" t="s">
        <v>20</v>
      </c>
      <c r="E29" s="159">
        <f>E32*8</f>
        <v>336</v>
      </c>
      <c r="F29" s="153"/>
      <c r="G29" s="153"/>
      <c r="H29" s="154">
        <f>ROUND(F29*G29,2)</f>
        <v>0</v>
      </c>
      <c r="I29" s="153"/>
      <c r="J29" s="153"/>
      <c r="K29" s="218">
        <f t="shared" si="0"/>
        <v>0</v>
      </c>
      <c r="L29" s="148">
        <f t="shared" si="1"/>
        <v>0</v>
      </c>
      <c r="M29" s="161">
        <f t="shared" si="2"/>
        <v>0</v>
      </c>
      <c r="N29" s="161">
        <f t="shared" si="3"/>
        <v>0</v>
      </c>
      <c r="O29" s="161">
        <f t="shared" si="4"/>
        <v>0</v>
      </c>
      <c r="P29" s="218">
        <f>SUM(M29:O29)</f>
        <v>0</v>
      </c>
    </row>
    <row r="30" spans="1:16" s="103" customFormat="1" ht="26.4">
      <c r="A30" s="143">
        <v>15</v>
      </c>
      <c r="B30" s="144"/>
      <c r="C30" s="166" t="s">
        <v>272</v>
      </c>
      <c r="D30" s="158" t="s">
        <v>168</v>
      </c>
      <c r="E30" s="159">
        <v>9.5</v>
      </c>
      <c r="F30" s="153"/>
      <c r="G30" s="153"/>
      <c r="H30" s="154">
        <f>ROUND(F30*G30,2)</f>
        <v>0</v>
      </c>
      <c r="I30" s="153"/>
      <c r="J30" s="153"/>
      <c r="K30" s="218">
        <f t="shared" si="0"/>
        <v>0</v>
      </c>
      <c r="L30" s="148">
        <f t="shared" si="1"/>
        <v>0</v>
      </c>
      <c r="M30" s="161">
        <f t="shared" si="2"/>
        <v>0</v>
      </c>
      <c r="N30" s="161">
        <f t="shared" si="3"/>
        <v>0</v>
      </c>
      <c r="O30" s="161">
        <f t="shared" si="4"/>
        <v>0</v>
      </c>
      <c r="P30" s="218">
        <f>SUM(M30:O30)</f>
        <v>0</v>
      </c>
    </row>
    <row r="31" spans="1:16" s="103" customFormat="1" ht="26.4">
      <c r="A31" s="143">
        <v>16</v>
      </c>
      <c r="B31" s="144"/>
      <c r="C31" s="167" t="s">
        <v>270</v>
      </c>
      <c r="D31" s="158" t="s">
        <v>177</v>
      </c>
      <c r="E31" s="159">
        <f>2.903+0.107</f>
        <v>3.0100000000000002</v>
      </c>
      <c r="F31" s="153"/>
      <c r="G31" s="153"/>
      <c r="H31" s="154">
        <f>ROUND(F31*G31,2)</f>
        <v>0</v>
      </c>
      <c r="I31" s="160"/>
      <c r="J31" s="160"/>
      <c r="K31" s="218">
        <f t="shared" si="0"/>
        <v>0</v>
      </c>
      <c r="L31" s="148">
        <f t="shared" si="1"/>
        <v>0</v>
      </c>
      <c r="M31" s="161">
        <f t="shared" si="2"/>
        <v>0</v>
      </c>
      <c r="N31" s="161">
        <f t="shared" si="3"/>
        <v>0</v>
      </c>
      <c r="O31" s="161">
        <f t="shared" si="4"/>
        <v>0</v>
      </c>
      <c r="P31" s="218">
        <f>SUM(M31:O31)</f>
        <v>0</v>
      </c>
    </row>
    <row r="32" spans="1:16" s="103" customFormat="1" ht="39.6">
      <c r="A32" s="143">
        <v>17</v>
      </c>
      <c r="B32" s="144"/>
      <c r="C32" s="167" t="s">
        <v>271</v>
      </c>
      <c r="D32" s="168" t="s">
        <v>168</v>
      </c>
      <c r="E32" s="159">
        <v>42</v>
      </c>
      <c r="F32" s="153"/>
      <c r="G32" s="153"/>
      <c r="H32" s="154">
        <f>ROUND(F32*G32,2)</f>
        <v>0</v>
      </c>
      <c r="I32" s="153"/>
      <c r="J32" s="153"/>
      <c r="K32" s="218">
        <f t="shared" si="0"/>
        <v>0</v>
      </c>
      <c r="L32" s="148">
        <f t="shared" si="1"/>
        <v>0</v>
      </c>
      <c r="M32" s="161">
        <f t="shared" si="2"/>
        <v>0</v>
      </c>
      <c r="N32" s="161">
        <f t="shared" si="3"/>
        <v>0</v>
      </c>
      <c r="O32" s="161">
        <f t="shared" si="4"/>
        <v>0</v>
      </c>
      <c r="P32" s="218">
        <f>SUM(M32:O32)</f>
        <v>0</v>
      </c>
    </row>
    <row r="33" spans="1:16" s="103" customFormat="1">
      <c r="A33" s="143">
        <v>18</v>
      </c>
      <c r="B33" s="144"/>
      <c r="C33" s="169" t="s">
        <v>419</v>
      </c>
      <c r="D33" s="158" t="s">
        <v>179</v>
      </c>
      <c r="E33" s="159">
        <v>2</v>
      </c>
      <c r="F33" s="153"/>
      <c r="G33" s="153"/>
      <c r="H33" s="154">
        <f t="shared" ref="H33" si="13">ROUND(F33*G33,2)</f>
        <v>0</v>
      </c>
      <c r="I33" s="160"/>
      <c r="J33" s="160"/>
      <c r="K33" s="218">
        <f t="shared" si="0"/>
        <v>0</v>
      </c>
      <c r="L33" s="148">
        <f t="shared" si="1"/>
        <v>0</v>
      </c>
      <c r="M33" s="161">
        <f t="shared" si="2"/>
        <v>0</v>
      </c>
      <c r="N33" s="161">
        <f t="shared" si="3"/>
        <v>0</v>
      </c>
      <c r="O33" s="161">
        <f t="shared" si="4"/>
        <v>0</v>
      </c>
      <c r="P33" s="218">
        <f t="shared" ref="P33" si="14">SUM(M33:O33)</f>
        <v>0</v>
      </c>
    </row>
    <row r="34" spans="1:16" s="103" customFormat="1">
      <c r="A34" s="143">
        <v>19</v>
      </c>
      <c r="B34" s="144"/>
      <c r="C34" s="163" t="s">
        <v>186</v>
      </c>
      <c r="D34" s="137"/>
      <c r="E34" s="138"/>
      <c r="F34" s="153"/>
      <c r="G34" s="153"/>
      <c r="H34" s="154">
        <f>ROUND(F34*G34,2)</f>
        <v>0</v>
      </c>
      <c r="I34" s="164"/>
      <c r="J34" s="164"/>
      <c r="K34" s="218">
        <f t="shared" si="0"/>
        <v>0</v>
      </c>
      <c r="L34" s="148">
        <f t="shared" si="1"/>
        <v>0</v>
      </c>
      <c r="M34" s="161">
        <f t="shared" si="2"/>
        <v>0</v>
      </c>
      <c r="N34" s="161">
        <f t="shared" si="3"/>
        <v>0</v>
      </c>
      <c r="O34" s="161">
        <f t="shared" si="4"/>
        <v>0</v>
      </c>
      <c r="P34" s="218">
        <f t="shared" ref="P34:P39" si="15">SUM(M34:O34)</f>
        <v>0</v>
      </c>
    </row>
    <row r="35" spans="1:16" s="103" customFormat="1" ht="26.4">
      <c r="A35" s="143">
        <v>20</v>
      </c>
      <c r="B35" s="144"/>
      <c r="C35" s="165" t="s">
        <v>269</v>
      </c>
      <c r="D35" s="158" t="s">
        <v>20</v>
      </c>
      <c r="E35" s="159">
        <f>E38*8</f>
        <v>204</v>
      </c>
      <c r="F35" s="153"/>
      <c r="G35" s="153"/>
      <c r="H35" s="154">
        <f>ROUND(F35*G35,2)</f>
        <v>0</v>
      </c>
      <c r="I35" s="153"/>
      <c r="J35" s="153"/>
      <c r="K35" s="218">
        <f t="shared" si="0"/>
        <v>0</v>
      </c>
      <c r="L35" s="148">
        <f t="shared" si="1"/>
        <v>0</v>
      </c>
      <c r="M35" s="161">
        <f t="shared" si="2"/>
        <v>0</v>
      </c>
      <c r="N35" s="161">
        <f t="shared" si="3"/>
        <v>0</v>
      </c>
      <c r="O35" s="161">
        <f t="shared" si="4"/>
        <v>0</v>
      </c>
      <c r="P35" s="218">
        <f t="shared" si="15"/>
        <v>0</v>
      </c>
    </row>
    <row r="36" spans="1:16" s="103" customFormat="1" ht="26.4">
      <c r="A36" s="143">
        <v>21</v>
      </c>
      <c r="B36" s="144"/>
      <c r="C36" s="166" t="s">
        <v>272</v>
      </c>
      <c r="D36" s="158" t="s">
        <v>168</v>
      </c>
      <c r="E36" s="159">
        <v>23</v>
      </c>
      <c r="F36" s="153"/>
      <c r="G36" s="153"/>
      <c r="H36" s="154">
        <f>ROUND(F36*G36,2)</f>
        <v>0</v>
      </c>
      <c r="I36" s="153"/>
      <c r="J36" s="153"/>
      <c r="K36" s="218">
        <f t="shared" si="0"/>
        <v>0</v>
      </c>
      <c r="L36" s="148">
        <f t="shared" si="1"/>
        <v>0</v>
      </c>
      <c r="M36" s="161">
        <f t="shared" si="2"/>
        <v>0</v>
      </c>
      <c r="N36" s="161">
        <f t="shared" si="3"/>
        <v>0</v>
      </c>
      <c r="O36" s="161">
        <f t="shared" si="4"/>
        <v>0</v>
      </c>
      <c r="P36" s="218">
        <f t="shared" si="15"/>
        <v>0</v>
      </c>
    </row>
    <row r="37" spans="1:16" s="103" customFormat="1" ht="26.4">
      <c r="A37" s="143">
        <v>22</v>
      </c>
      <c r="B37" s="144"/>
      <c r="C37" s="167" t="s">
        <v>270</v>
      </c>
      <c r="D37" s="158" t="s">
        <v>177</v>
      </c>
      <c r="E37" s="159">
        <f>2.7739</f>
        <v>2.7738999999999998</v>
      </c>
      <c r="F37" s="153"/>
      <c r="G37" s="153"/>
      <c r="H37" s="154">
        <f>ROUND(F37*G37,2)</f>
        <v>0</v>
      </c>
      <c r="I37" s="160"/>
      <c r="J37" s="160"/>
      <c r="K37" s="218">
        <f t="shared" si="0"/>
        <v>0</v>
      </c>
      <c r="L37" s="148">
        <f t="shared" si="1"/>
        <v>0</v>
      </c>
      <c r="M37" s="161">
        <f t="shared" si="2"/>
        <v>0</v>
      </c>
      <c r="N37" s="161">
        <f t="shared" si="3"/>
        <v>0</v>
      </c>
      <c r="O37" s="161">
        <f t="shared" si="4"/>
        <v>0</v>
      </c>
      <c r="P37" s="218">
        <f t="shared" si="15"/>
        <v>0</v>
      </c>
    </row>
    <row r="38" spans="1:16" s="103" customFormat="1" ht="39.6">
      <c r="A38" s="143">
        <v>23</v>
      </c>
      <c r="B38" s="144"/>
      <c r="C38" s="167" t="s">
        <v>271</v>
      </c>
      <c r="D38" s="168" t="s">
        <v>168</v>
      </c>
      <c r="E38" s="159">
        <v>25.5</v>
      </c>
      <c r="F38" s="153"/>
      <c r="G38" s="153"/>
      <c r="H38" s="154">
        <f>ROUND(F38*G38,2)</f>
        <v>0</v>
      </c>
      <c r="I38" s="153"/>
      <c r="J38" s="153"/>
      <c r="K38" s="218">
        <f t="shared" si="0"/>
        <v>0</v>
      </c>
      <c r="L38" s="148">
        <f t="shared" si="1"/>
        <v>0</v>
      </c>
      <c r="M38" s="161">
        <f t="shared" si="2"/>
        <v>0</v>
      </c>
      <c r="N38" s="161">
        <f t="shared" si="3"/>
        <v>0</v>
      </c>
      <c r="O38" s="161">
        <f t="shared" si="4"/>
        <v>0</v>
      </c>
      <c r="P38" s="218">
        <f t="shared" si="15"/>
        <v>0</v>
      </c>
    </row>
    <row r="39" spans="1:16" s="28" customFormat="1">
      <c r="A39" s="143">
        <v>24</v>
      </c>
      <c r="B39" s="144"/>
      <c r="C39" s="145" t="s">
        <v>204</v>
      </c>
      <c r="D39" s="146"/>
      <c r="E39" s="152"/>
      <c r="F39" s="153"/>
      <c r="G39" s="153"/>
      <c r="H39" s="140"/>
      <c r="I39" s="140"/>
      <c r="J39" s="140"/>
      <c r="K39" s="218">
        <f t="shared" si="0"/>
        <v>0</v>
      </c>
      <c r="L39" s="150">
        <f t="shared" si="1"/>
        <v>0</v>
      </c>
      <c r="M39" s="149">
        <f t="shared" si="2"/>
        <v>0</v>
      </c>
      <c r="N39" s="149">
        <f t="shared" si="3"/>
        <v>0</v>
      </c>
      <c r="O39" s="149">
        <f t="shared" si="4"/>
        <v>0</v>
      </c>
      <c r="P39" s="218">
        <f t="shared" si="15"/>
        <v>0</v>
      </c>
    </row>
    <row r="40" spans="1:16" s="103" customFormat="1">
      <c r="A40" s="143">
        <v>25</v>
      </c>
      <c r="B40" s="144"/>
      <c r="C40" s="163" t="s">
        <v>185</v>
      </c>
      <c r="D40" s="137"/>
      <c r="E40" s="138"/>
      <c r="F40" s="153"/>
      <c r="G40" s="153"/>
      <c r="H40" s="154">
        <f t="shared" ref="H40" si="16">ROUND(F40*G40,2)</f>
        <v>0</v>
      </c>
      <c r="I40" s="164"/>
      <c r="J40" s="164"/>
      <c r="K40" s="218">
        <f t="shared" si="0"/>
        <v>0</v>
      </c>
      <c r="L40" s="148">
        <f t="shared" si="1"/>
        <v>0</v>
      </c>
      <c r="M40" s="161">
        <f t="shared" si="2"/>
        <v>0</v>
      </c>
      <c r="N40" s="161">
        <f t="shared" si="3"/>
        <v>0</v>
      </c>
      <c r="O40" s="161">
        <f t="shared" si="4"/>
        <v>0</v>
      </c>
      <c r="P40" s="218">
        <f t="shared" ref="P40" si="17">SUM(M40:O40)</f>
        <v>0</v>
      </c>
    </row>
    <row r="41" spans="1:16" s="28" customFormat="1" ht="26.4">
      <c r="A41" s="143">
        <v>26</v>
      </c>
      <c r="B41" s="170"/>
      <c r="C41" s="171" t="s">
        <v>303</v>
      </c>
      <c r="D41" s="172" t="s">
        <v>168</v>
      </c>
      <c r="E41" s="155">
        <v>105</v>
      </c>
      <c r="F41" s="153"/>
      <c r="G41" s="153"/>
      <c r="H41" s="154">
        <f t="shared" ref="H41:H62" si="18">ROUND(F41*G41,2)</f>
        <v>0</v>
      </c>
      <c r="I41" s="155"/>
      <c r="J41" s="156"/>
      <c r="K41" s="218">
        <f t="shared" si="0"/>
        <v>0</v>
      </c>
      <c r="L41" s="148">
        <f t="shared" si="1"/>
        <v>0</v>
      </c>
      <c r="M41" s="161">
        <f t="shared" si="2"/>
        <v>0</v>
      </c>
      <c r="N41" s="161">
        <f t="shared" si="3"/>
        <v>0</v>
      </c>
      <c r="O41" s="161">
        <f t="shared" si="4"/>
        <v>0</v>
      </c>
      <c r="P41" s="218">
        <f t="shared" si="10"/>
        <v>0</v>
      </c>
    </row>
    <row r="42" spans="1:16" s="103" customFormat="1">
      <c r="A42" s="143">
        <v>27</v>
      </c>
      <c r="B42" s="173"/>
      <c r="C42" s="174" t="s">
        <v>235</v>
      </c>
      <c r="D42" s="137" t="s">
        <v>179</v>
      </c>
      <c r="E42" s="138">
        <v>3</v>
      </c>
      <c r="F42" s="175"/>
      <c r="G42" s="153"/>
      <c r="H42" s="154">
        <f t="shared" si="18"/>
        <v>0</v>
      </c>
      <c r="I42" s="139"/>
      <c r="J42" s="139"/>
      <c r="K42" s="218">
        <f t="shared" si="0"/>
        <v>0</v>
      </c>
      <c r="L42" s="148">
        <f t="shared" si="1"/>
        <v>0</v>
      </c>
      <c r="M42" s="161">
        <f t="shared" si="2"/>
        <v>0</v>
      </c>
      <c r="N42" s="161">
        <f t="shared" si="3"/>
        <v>0</v>
      </c>
      <c r="O42" s="161">
        <f t="shared" si="4"/>
        <v>0</v>
      </c>
      <c r="P42" s="218">
        <f t="shared" si="10"/>
        <v>0</v>
      </c>
    </row>
    <row r="43" spans="1:16" s="103" customFormat="1" ht="39.6">
      <c r="A43" s="143">
        <v>28</v>
      </c>
      <c r="B43" s="176"/>
      <c r="C43" s="424" t="s">
        <v>632</v>
      </c>
      <c r="D43" s="168" t="s">
        <v>168</v>
      </c>
      <c r="E43" s="159">
        <v>1</v>
      </c>
      <c r="F43" s="153"/>
      <c r="G43" s="153"/>
      <c r="H43" s="154">
        <f t="shared" ref="H43:H45" si="19">ROUND(F43*G43,2)</f>
        <v>0</v>
      </c>
      <c r="I43" s="153"/>
      <c r="J43" s="153"/>
      <c r="K43" s="218">
        <f t="shared" si="0"/>
        <v>0</v>
      </c>
      <c r="L43" s="148">
        <f t="shared" si="1"/>
        <v>0</v>
      </c>
      <c r="M43" s="161">
        <f t="shared" si="2"/>
        <v>0</v>
      </c>
      <c r="N43" s="161">
        <f t="shared" si="3"/>
        <v>0</v>
      </c>
      <c r="O43" s="161">
        <f t="shared" si="4"/>
        <v>0</v>
      </c>
      <c r="P43" s="218">
        <f t="shared" ref="P43:P45" si="20">SUM(M43:O43)</f>
        <v>0</v>
      </c>
    </row>
    <row r="44" spans="1:16" s="103" customFormat="1" ht="26.4">
      <c r="A44" s="143">
        <v>29</v>
      </c>
      <c r="B44" s="144"/>
      <c r="C44" s="167" t="s">
        <v>270</v>
      </c>
      <c r="D44" s="158" t="s">
        <v>177</v>
      </c>
      <c r="E44" s="159">
        <f>0.1105+0.0395</f>
        <v>0.15</v>
      </c>
      <c r="F44" s="153"/>
      <c r="G44" s="153"/>
      <c r="H44" s="154">
        <f t="shared" si="19"/>
        <v>0</v>
      </c>
      <c r="I44" s="160"/>
      <c r="J44" s="160"/>
      <c r="K44" s="218">
        <f t="shared" si="0"/>
        <v>0</v>
      </c>
      <c r="L44" s="148">
        <f t="shared" si="1"/>
        <v>0</v>
      </c>
      <c r="M44" s="161">
        <f t="shared" si="2"/>
        <v>0</v>
      </c>
      <c r="N44" s="161">
        <f t="shared" si="3"/>
        <v>0</v>
      </c>
      <c r="O44" s="161">
        <f t="shared" si="4"/>
        <v>0</v>
      </c>
      <c r="P44" s="218">
        <f t="shared" si="20"/>
        <v>0</v>
      </c>
    </row>
    <row r="45" spans="1:16" s="103" customFormat="1">
      <c r="A45" s="143">
        <v>30</v>
      </c>
      <c r="B45" s="173"/>
      <c r="C45" s="163" t="s">
        <v>228</v>
      </c>
      <c r="D45" s="137"/>
      <c r="E45" s="138"/>
      <c r="F45" s="153"/>
      <c r="G45" s="153"/>
      <c r="H45" s="154">
        <f t="shared" si="19"/>
        <v>0</v>
      </c>
      <c r="I45" s="164"/>
      <c r="J45" s="164"/>
      <c r="K45" s="218">
        <f t="shared" si="0"/>
        <v>0</v>
      </c>
      <c r="L45" s="148">
        <f t="shared" si="1"/>
        <v>0</v>
      </c>
      <c r="M45" s="161">
        <f t="shared" si="2"/>
        <v>0</v>
      </c>
      <c r="N45" s="161">
        <f t="shared" si="3"/>
        <v>0</v>
      </c>
      <c r="O45" s="161">
        <f t="shared" si="4"/>
        <v>0</v>
      </c>
      <c r="P45" s="218">
        <f t="shared" si="20"/>
        <v>0</v>
      </c>
    </row>
    <row r="46" spans="1:16" s="103" customFormat="1">
      <c r="A46" s="143">
        <v>31</v>
      </c>
      <c r="B46" s="173"/>
      <c r="C46" s="163" t="s">
        <v>229</v>
      </c>
      <c r="D46" s="137"/>
      <c r="E46" s="138"/>
      <c r="F46" s="153"/>
      <c r="G46" s="153"/>
      <c r="H46" s="154">
        <f t="shared" ref="H46" si="21">ROUND(F46*G46,2)</f>
        <v>0</v>
      </c>
      <c r="I46" s="164"/>
      <c r="J46" s="164"/>
      <c r="K46" s="218">
        <f t="shared" ref="K46:K77" si="22">SUM(H46:J46)</f>
        <v>0</v>
      </c>
      <c r="L46" s="148">
        <f t="shared" ref="L46:L77" si="23">ROUND(F46*E46,2)</f>
        <v>0</v>
      </c>
      <c r="M46" s="161">
        <f t="shared" ref="M46:M77" si="24">ROUND(H46*E46,2)</f>
        <v>0</v>
      </c>
      <c r="N46" s="161">
        <f t="shared" ref="N46:N77" si="25">ROUND(I46*E46,2)</f>
        <v>0</v>
      </c>
      <c r="O46" s="161">
        <f t="shared" ref="O46:O77" si="26">ROUND(J46*E46,2)</f>
        <v>0</v>
      </c>
      <c r="P46" s="218">
        <f t="shared" ref="P46:P47" si="27">SUM(M46:O46)</f>
        <v>0</v>
      </c>
    </row>
    <row r="47" spans="1:16" s="28" customFormat="1" ht="39.6">
      <c r="A47" s="143">
        <v>32</v>
      </c>
      <c r="B47" s="170"/>
      <c r="C47" s="392" t="s">
        <v>420</v>
      </c>
      <c r="D47" s="389"/>
      <c r="E47" s="390"/>
      <c r="F47" s="153"/>
      <c r="G47" s="153"/>
      <c r="H47" s="154"/>
      <c r="I47" s="155"/>
      <c r="J47" s="156"/>
      <c r="K47" s="218">
        <f t="shared" si="22"/>
        <v>0</v>
      </c>
      <c r="L47" s="148">
        <f t="shared" si="23"/>
        <v>0</v>
      </c>
      <c r="M47" s="161">
        <f t="shared" si="24"/>
        <v>0</v>
      </c>
      <c r="N47" s="161">
        <f t="shared" si="25"/>
        <v>0</v>
      </c>
      <c r="O47" s="161">
        <f t="shared" si="26"/>
        <v>0</v>
      </c>
      <c r="P47" s="218">
        <f t="shared" si="27"/>
        <v>0</v>
      </c>
    </row>
    <row r="48" spans="1:16" s="103" customFormat="1">
      <c r="A48" s="143">
        <v>33</v>
      </c>
      <c r="B48" s="173"/>
      <c r="C48" s="163" t="s">
        <v>230</v>
      </c>
      <c r="D48" s="391"/>
      <c r="E48" s="391"/>
      <c r="F48" s="153"/>
      <c r="G48" s="153"/>
      <c r="H48" s="154">
        <f t="shared" ref="H48:H53" si="28">ROUND(F48*G48,2)</f>
        <v>0</v>
      </c>
      <c r="I48" s="164"/>
      <c r="J48" s="164"/>
      <c r="K48" s="218">
        <f t="shared" si="22"/>
        <v>0</v>
      </c>
      <c r="L48" s="148">
        <f t="shared" si="23"/>
        <v>0</v>
      </c>
      <c r="M48" s="161">
        <f t="shared" si="24"/>
        <v>0</v>
      </c>
      <c r="N48" s="161">
        <f t="shared" si="25"/>
        <v>0</v>
      </c>
      <c r="O48" s="161">
        <f t="shared" si="26"/>
        <v>0</v>
      </c>
      <c r="P48" s="218">
        <f t="shared" ref="P48:P53" si="29">SUM(M48:O48)</f>
        <v>0</v>
      </c>
    </row>
    <row r="49" spans="1:16" s="28" customFormat="1" ht="39.6">
      <c r="A49" s="143">
        <v>34</v>
      </c>
      <c r="B49" s="170"/>
      <c r="C49" s="392" t="s">
        <v>420</v>
      </c>
      <c r="D49" s="389"/>
      <c r="E49" s="390"/>
      <c r="F49" s="153"/>
      <c r="G49" s="153"/>
      <c r="H49" s="154"/>
      <c r="I49" s="155"/>
      <c r="J49" s="156"/>
      <c r="K49" s="218">
        <f t="shared" si="22"/>
        <v>0</v>
      </c>
      <c r="L49" s="148">
        <f t="shared" si="23"/>
        <v>0</v>
      </c>
      <c r="M49" s="161">
        <f t="shared" si="24"/>
        <v>0</v>
      </c>
      <c r="N49" s="161">
        <f t="shared" si="25"/>
        <v>0</v>
      </c>
      <c r="O49" s="161">
        <f t="shared" si="26"/>
        <v>0</v>
      </c>
      <c r="P49" s="218">
        <f t="shared" si="29"/>
        <v>0</v>
      </c>
    </row>
    <row r="50" spans="1:16" s="28" customFormat="1" ht="26.4">
      <c r="A50" s="143">
        <v>35</v>
      </c>
      <c r="B50" s="144"/>
      <c r="C50" s="177" t="s">
        <v>273</v>
      </c>
      <c r="D50" s="172" t="s">
        <v>20</v>
      </c>
      <c r="E50" s="138">
        <v>106.71</v>
      </c>
      <c r="F50" s="153"/>
      <c r="G50" s="153"/>
      <c r="H50" s="154">
        <f t="shared" si="28"/>
        <v>0</v>
      </c>
      <c r="I50" s="160"/>
      <c r="J50" s="160"/>
      <c r="K50" s="218">
        <f t="shared" si="22"/>
        <v>0</v>
      </c>
      <c r="L50" s="150">
        <f t="shared" si="23"/>
        <v>0</v>
      </c>
      <c r="M50" s="149">
        <f t="shared" si="24"/>
        <v>0</v>
      </c>
      <c r="N50" s="149">
        <f t="shared" si="25"/>
        <v>0</v>
      </c>
      <c r="O50" s="149">
        <f t="shared" si="26"/>
        <v>0</v>
      </c>
      <c r="P50" s="218">
        <f t="shared" si="29"/>
        <v>0</v>
      </c>
    </row>
    <row r="51" spans="1:16" s="28" customFormat="1" ht="26.4">
      <c r="A51" s="143">
        <v>36</v>
      </c>
      <c r="B51" s="144"/>
      <c r="C51" s="177" t="s">
        <v>274</v>
      </c>
      <c r="D51" s="172" t="s">
        <v>20</v>
      </c>
      <c r="E51" s="138">
        <v>106.71</v>
      </c>
      <c r="F51" s="153"/>
      <c r="G51" s="153"/>
      <c r="H51" s="154">
        <f t="shared" si="28"/>
        <v>0</v>
      </c>
      <c r="I51" s="160"/>
      <c r="J51" s="160"/>
      <c r="K51" s="218">
        <f t="shared" si="22"/>
        <v>0</v>
      </c>
      <c r="L51" s="150">
        <f t="shared" si="23"/>
        <v>0</v>
      </c>
      <c r="M51" s="149">
        <f t="shared" si="24"/>
        <v>0</v>
      </c>
      <c r="N51" s="149">
        <f t="shared" si="25"/>
        <v>0</v>
      </c>
      <c r="O51" s="149">
        <f t="shared" si="26"/>
        <v>0</v>
      </c>
      <c r="P51" s="218">
        <f t="shared" si="29"/>
        <v>0</v>
      </c>
    </row>
    <row r="52" spans="1:16" s="28" customFormat="1" ht="39.6">
      <c r="A52" s="143">
        <v>37</v>
      </c>
      <c r="B52" s="178"/>
      <c r="C52" s="179" t="s">
        <v>304</v>
      </c>
      <c r="D52" s="180" t="s">
        <v>20</v>
      </c>
      <c r="E52" s="138">
        <v>106.71</v>
      </c>
      <c r="F52" s="153"/>
      <c r="G52" s="153"/>
      <c r="H52" s="154">
        <f t="shared" si="28"/>
        <v>0</v>
      </c>
      <c r="I52" s="181"/>
      <c r="J52" s="181"/>
      <c r="K52" s="218">
        <f t="shared" si="22"/>
        <v>0</v>
      </c>
      <c r="L52" s="150">
        <f t="shared" si="23"/>
        <v>0</v>
      </c>
      <c r="M52" s="149">
        <f t="shared" si="24"/>
        <v>0</v>
      </c>
      <c r="N52" s="149">
        <f t="shared" si="25"/>
        <v>0</v>
      </c>
      <c r="O52" s="149">
        <f t="shared" si="26"/>
        <v>0</v>
      </c>
      <c r="P52" s="218">
        <f t="shared" si="29"/>
        <v>0</v>
      </c>
    </row>
    <row r="53" spans="1:16" s="28" customFormat="1" ht="39.6">
      <c r="A53" s="143">
        <v>38</v>
      </c>
      <c r="B53" s="144"/>
      <c r="C53" s="177" t="s">
        <v>275</v>
      </c>
      <c r="D53" s="172" t="s">
        <v>20</v>
      </c>
      <c r="E53" s="138">
        <v>106.71</v>
      </c>
      <c r="F53" s="153"/>
      <c r="G53" s="153"/>
      <c r="H53" s="154">
        <f t="shared" si="28"/>
        <v>0</v>
      </c>
      <c r="I53" s="160"/>
      <c r="J53" s="160"/>
      <c r="K53" s="218">
        <f t="shared" si="22"/>
        <v>0</v>
      </c>
      <c r="L53" s="150">
        <f t="shared" si="23"/>
        <v>0</v>
      </c>
      <c r="M53" s="149">
        <f t="shared" si="24"/>
        <v>0</v>
      </c>
      <c r="N53" s="149">
        <f t="shared" si="25"/>
        <v>0</v>
      </c>
      <c r="O53" s="149">
        <f t="shared" si="26"/>
        <v>0</v>
      </c>
      <c r="P53" s="218">
        <f t="shared" si="29"/>
        <v>0</v>
      </c>
    </row>
    <row r="54" spans="1:16" s="28" customFormat="1">
      <c r="A54" s="143"/>
      <c r="B54" s="144"/>
      <c r="C54" s="177"/>
      <c r="D54" s="172"/>
      <c r="E54" s="138"/>
      <c r="F54" s="153"/>
      <c r="G54" s="153"/>
      <c r="H54" s="154"/>
      <c r="I54" s="160"/>
      <c r="J54" s="160"/>
      <c r="K54" s="218"/>
      <c r="L54" s="150"/>
      <c r="M54" s="149"/>
      <c r="N54" s="149"/>
      <c r="O54" s="149"/>
      <c r="P54" s="218"/>
    </row>
    <row r="55" spans="1:16" s="28" customFormat="1">
      <c r="A55" s="143"/>
      <c r="B55" s="144"/>
      <c r="C55" s="182"/>
      <c r="D55" s="172"/>
      <c r="E55" s="138"/>
      <c r="F55" s="153"/>
      <c r="G55" s="153"/>
      <c r="H55" s="154"/>
      <c r="I55" s="160"/>
      <c r="J55" s="160"/>
      <c r="K55" s="218"/>
      <c r="L55" s="150"/>
      <c r="M55" s="149"/>
      <c r="N55" s="149"/>
      <c r="O55" s="149"/>
      <c r="P55" s="218"/>
    </row>
    <row r="56" spans="1:16" s="28" customFormat="1">
      <c r="A56" s="143">
        <v>41</v>
      </c>
      <c r="B56" s="144"/>
      <c r="C56" s="145" t="s">
        <v>205</v>
      </c>
      <c r="D56" s="146"/>
      <c r="E56" s="152"/>
      <c r="F56" s="153"/>
      <c r="G56" s="153"/>
      <c r="H56" s="140"/>
      <c r="I56" s="140"/>
      <c r="J56" s="140"/>
      <c r="K56" s="218">
        <f t="shared" si="22"/>
        <v>0</v>
      </c>
      <c r="L56" s="150">
        <f t="shared" si="23"/>
        <v>0</v>
      </c>
      <c r="M56" s="149">
        <f t="shared" si="24"/>
        <v>0</v>
      </c>
      <c r="N56" s="149">
        <f t="shared" si="25"/>
        <v>0</v>
      </c>
      <c r="O56" s="149">
        <f t="shared" si="26"/>
        <v>0</v>
      </c>
      <c r="P56" s="218">
        <f>SUM(M56:O56)</f>
        <v>0</v>
      </c>
    </row>
    <row r="57" spans="1:16" s="103" customFormat="1">
      <c r="A57" s="143">
        <v>42</v>
      </c>
      <c r="B57" s="173"/>
      <c r="C57" s="163" t="s">
        <v>183</v>
      </c>
      <c r="D57" s="137"/>
      <c r="E57" s="138"/>
      <c r="F57" s="153"/>
      <c r="G57" s="153"/>
      <c r="H57" s="154">
        <f t="shared" si="18"/>
        <v>0</v>
      </c>
      <c r="I57" s="164"/>
      <c r="J57" s="164"/>
      <c r="K57" s="218">
        <f t="shared" si="22"/>
        <v>0</v>
      </c>
      <c r="L57" s="148">
        <f t="shared" si="23"/>
        <v>0</v>
      </c>
      <c r="M57" s="161">
        <f t="shared" si="24"/>
        <v>0</v>
      </c>
      <c r="N57" s="161">
        <f t="shared" si="25"/>
        <v>0</v>
      </c>
      <c r="O57" s="161">
        <f t="shared" si="26"/>
        <v>0</v>
      </c>
      <c r="P57" s="218">
        <f t="shared" si="10"/>
        <v>0</v>
      </c>
    </row>
    <row r="58" spans="1:16" s="103" customFormat="1" ht="26.4">
      <c r="A58" s="143">
        <v>43</v>
      </c>
      <c r="B58" s="176"/>
      <c r="C58" s="183" t="s">
        <v>305</v>
      </c>
      <c r="D58" s="176" t="s">
        <v>20</v>
      </c>
      <c r="E58" s="154">
        <v>144.65</v>
      </c>
      <c r="F58" s="153"/>
      <c r="G58" s="153"/>
      <c r="H58" s="154">
        <f t="shared" si="18"/>
        <v>0</v>
      </c>
      <c r="I58" s="153"/>
      <c r="J58" s="153"/>
      <c r="K58" s="218">
        <f t="shared" si="22"/>
        <v>0</v>
      </c>
      <c r="L58" s="148">
        <f t="shared" si="23"/>
        <v>0</v>
      </c>
      <c r="M58" s="161">
        <f t="shared" si="24"/>
        <v>0</v>
      </c>
      <c r="N58" s="161">
        <f t="shared" si="25"/>
        <v>0</v>
      </c>
      <c r="O58" s="161">
        <f t="shared" si="26"/>
        <v>0</v>
      </c>
      <c r="P58" s="218">
        <f t="shared" si="10"/>
        <v>0</v>
      </c>
    </row>
    <row r="59" spans="1:16" s="103" customFormat="1" ht="26.4">
      <c r="A59" s="143">
        <v>44</v>
      </c>
      <c r="B59" s="176"/>
      <c r="C59" s="165" t="s">
        <v>276</v>
      </c>
      <c r="D59" s="158" t="s">
        <v>20</v>
      </c>
      <c r="E59" s="159">
        <v>30</v>
      </c>
      <c r="F59" s="153"/>
      <c r="G59" s="153"/>
      <c r="H59" s="154">
        <f t="shared" si="18"/>
        <v>0</v>
      </c>
      <c r="I59" s="153"/>
      <c r="J59" s="153"/>
      <c r="K59" s="218">
        <f t="shared" si="22"/>
        <v>0</v>
      </c>
      <c r="L59" s="148">
        <f t="shared" si="23"/>
        <v>0</v>
      </c>
      <c r="M59" s="161">
        <f t="shared" si="24"/>
        <v>0</v>
      </c>
      <c r="N59" s="161">
        <f t="shared" si="25"/>
        <v>0</v>
      </c>
      <c r="O59" s="161">
        <f t="shared" si="26"/>
        <v>0</v>
      </c>
      <c r="P59" s="218">
        <f t="shared" si="10"/>
        <v>0</v>
      </c>
    </row>
    <row r="60" spans="1:16" s="103" customFormat="1" ht="26.4">
      <c r="A60" s="143">
        <v>45</v>
      </c>
      <c r="B60" s="144"/>
      <c r="C60" s="167" t="s">
        <v>270</v>
      </c>
      <c r="D60" s="158" t="s">
        <v>177</v>
      </c>
      <c r="E60" s="159">
        <f>0.435+0.0947</f>
        <v>0.52970000000000006</v>
      </c>
      <c r="F60" s="153"/>
      <c r="G60" s="153"/>
      <c r="H60" s="154">
        <f t="shared" si="18"/>
        <v>0</v>
      </c>
      <c r="I60" s="160"/>
      <c r="J60" s="160"/>
      <c r="K60" s="218">
        <f t="shared" si="22"/>
        <v>0</v>
      </c>
      <c r="L60" s="148">
        <f t="shared" si="23"/>
        <v>0</v>
      </c>
      <c r="M60" s="161">
        <f t="shared" si="24"/>
        <v>0</v>
      </c>
      <c r="N60" s="161">
        <f t="shared" si="25"/>
        <v>0</v>
      </c>
      <c r="O60" s="161">
        <f t="shared" si="26"/>
        <v>0</v>
      </c>
      <c r="P60" s="218">
        <f t="shared" si="10"/>
        <v>0</v>
      </c>
    </row>
    <row r="61" spans="1:16" s="103" customFormat="1" ht="39.6">
      <c r="A61" s="143">
        <v>46</v>
      </c>
      <c r="B61" s="176"/>
      <c r="C61" s="167" t="s">
        <v>277</v>
      </c>
      <c r="D61" s="168" t="s">
        <v>168</v>
      </c>
      <c r="E61" s="159">
        <v>5.5</v>
      </c>
      <c r="F61" s="153"/>
      <c r="G61" s="153"/>
      <c r="H61" s="154">
        <f t="shared" ref="H61" si="30">ROUND(F61*G61,2)</f>
        <v>0</v>
      </c>
      <c r="I61" s="153"/>
      <c r="J61" s="153"/>
      <c r="K61" s="218">
        <f t="shared" si="22"/>
        <v>0</v>
      </c>
      <c r="L61" s="148">
        <f t="shared" si="23"/>
        <v>0</v>
      </c>
      <c r="M61" s="161">
        <f t="shared" si="24"/>
        <v>0</v>
      </c>
      <c r="N61" s="161">
        <f t="shared" si="25"/>
        <v>0</v>
      </c>
      <c r="O61" s="161">
        <f t="shared" si="26"/>
        <v>0</v>
      </c>
      <c r="P61" s="218">
        <f t="shared" ref="P61" si="31">SUM(M61:O61)</f>
        <v>0</v>
      </c>
    </row>
    <row r="62" spans="1:16" s="103" customFormat="1" ht="39.6">
      <c r="A62" s="143">
        <v>47</v>
      </c>
      <c r="B62" s="176"/>
      <c r="C62" s="167" t="s">
        <v>278</v>
      </c>
      <c r="D62" s="168" t="s">
        <v>168</v>
      </c>
      <c r="E62" s="159">
        <v>2</v>
      </c>
      <c r="F62" s="153"/>
      <c r="G62" s="153"/>
      <c r="H62" s="154">
        <f t="shared" si="18"/>
        <v>0</v>
      </c>
      <c r="I62" s="153"/>
      <c r="J62" s="153"/>
      <c r="K62" s="218">
        <f t="shared" si="22"/>
        <v>0</v>
      </c>
      <c r="L62" s="148">
        <f t="shared" si="23"/>
        <v>0</v>
      </c>
      <c r="M62" s="161">
        <f t="shared" si="24"/>
        <v>0</v>
      </c>
      <c r="N62" s="161">
        <f t="shared" si="25"/>
        <v>0</v>
      </c>
      <c r="O62" s="161">
        <f t="shared" si="26"/>
        <v>0</v>
      </c>
      <c r="P62" s="218">
        <f t="shared" si="10"/>
        <v>0</v>
      </c>
    </row>
    <row r="63" spans="1:16" s="103" customFormat="1">
      <c r="A63" s="143">
        <v>48</v>
      </c>
      <c r="B63" s="173"/>
      <c r="C63" s="163" t="s">
        <v>182</v>
      </c>
      <c r="D63" s="137"/>
      <c r="E63" s="138"/>
      <c r="F63" s="153"/>
      <c r="G63" s="153"/>
      <c r="H63" s="154">
        <f t="shared" ref="H63:H64" si="32">ROUND(F63*G63,2)</f>
        <v>0</v>
      </c>
      <c r="I63" s="164"/>
      <c r="J63" s="164"/>
      <c r="K63" s="218">
        <f t="shared" si="22"/>
        <v>0</v>
      </c>
      <c r="L63" s="148">
        <f t="shared" si="23"/>
        <v>0</v>
      </c>
      <c r="M63" s="161">
        <f t="shared" si="24"/>
        <v>0</v>
      </c>
      <c r="N63" s="161">
        <f t="shared" si="25"/>
        <v>0</v>
      </c>
      <c r="O63" s="161">
        <f t="shared" si="26"/>
        <v>0</v>
      </c>
      <c r="P63" s="218">
        <f t="shared" ref="P63:P64" si="33">SUM(M63:O63)</f>
        <v>0</v>
      </c>
    </row>
    <row r="64" spans="1:16" s="28" customFormat="1" ht="66">
      <c r="A64" s="143">
        <v>49</v>
      </c>
      <c r="B64" s="144"/>
      <c r="C64" s="183" t="s">
        <v>306</v>
      </c>
      <c r="D64" s="158" t="s">
        <v>177</v>
      </c>
      <c r="E64" s="158">
        <f>0.0777+0.00094</f>
        <v>7.8640000000000002E-2</v>
      </c>
      <c r="F64" s="153"/>
      <c r="G64" s="153"/>
      <c r="H64" s="160">
        <f t="shared" si="32"/>
        <v>0</v>
      </c>
      <c r="I64" s="160"/>
      <c r="J64" s="160"/>
      <c r="K64" s="218">
        <f t="shared" si="22"/>
        <v>0</v>
      </c>
      <c r="L64" s="150">
        <f t="shared" si="23"/>
        <v>0</v>
      </c>
      <c r="M64" s="149">
        <f t="shared" si="24"/>
        <v>0</v>
      </c>
      <c r="N64" s="149">
        <f t="shared" si="25"/>
        <v>0</v>
      </c>
      <c r="O64" s="149">
        <f t="shared" si="26"/>
        <v>0</v>
      </c>
      <c r="P64" s="218">
        <f t="shared" si="33"/>
        <v>0</v>
      </c>
    </row>
    <row r="65" spans="1:16" s="28" customFormat="1">
      <c r="A65" s="143">
        <v>50</v>
      </c>
      <c r="B65" s="144"/>
      <c r="C65" s="145" t="s">
        <v>206</v>
      </c>
      <c r="D65" s="146"/>
      <c r="E65" s="152"/>
      <c r="F65" s="153"/>
      <c r="G65" s="153"/>
      <c r="H65" s="140"/>
      <c r="I65" s="140"/>
      <c r="J65" s="140"/>
      <c r="K65" s="218">
        <f t="shared" si="22"/>
        <v>0</v>
      </c>
      <c r="L65" s="150">
        <f t="shared" si="23"/>
        <v>0</v>
      </c>
      <c r="M65" s="149">
        <f t="shared" si="24"/>
        <v>0</v>
      </c>
      <c r="N65" s="149">
        <f t="shared" si="25"/>
        <v>0</v>
      </c>
      <c r="O65" s="149">
        <f t="shared" si="26"/>
        <v>0</v>
      </c>
      <c r="P65" s="218">
        <f t="shared" ref="P65:P75" si="34">SUM(M65:O65)</f>
        <v>0</v>
      </c>
    </row>
    <row r="66" spans="1:16" s="104" customFormat="1">
      <c r="A66" s="143">
        <v>51</v>
      </c>
      <c r="B66" s="173"/>
      <c r="C66" s="163" t="s">
        <v>217</v>
      </c>
      <c r="D66" s="137"/>
      <c r="E66" s="138"/>
      <c r="F66" s="153"/>
      <c r="G66" s="153"/>
      <c r="H66" s="154">
        <f t="shared" ref="H66:H75" si="35">ROUND(F66*G66,2)</f>
        <v>0</v>
      </c>
      <c r="I66" s="184"/>
      <c r="J66" s="184"/>
      <c r="K66" s="218">
        <f t="shared" si="22"/>
        <v>0</v>
      </c>
      <c r="L66" s="148">
        <f t="shared" si="23"/>
        <v>0</v>
      </c>
      <c r="M66" s="161">
        <f t="shared" si="24"/>
        <v>0</v>
      </c>
      <c r="N66" s="161">
        <f t="shared" si="25"/>
        <v>0</v>
      </c>
      <c r="O66" s="161">
        <f t="shared" si="26"/>
        <v>0</v>
      </c>
      <c r="P66" s="218">
        <f t="shared" si="34"/>
        <v>0</v>
      </c>
    </row>
    <row r="67" spans="1:16" s="28" customFormat="1" ht="26.4">
      <c r="A67" s="143">
        <v>52</v>
      </c>
      <c r="B67" s="146"/>
      <c r="C67" s="151" t="s">
        <v>279</v>
      </c>
      <c r="D67" s="146" t="s">
        <v>20</v>
      </c>
      <c r="E67" s="159">
        <v>172.09</v>
      </c>
      <c r="F67" s="153"/>
      <c r="G67" s="153"/>
      <c r="H67" s="160">
        <f t="shared" si="35"/>
        <v>0</v>
      </c>
      <c r="I67" s="160"/>
      <c r="J67" s="160"/>
      <c r="K67" s="218">
        <f t="shared" si="22"/>
        <v>0</v>
      </c>
      <c r="L67" s="150">
        <f t="shared" si="23"/>
        <v>0</v>
      </c>
      <c r="M67" s="149">
        <f t="shared" si="24"/>
        <v>0</v>
      </c>
      <c r="N67" s="149">
        <f t="shared" si="25"/>
        <v>0</v>
      </c>
      <c r="O67" s="149">
        <f t="shared" si="26"/>
        <v>0</v>
      </c>
      <c r="P67" s="218">
        <f t="shared" si="34"/>
        <v>0</v>
      </c>
    </row>
    <row r="68" spans="1:16" s="28" customFormat="1" ht="26.4">
      <c r="A68" s="143">
        <v>53</v>
      </c>
      <c r="B68" s="146"/>
      <c r="C68" s="151" t="s">
        <v>280</v>
      </c>
      <c r="D68" s="146" t="s">
        <v>20</v>
      </c>
      <c r="E68" s="159">
        <v>172.09</v>
      </c>
      <c r="F68" s="153"/>
      <c r="G68" s="153"/>
      <c r="H68" s="160">
        <f t="shared" si="35"/>
        <v>0</v>
      </c>
      <c r="I68" s="160"/>
      <c r="J68" s="160"/>
      <c r="K68" s="218">
        <f t="shared" si="22"/>
        <v>0</v>
      </c>
      <c r="L68" s="150">
        <f t="shared" si="23"/>
        <v>0</v>
      </c>
      <c r="M68" s="149">
        <f t="shared" si="24"/>
        <v>0</v>
      </c>
      <c r="N68" s="149">
        <f t="shared" si="25"/>
        <v>0</v>
      </c>
      <c r="O68" s="149">
        <f t="shared" si="26"/>
        <v>0</v>
      </c>
      <c r="P68" s="218">
        <f t="shared" si="34"/>
        <v>0</v>
      </c>
    </row>
    <row r="69" spans="1:16" s="28" customFormat="1" ht="26.4">
      <c r="A69" s="143">
        <v>54</v>
      </c>
      <c r="B69" s="146"/>
      <c r="C69" s="185" t="s">
        <v>215</v>
      </c>
      <c r="D69" s="146" t="s">
        <v>20</v>
      </c>
      <c r="E69" s="159">
        <v>172.09</v>
      </c>
      <c r="F69" s="153"/>
      <c r="G69" s="153"/>
      <c r="H69" s="160">
        <f t="shared" si="35"/>
        <v>0</v>
      </c>
      <c r="I69" s="155"/>
      <c r="J69" s="156"/>
      <c r="K69" s="218">
        <f t="shared" si="22"/>
        <v>0</v>
      </c>
      <c r="L69" s="150">
        <f t="shared" si="23"/>
        <v>0</v>
      </c>
      <c r="M69" s="149">
        <f t="shared" si="24"/>
        <v>0</v>
      </c>
      <c r="N69" s="149">
        <f t="shared" si="25"/>
        <v>0</v>
      </c>
      <c r="O69" s="149">
        <f t="shared" si="26"/>
        <v>0</v>
      </c>
      <c r="P69" s="218">
        <f t="shared" si="34"/>
        <v>0</v>
      </c>
    </row>
    <row r="70" spans="1:16" s="28" customFormat="1">
      <c r="A70" s="143">
        <v>55</v>
      </c>
      <c r="B70" s="146"/>
      <c r="C70" s="186" t="s">
        <v>218</v>
      </c>
      <c r="D70" s="187" t="s">
        <v>20</v>
      </c>
      <c r="E70" s="159">
        <v>172.09</v>
      </c>
      <c r="F70" s="153"/>
      <c r="G70" s="153"/>
      <c r="H70" s="154">
        <f t="shared" si="35"/>
        <v>0</v>
      </c>
      <c r="I70" s="153"/>
      <c r="J70" s="153"/>
      <c r="K70" s="218">
        <f t="shared" si="22"/>
        <v>0</v>
      </c>
      <c r="L70" s="150">
        <f t="shared" si="23"/>
        <v>0</v>
      </c>
      <c r="M70" s="149">
        <f t="shared" si="24"/>
        <v>0</v>
      </c>
      <c r="N70" s="149">
        <f t="shared" si="25"/>
        <v>0</v>
      </c>
      <c r="O70" s="149">
        <f t="shared" si="26"/>
        <v>0</v>
      </c>
      <c r="P70" s="218">
        <f t="shared" si="34"/>
        <v>0</v>
      </c>
    </row>
    <row r="71" spans="1:16" s="104" customFormat="1">
      <c r="A71" s="143">
        <v>56</v>
      </c>
      <c r="B71" s="173"/>
      <c r="C71" s="163" t="s">
        <v>219</v>
      </c>
      <c r="D71" s="137"/>
      <c r="E71" s="138"/>
      <c r="F71" s="153"/>
      <c r="G71" s="153"/>
      <c r="H71" s="154">
        <f t="shared" si="35"/>
        <v>0</v>
      </c>
      <c r="I71" s="184"/>
      <c r="J71" s="184"/>
      <c r="K71" s="218">
        <f t="shared" si="22"/>
        <v>0</v>
      </c>
      <c r="L71" s="148">
        <f t="shared" si="23"/>
        <v>0</v>
      </c>
      <c r="M71" s="161">
        <f t="shared" si="24"/>
        <v>0</v>
      </c>
      <c r="N71" s="161">
        <f t="shared" si="25"/>
        <v>0</v>
      </c>
      <c r="O71" s="161">
        <f t="shared" si="26"/>
        <v>0</v>
      </c>
      <c r="P71" s="218">
        <f t="shared" si="34"/>
        <v>0</v>
      </c>
    </row>
    <row r="72" spans="1:16" s="104" customFormat="1" ht="26.4">
      <c r="A72" s="143">
        <v>57</v>
      </c>
      <c r="B72" s="188"/>
      <c r="C72" s="167" t="s">
        <v>281</v>
      </c>
      <c r="D72" s="188" t="s">
        <v>20</v>
      </c>
      <c r="E72" s="159">
        <v>172.09</v>
      </c>
      <c r="F72" s="153"/>
      <c r="G72" s="153"/>
      <c r="H72" s="154">
        <f t="shared" si="35"/>
        <v>0</v>
      </c>
      <c r="I72" s="160"/>
      <c r="J72" s="160"/>
      <c r="K72" s="218">
        <f t="shared" si="22"/>
        <v>0</v>
      </c>
      <c r="L72" s="148">
        <f t="shared" si="23"/>
        <v>0</v>
      </c>
      <c r="M72" s="161">
        <f t="shared" si="24"/>
        <v>0</v>
      </c>
      <c r="N72" s="161">
        <f t="shared" si="25"/>
        <v>0</v>
      </c>
      <c r="O72" s="161">
        <f t="shared" si="26"/>
        <v>0</v>
      </c>
      <c r="P72" s="218">
        <f t="shared" si="34"/>
        <v>0</v>
      </c>
    </row>
    <row r="73" spans="1:16" s="104" customFormat="1" ht="26.4">
      <c r="A73" s="143">
        <v>58</v>
      </c>
      <c r="B73" s="173"/>
      <c r="C73" s="167" t="s">
        <v>307</v>
      </c>
      <c r="D73" s="137" t="s">
        <v>77</v>
      </c>
      <c r="E73" s="138">
        <v>17</v>
      </c>
      <c r="F73" s="153"/>
      <c r="G73" s="153"/>
      <c r="H73" s="154">
        <f t="shared" si="35"/>
        <v>0</v>
      </c>
      <c r="I73" s="160"/>
      <c r="J73" s="160"/>
      <c r="K73" s="218">
        <f t="shared" si="22"/>
        <v>0</v>
      </c>
      <c r="L73" s="148">
        <f t="shared" si="23"/>
        <v>0</v>
      </c>
      <c r="M73" s="161">
        <f t="shared" si="24"/>
        <v>0</v>
      </c>
      <c r="N73" s="161">
        <f t="shared" si="25"/>
        <v>0</v>
      </c>
      <c r="O73" s="161">
        <f t="shared" si="26"/>
        <v>0</v>
      </c>
      <c r="P73" s="218">
        <f t="shared" si="34"/>
        <v>0</v>
      </c>
    </row>
    <row r="74" spans="1:16" s="104" customFormat="1" ht="26.4">
      <c r="A74" s="143">
        <v>59</v>
      </c>
      <c r="B74" s="173"/>
      <c r="C74" s="167" t="s">
        <v>308</v>
      </c>
      <c r="D74" s="137" t="s">
        <v>77</v>
      </c>
      <c r="E74" s="138">
        <v>10.6</v>
      </c>
      <c r="F74" s="153"/>
      <c r="G74" s="153"/>
      <c r="H74" s="154">
        <f t="shared" si="35"/>
        <v>0</v>
      </c>
      <c r="I74" s="160"/>
      <c r="J74" s="160"/>
      <c r="K74" s="218">
        <f t="shared" si="22"/>
        <v>0</v>
      </c>
      <c r="L74" s="148">
        <f t="shared" si="23"/>
        <v>0</v>
      </c>
      <c r="M74" s="161">
        <f t="shared" si="24"/>
        <v>0</v>
      </c>
      <c r="N74" s="161">
        <f t="shared" si="25"/>
        <v>0</v>
      </c>
      <c r="O74" s="161">
        <f t="shared" si="26"/>
        <v>0</v>
      </c>
      <c r="P74" s="218">
        <f t="shared" si="34"/>
        <v>0</v>
      </c>
    </row>
    <row r="75" spans="1:16" s="104" customFormat="1">
      <c r="A75" s="143">
        <v>60</v>
      </c>
      <c r="B75" s="173"/>
      <c r="C75" s="167" t="s">
        <v>309</v>
      </c>
      <c r="D75" s="137" t="s">
        <v>77</v>
      </c>
      <c r="E75" s="138">
        <v>54.2</v>
      </c>
      <c r="F75" s="153"/>
      <c r="G75" s="153"/>
      <c r="H75" s="154">
        <f t="shared" si="35"/>
        <v>0</v>
      </c>
      <c r="I75" s="160"/>
      <c r="J75" s="160"/>
      <c r="K75" s="218">
        <f t="shared" si="22"/>
        <v>0</v>
      </c>
      <c r="L75" s="148">
        <f t="shared" si="23"/>
        <v>0</v>
      </c>
      <c r="M75" s="161">
        <f t="shared" si="24"/>
        <v>0</v>
      </c>
      <c r="N75" s="161">
        <f t="shared" si="25"/>
        <v>0</v>
      </c>
      <c r="O75" s="161">
        <f t="shared" si="26"/>
        <v>0</v>
      </c>
      <c r="P75" s="218">
        <f t="shared" si="34"/>
        <v>0</v>
      </c>
    </row>
    <row r="76" spans="1:16" s="104" customFormat="1" ht="26.4">
      <c r="A76" s="143">
        <v>61</v>
      </c>
      <c r="B76" s="173"/>
      <c r="C76" s="167" t="s">
        <v>310</v>
      </c>
      <c r="D76" s="137" t="s">
        <v>179</v>
      </c>
      <c r="E76" s="138">
        <v>2</v>
      </c>
      <c r="F76" s="153"/>
      <c r="G76" s="153"/>
      <c r="H76" s="154">
        <f t="shared" ref="H76" si="36">ROUND(F76*G76,2)</f>
        <v>0</v>
      </c>
      <c r="I76" s="160"/>
      <c r="J76" s="160"/>
      <c r="K76" s="218">
        <f t="shared" si="22"/>
        <v>0</v>
      </c>
      <c r="L76" s="148">
        <f t="shared" si="23"/>
        <v>0</v>
      </c>
      <c r="M76" s="161">
        <f t="shared" si="24"/>
        <v>0</v>
      </c>
      <c r="N76" s="161">
        <f t="shared" si="25"/>
        <v>0</v>
      </c>
      <c r="O76" s="161">
        <f t="shared" si="26"/>
        <v>0</v>
      </c>
      <c r="P76" s="218">
        <f t="shared" ref="P76" si="37">SUM(M76:O76)</f>
        <v>0</v>
      </c>
    </row>
    <row r="77" spans="1:16" s="104" customFormat="1">
      <c r="A77" s="143">
        <v>62</v>
      </c>
      <c r="B77" s="144"/>
      <c r="C77" s="145" t="s">
        <v>203</v>
      </c>
      <c r="D77" s="146"/>
      <c r="E77" s="152"/>
      <c r="F77" s="153"/>
      <c r="G77" s="153"/>
      <c r="H77" s="184"/>
      <c r="I77" s="184"/>
      <c r="J77" s="189"/>
      <c r="K77" s="218">
        <f t="shared" si="22"/>
        <v>0</v>
      </c>
      <c r="L77" s="150">
        <f t="shared" si="23"/>
        <v>0</v>
      </c>
      <c r="M77" s="149">
        <f t="shared" si="24"/>
        <v>0</v>
      </c>
      <c r="N77" s="149">
        <f t="shared" si="25"/>
        <v>0</v>
      </c>
      <c r="O77" s="149">
        <f t="shared" si="26"/>
        <v>0</v>
      </c>
      <c r="P77" s="218">
        <f>SUM(M77:O77)</f>
        <v>0</v>
      </c>
    </row>
    <row r="78" spans="1:16" s="28" customFormat="1" ht="39.6">
      <c r="A78" s="143">
        <v>63</v>
      </c>
      <c r="B78" s="146"/>
      <c r="C78" s="151" t="s">
        <v>311</v>
      </c>
      <c r="D78" s="190" t="s">
        <v>189</v>
      </c>
      <c r="E78" s="191">
        <v>1</v>
      </c>
      <c r="F78" s="192"/>
      <c r="G78" s="192"/>
      <c r="H78" s="154">
        <f t="shared" ref="H78:H82" si="38">ROUND(F78*G78,2)</f>
        <v>0</v>
      </c>
      <c r="I78" s="160"/>
      <c r="J78" s="160"/>
      <c r="K78" s="217">
        <f t="shared" ref="K78:K109" si="39">SUM(H78:J78)</f>
        <v>0</v>
      </c>
      <c r="L78" s="150">
        <f t="shared" ref="L78:L109" si="40">ROUND(F78*E78,2)</f>
        <v>0</v>
      </c>
      <c r="M78" s="149">
        <f t="shared" ref="M78:M109" si="41">ROUND(H78*E78,2)</f>
        <v>0</v>
      </c>
      <c r="N78" s="149">
        <f t="shared" ref="N78:N109" si="42">ROUND(I78*E78,2)</f>
        <v>0</v>
      </c>
      <c r="O78" s="149">
        <f t="shared" ref="O78:O109" si="43">ROUND(J78*E78,2)</f>
        <v>0</v>
      </c>
      <c r="P78" s="218">
        <f t="shared" ref="P78:P82" si="44">SUM(M78:O78)</f>
        <v>0</v>
      </c>
    </row>
    <row r="79" spans="1:16" s="28" customFormat="1" ht="39.6">
      <c r="A79" s="143">
        <v>64</v>
      </c>
      <c r="B79" s="146"/>
      <c r="C79" s="151" t="s">
        <v>312</v>
      </c>
      <c r="D79" s="190" t="s">
        <v>189</v>
      </c>
      <c r="E79" s="191">
        <v>2</v>
      </c>
      <c r="F79" s="192"/>
      <c r="G79" s="192"/>
      <c r="H79" s="154">
        <f t="shared" ref="H79:H81" si="45">ROUND(F79*G79,2)</f>
        <v>0</v>
      </c>
      <c r="I79" s="160"/>
      <c r="J79" s="160"/>
      <c r="K79" s="217">
        <f t="shared" si="39"/>
        <v>0</v>
      </c>
      <c r="L79" s="150">
        <f t="shared" si="40"/>
        <v>0</v>
      </c>
      <c r="M79" s="149">
        <f t="shared" si="41"/>
        <v>0</v>
      </c>
      <c r="N79" s="149">
        <f t="shared" si="42"/>
        <v>0</v>
      </c>
      <c r="O79" s="149">
        <f t="shared" si="43"/>
        <v>0</v>
      </c>
      <c r="P79" s="218">
        <f t="shared" ref="P79:P81" si="46">SUM(M79:O79)</f>
        <v>0</v>
      </c>
    </row>
    <row r="80" spans="1:16" s="28" customFormat="1" ht="39.6">
      <c r="A80" s="143">
        <v>65</v>
      </c>
      <c r="B80" s="146"/>
      <c r="C80" s="151" t="s">
        <v>313</v>
      </c>
      <c r="D80" s="190" t="s">
        <v>189</v>
      </c>
      <c r="E80" s="191">
        <v>2</v>
      </c>
      <c r="F80" s="192"/>
      <c r="G80" s="192"/>
      <c r="H80" s="154">
        <f t="shared" si="45"/>
        <v>0</v>
      </c>
      <c r="I80" s="160"/>
      <c r="J80" s="160"/>
      <c r="K80" s="217">
        <f t="shared" si="39"/>
        <v>0</v>
      </c>
      <c r="L80" s="150">
        <f t="shared" si="40"/>
        <v>0</v>
      </c>
      <c r="M80" s="149">
        <f t="shared" si="41"/>
        <v>0</v>
      </c>
      <c r="N80" s="149">
        <f t="shared" si="42"/>
        <v>0</v>
      </c>
      <c r="O80" s="149">
        <f t="shared" si="43"/>
        <v>0</v>
      </c>
      <c r="P80" s="218">
        <f t="shared" si="46"/>
        <v>0</v>
      </c>
    </row>
    <row r="81" spans="1:16" s="28" customFormat="1" ht="39.6">
      <c r="A81" s="143">
        <v>66</v>
      </c>
      <c r="B81" s="146"/>
      <c r="C81" s="151" t="s">
        <v>314</v>
      </c>
      <c r="D81" s="190" t="s">
        <v>189</v>
      </c>
      <c r="E81" s="191">
        <v>1</v>
      </c>
      <c r="F81" s="192"/>
      <c r="G81" s="192"/>
      <c r="H81" s="154">
        <f t="shared" si="45"/>
        <v>0</v>
      </c>
      <c r="I81" s="160"/>
      <c r="J81" s="160"/>
      <c r="K81" s="217">
        <f t="shared" si="39"/>
        <v>0</v>
      </c>
      <c r="L81" s="150">
        <f t="shared" si="40"/>
        <v>0</v>
      </c>
      <c r="M81" s="149">
        <f t="shared" si="41"/>
        <v>0</v>
      </c>
      <c r="N81" s="149">
        <f t="shared" si="42"/>
        <v>0</v>
      </c>
      <c r="O81" s="149">
        <f t="shared" si="43"/>
        <v>0</v>
      </c>
      <c r="P81" s="218">
        <f t="shared" si="46"/>
        <v>0</v>
      </c>
    </row>
    <row r="82" spans="1:16" s="104" customFormat="1" ht="26.4">
      <c r="A82" s="143">
        <v>67</v>
      </c>
      <c r="B82" s="193"/>
      <c r="C82" s="194" t="s">
        <v>282</v>
      </c>
      <c r="D82" s="195" t="s">
        <v>77</v>
      </c>
      <c r="E82" s="155">
        <v>54</v>
      </c>
      <c r="F82" s="153"/>
      <c r="G82" s="153"/>
      <c r="H82" s="154">
        <f t="shared" si="38"/>
        <v>0</v>
      </c>
      <c r="I82" s="160"/>
      <c r="J82" s="160"/>
      <c r="K82" s="218">
        <f t="shared" si="39"/>
        <v>0</v>
      </c>
      <c r="L82" s="148">
        <f t="shared" si="40"/>
        <v>0</v>
      </c>
      <c r="M82" s="161">
        <f t="shared" si="41"/>
        <v>0</v>
      </c>
      <c r="N82" s="161">
        <f t="shared" si="42"/>
        <v>0</v>
      </c>
      <c r="O82" s="161">
        <f t="shared" si="43"/>
        <v>0</v>
      </c>
      <c r="P82" s="218">
        <f t="shared" si="44"/>
        <v>0</v>
      </c>
    </row>
    <row r="83" spans="1:16" s="28" customFormat="1">
      <c r="A83" s="143">
        <v>68</v>
      </c>
      <c r="B83" s="144"/>
      <c r="C83" s="145" t="s">
        <v>207</v>
      </c>
      <c r="D83" s="146"/>
      <c r="E83" s="152"/>
      <c r="F83" s="153"/>
      <c r="G83" s="153"/>
      <c r="H83" s="140"/>
      <c r="I83" s="140"/>
      <c r="J83" s="140"/>
      <c r="K83" s="218">
        <f t="shared" si="39"/>
        <v>0</v>
      </c>
      <c r="L83" s="150">
        <f t="shared" si="40"/>
        <v>0</v>
      </c>
      <c r="M83" s="149">
        <f t="shared" si="41"/>
        <v>0</v>
      </c>
      <c r="N83" s="149">
        <f t="shared" si="42"/>
        <v>0</v>
      </c>
      <c r="O83" s="149">
        <f t="shared" si="43"/>
        <v>0</v>
      </c>
      <c r="P83" s="218">
        <f>SUM(M83:O83)</f>
        <v>0</v>
      </c>
    </row>
    <row r="84" spans="1:16" s="105" customFormat="1" ht="26.4">
      <c r="A84" s="143">
        <v>69</v>
      </c>
      <c r="B84" s="196"/>
      <c r="C84" s="197" t="s">
        <v>421</v>
      </c>
      <c r="D84" s="198" t="s">
        <v>20</v>
      </c>
      <c r="E84" s="152">
        <v>141.53</v>
      </c>
      <c r="F84" s="153"/>
      <c r="G84" s="153"/>
      <c r="H84" s="199">
        <f>ROUND(G84*F84,2)</f>
        <v>0</v>
      </c>
      <c r="I84" s="199"/>
      <c r="J84" s="199"/>
      <c r="K84" s="218">
        <f t="shared" si="39"/>
        <v>0</v>
      </c>
      <c r="L84" s="150">
        <f t="shared" si="40"/>
        <v>0</v>
      </c>
      <c r="M84" s="149">
        <f t="shared" si="41"/>
        <v>0</v>
      </c>
      <c r="N84" s="149">
        <f t="shared" si="42"/>
        <v>0</v>
      </c>
      <c r="O84" s="149">
        <f t="shared" si="43"/>
        <v>0</v>
      </c>
      <c r="P84" s="218">
        <f t="shared" ref="P84:P85" si="47">SUM(M84:O84)</f>
        <v>0</v>
      </c>
    </row>
    <row r="85" spans="1:16" s="28" customFormat="1">
      <c r="A85" s="143">
        <v>70</v>
      </c>
      <c r="B85" s="146"/>
      <c r="C85" s="200" t="s">
        <v>422</v>
      </c>
      <c r="D85" s="146" t="s">
        <v>20</v>
      </c>
      <c r="E85" s="152">
        <v>141.53</v>
      </c>
      <c r="F85" s="153"/>
      <c r="G85" s="153"/>
      <c r="H85" s="160">
        <f t="shared" ref="H85" si="48">ROUND(F85*G85,2)</f>
        <v>0</v>
      </c>
      <c r="I85" s="155"/>
      <c r="J85" s="156"/>
      <c r="K85" s="218">
        <f t="shared" si="39"/>
        <v>0</v>
      </c>
      <c r="L85" s="150">
        <f t="shared" si="40"/>
        <v>0</v>
      </c>
      <c r="M85" s="149">
        <f t="shared" si="41"/>
        <v>0</v>
      </c>
      <c r="N85" s="149">
        <f t="shared" si="42"/>
        <v>0</v>
      </c>
      <c r="O85" s="149">
        <f t="shared" si="43"/>
        <v>0</v>
      </c>
      <c r="P85" s="218">
        <f t="shared" si="47"/>
        <v>0</v>
      </c>
    </row>
    <row r="86" spans="1:16" s="28" customFormat="1">
      <c r="A86" s="143">
        <v>71</v>
      </c>
      <c r="B86" s="144"/>
      <c r="C86" s="185" t="s">
        <v>216</v>
      </c>
      <c r="D86" s="146" t="s">
        <v>20</v>
      </c>
      <c r="E86" s="152">
        <v>156.63999999999999</v>
      </c>
      <c r="F86" s="153"/>
      <c r="G86" s="153"/>
      <c r="H86" s="160">
        <f t="shared" ref="H86" si="49">ROUND(F86*G86,2)</f>
        <v>0</v>
      </c>
      <c r="I86" s="160"/>
      <c r="J86" s="160"/>
      <c r="K86" s="218">
        <f t="shared" si="39"/>
        <v>0</v>
      </c>
      <c r="L86" s="150">
        <f t="shared" si="40"/>
        <v>0</v>
      </c>
      <c r="M86" s="149">
        <f t="shared" si="41"/>
        <v>0</v>
      </c>
      <c r="N86" s="149">
        <f t="shared" si="42"/>
        <v>0</v>
      </c>
      <c r="O86" s="149">
        <f t="shared" si="43"/>
        <v>0</v>
      </c>
      <c r="P86" s="218">
        <f t="shared" ref="P86" si="50">SUM(M86:O86)</f>
        <v>0</v>
      </c>
    </row>
    <row r="87" spans="1:16" s="103" customFormat="1">
      <c r="A87" s="143">
        <v>72</v>
      </c>
      <c r="B87" s="173"/>
      <c r="C87" s="163" t="s">
        <v>184</v>
      </c>
      <c r="D87" s="137"/>
      <c r="E87" s="138"/>
      <c r="F87" s="153"/>
      <c r="G87" s="153"/>
      <c r="H87" s="154">
        <f t="shared" ref="H87:H88" si="51">ROUND(F87*G87,2)</f>
        <v>0</v>
      </c>
      <c r="I87" s="164"/>
      <c r="J87" s="164"/>
      <c r="K87" s="218">
        <f t="shared" si="39"/>
        <v>0</v>
      </c>
      <c r="L87" s="148">
        <f t="shared" si="40"/>
        <v>0</v>
      </c>
      <c r="M87" s="161">
        <f t="shared" si="41"/>
        <v>0</v>
      </c>
      <c r="N87" s="161">
        <f t="shared" si="42"/>
        <v>0</v>
      </c>
      <c r="O87" s="161">
        <f t="shared" si="43"/>
        <v>0</v>
      </c>
      <c r="P87" s="218">
        <f t="shared" ref="P87:P88" si="52">SUM(M87:O87)</f>
        <v>0</v>
      </c>
    </row>
    <row r="88" spans="1:16" s="103" customFormat="1" ht="52.8">
      <c r="A88" s="143">
        <v>73</v>
      </c>
      <c r="B88" s="176"/>
      <c r="C88" s="183" t="s">
        <v>315</v>
      </c>
      <c r="D88" s="176" t="s">
        <v>20</v>
      </c>
      <c r="E88" s="154">
        <v>36.200000000000003</v>
      </c>
      <c r="F88" s="153"/>
      <c r="G88" s="153"/>
      <c r="H88" s="154">
        <f t="shared" si="51"/>
        <v>0</v>
      </c>
      <c r="I88" s="153"/>
      <c r="J88" s="153"/>
      <c r="K88" s="218">
        <f t="shared" si="39"/>
        <v>0</v>
      </c>
      <c r="L88" s="148">
        <f t="shared" si="40"/>
        <v>0</v>
      </c>
      <c r="M88" s="161">
        <f t="shared" si="41"/>
        <v>0</v>
      </c>
      <c r="N88" s="161">
        <f t="shared" si="42"/>
        <v>0</v>
      </c>
      <c r="O88" s="161">
        <f t="shared" si="43"/>
        <v>0</v>
      </c>
      <c r="P88" s="218">
        <f t="shared" si="52"/>
        <v>0</v>
      </c>
    </row>
    <row r="89" spans="1:16" s="28" customFormat="1">
      <c r="A89" s="143">
        <v>74</v>
      </c>
      <c r="B89" s="144"/>
      <c r="C89" s="145" t="s">
        <v>211</v>
      </c>
      <c r="D89" s="146"/>
      <c r="E89" s="152"/>
      <c r="F89" s="153"/>
      <c r="G89" s="153"/>
      <c r="H89" s="140"/>
      <c r="I89" s="140"/>
      <c r="J89" s="140"/>
      <c r="K89" s="218">
        <f t="shared" si="39"/>
        <v>0</v>
      </c>
      <c r="L89" s="150">
        <f t="shared" si="40"/>
        <v>0</v>
      </c>
      <c r="M89" s="149">
        <f t="shared" si="41"/>
        <v>0</v>
      </c>
      <c r="N89" s="149">
        <f t="shared" si="42"/>
        <v>0</v>
      </c>
      <c r="O89" s="149">
        <f t="shared" si="43"/>
        <v>0</v>
      </c>
      <c r="P89" s="218">
        <f>SUM(M89:O89)</f>
        <v>0</v>
      </c>
    </row>
    <row r="90" spans="1:16" s="103" customFormat="1">
      <c r="A90" s="143">
        <v>75</v>
      </c>
      <c r="B90" s="173"/>
      <c r="C90" s="163" t="s">
        <v>180</v>
      </c>
      <c r="D90" s="137"/>
      <c r="E90" s="138"/>
      <c r="F90" s="153"/>
      <c r="G90" s="153"/>
      <c r="H90" s="154">
        <f t="shared" ref="H90:H98" si="53">ROUND(F90*G90,2)</f>
        <v>0</v>
      </c>
      <c r="I90" s="164"/>
      <c r="J90" s="164"/>
      <c r="K90" s="218">
        <f t="shared" si="39"/>
        <v>0</v>
      </c>
      <c r="L90" s="148">
        <f t="shared" si="40"/>
        <v>0</v>
      </c>
      <c r="M90" s="161">
        <f t="shared" si="41"/>
        <v>0</v>
      </c>
      <c r="N90" s="161">
        <f t="shared" si="42"/>
        <v>0</v>
      </c>
      <c r="O90" s="161">
        <f t="shared" si="43"/>
        <v>0</v>
      </c>
      <c r="P90" s="218">
        <f t="shared" ref="P90:P95" si="54">SUM(M90:O90)</f>
        <v>0</v>
      </c>
    </row>
    <row r="91" spans="1:16" s="103" customFormat="1" ht="26.4">
      <c r="A91" s="143">
        <v>76</v>
      </c>
      <c r="B91" s="176"/>
      <c r="C91" s="165" t="s">
        <v>283</v>
      </c>
      <c r="D91" s="158" t="s">
        <v>20</v>
      </c>
      <c r="E91" s="159">
        <f>E94*8</f>
        <v>16</v>
      </c>
      <c r="F91" s="153"/>
      <c r="G91" s="153"/>
      <c r="H91" s="154">
        <f t="shared" si="53"/>
        <v>0</v>
      </c>
      <c r="I91" s="153"/>
      <c r="J91" s="153"/>
      <c r="K91" s="218">
        <f t="shared" si="39"/>
        <v>0</v>
      </c>
      <c r="L91" s="148">
        <f t="shared" si="40"/>
        <v>0</v>
      </c>
      <c r="M91" s="161">
        <f t="shared" si="41"/>
        <v>0</v>
      </c>
      <c r="N91" s="161">
        <f t="shared" si="42"/>
        <v>0</v>
      </c>
      <c r="O91" s="161">
        <f t="shared" si="43"/>
        <v>0</v>
      </c>
      <c r="P91" s="218">
        <f t="shared" si="54"/>
        <v>0</v>
      </c>
    </row>
    <row r="92" spans="1:16" s="103" customFormat="1" ht="26.4">
      <c r="A92" s="143">
        <v>77</v>
      </c>
      <c r="B92" s="176"/>
      <c r="C92" s="166" t="s">
        <v>284</v>
      </c>
      <c r="D92" s="158" t="s">
        <v>168</v>
      </c>
      <c r="E92" s="159">
        <v>0.1</v>
      </c>
      <c r="F92" s="153"/>
      <c r="G92" s="153"/>
      <c r="H92" s="154">
        <f t="shared" si="53"/>
        <v>0</v>
      </c>
      <c r="I92" s="153"/>
      <c r="J92" s="153"/>
      <c r="K92" s="218">
        <f t="shared" si="39"/>
        <v>0</v>
      </c>
      <c r="L92" s="148">
        <f t="shared" si="40"/>
        <v>0</v>
      </c>
      <c r="M92" s="161">
        <f t="shared" si="41"/>
        <v>0</v>
      </c>
      <c r="N92" s="161">
        <f t="shared" si="42"/>
        <v>0</v>
      </c>
      <c r="O92" s="161">
        <f t="shared" si="43"/>
        <v>0</v>
      </c>
      <c r="P92" s="218">
        <f t="shared" si="54"/>
        <v>0</v>
      </c>
    </row>
    <row r="93" spans="1:16" s="103" customFormat="1" ht="26.4">
      <c r="A93" s="143">
        <v>78</v>
      </c>
      <c r="B93" s="144"/>
      <c r="C93" s="167" t="s">
        <v>270</v>
      </c>
      <c r="D93" s="158" t="s">
        <v>177</v>
      </c>
      <c r="E93" s="159">
        <f>0.002+0.1171+0.0284</f>
        <v>0.14749999999999999</v>
      </c>
      <c r="F93" s="153"/>
      <c r="G93" s="153"/>
      <c r="H93" s="154">
        <f t="shared" si="53"/>
        <v>0</v>
      </c>
      <c r="I93" s="160"/>
      <c r="J93" s="160"/>
      <c r="K93" s="218">
        <f t="shared" si="39"/>
        <v>0</v>
      </c>
      <c r="L93" s="148">
        <f t="shared" si="40"/>
        <v>0</v>
      </c>
      <c r="M93" s="161">
        <f t="shared" si="41"/>
        <v>0</v>
      </c>
      <c r="N93" s="161">
        <f t="shared" si="42"/>
        <v>0</v>
      </c>
      <c r="O93" s="161">
        <f t="shared" si="43"/>
        <v>0</v>
      </c>
      <c r="P93" s="218">
        <f t="shared" si="54"/>
        <v>0</v>
      </c>
    </row>
    <row r="94" spans="1:16" s="103" customFormat="1" ht="39.6">
      <c r="A94" s="143">
        <v>79</v>
      </c>
      <c r="B94" s="176"/>
      <c r="C94" s="167" t="s">
        <v>285</v>
      </c>
      <c r="D94" s="168" t="s">
        <v>168</v>
      </c>
      <c r="E94" s="159">
        <v>2</v>
      </c>
      <c r="F94" s="153"/>
      <c r="G94" s="153"/>
      <c r="H94" s="154">
        <f t="shared" si="53"/>
        <v>0</v>
      </c>
      <c r="I94" s="153"/>
      <c r="J94" s="153"/>
      <c r="K94" s="218">
        <f t="shared" si="39"/>
        <v>0</v>
      </c>
      <c r="L94" s="148">
        <f t="shared" si="40"/>
        <v>0</v>
      </c>
      <c r="M94" s="161">
        <f t="shared" si="41"/>
        <v>0</v>
      </c>
      <c r="N94" s="161">
        <f t="shared" si="42"/>
        <v>0</v>
      </c>
      <c r="O94" s="161">
        <f t="shared" si="43"/>
        <v>0</v>
      </c>
      <c r="P94" s="218">
        <f t="shared" si="54"/>
        <v>0</v>
      </c>
    </row>
    <row r="95" spans="1:16" s="28" customFormat="1" ht="66">
      <c r="A95" s="143">
        <v>80</v>
      </c>
      <c r="B95" s="144"/>
      <c r="C95" s="183" t="s">
        <v>306</v>
      </c>
      <c r="D95" s="158" t="s">
        <v>177</v>
      </c>
      <c r="E95" s="158">
        <f>0.7828+0.0319+0.1392+0.0113+0.022+0.0339+0.165</f>
        <v>1.1861000000000002</v>
      </c>
      <c r="F95" s="153"/>
      <c r="G95" s="153"/>
      <c r="H95" s="160">
        <f t="shared" si="53"/>
        <v>0</v>
      </c>
      <c r="I95" s="160"/>
      <c r="J95" s="160"/>
      <c r="K95" s="218">
        <f t="shared" si="39"/>
        <v>0</v>
      </c>
      <c r="L95" s="150">
        <f t="shared" si="40"/>
        <v>0</v>
      </c>
      <c r="M95" s="149">
        <f t="shared" si="41"/>
        <v>0</v>
      </c>
      <c r="N95" s="149">
        <f t="shared" si="42"/>
        <v>0</v>
      </c>
      <c r="O95" s="149">
        <f t="shared" si="43"/>
        <v>0</v>
      </c>
      <c r="P95" s="218">
        <f t="shared" si="54"/>
        <v>0</v>
      </c>
    </row>
    <row r="96" spans="1:16" s="28" customFormat="1" ht="26.4">
      <c r="A96" s="143">
        <v>81</v>
      </c>
      <c r="B96" s="144"/>
      <c r="C96" s="185" t="s">
        <v>178</v>
      </c>
      <c r="D96" s="146" t="s">
        <v>179</v>
      </c>
      <c r="E96" s="152">
        <v>4</v>
      </c>
      <c r="F96" s="153"/>
      <c r="G96" s="153"/>
      <c r="H96" s="160">
        <f t="shared" si="53"/>
        <v>0</v>
      </c>
      <c r="I96" s="140"/>
      <c r="J96" s="140"/>
      <c r="K96" s="218">
        <f t="shared" si="39"/>
        <v>0</v>
      </c>
      <c r="L96" s="150">
        <f t="shared" si="40"/>
        <v>0</v>
      </c>
      <c r="M96" s="149">
        <f t="shared" si="41"/>
        <v>0</v>
      </c>
      <c r="N96" s="149">
        <f t="shared" si="42"/>
        <v>0</v>
      </c>
      <c r="O96" s="149">
        <f t="shared" si="43"/>
        <v>0</v>
      </c>
      <c r="P96" s="218">
        <f t="shared" ref="P96:P116" si="55">SUM(M96:O96)</f>
        <v>0</v>
      </c>
    </row>
    <row r="97" spans="1:16" s="28" customFormat="1">
      <c r="A97" s="143">
        <v>82</v>
      </c>
      <c r="B97" s="144"/>
      <c r="C97" s="200" t="s">
        <v>423</v>
      </c>
      <c r="D97" s="146" t="s">
        <v>20</v>
      </c>
      <c r="E97" s="152">
        <v>3.1</v>
      </c>
      <c r="F97" s="153"/>
      <c r="G97" s="153"/>
      <c r="H97" s="160">
        <f t="shared" si="53"/>
        <v>0</v>
      </c>
      <c r="I97" s="140"/>
      <c r="J97" s="140"/>
      <c r="K97" s="218">
        <f t="shared" si="39"/>
        <v>0</v>
      </c>
      <c r="L97" s="150">
        <f t="shared" si="40"/>
        <v>0</v>
      </c>
      <c r="M97" s="149">
        <f t="shared" si="41"/>
        <v>0</v>
      </c>
      <c r="N97" s="149">
        <f t="shared" si="42"/>
        <v>0</v>
      </c>
      <c r="O97" s="149">
        <f t="shared" si="43"/>
        <v>0</v>
      </c>
      <c r="P97" s="218">
        <f t="shared" si="55"/>
        <v>0</v>
      </c>
    </row>
    <row r="98" spans="1:16" s="28" customFormat="1" ht="26.4">
      <c r="A98" s="143">
        <v>83</v>
      </c>
      <c r="B98" s="144"/>
      <c r="C98" s="200" t="s">
        <v>424</v>
      </c>
      <c r="D98" s="146" t="s">
        <v>20</v>
      </c>
      <c r="E98" s="152">
        <v>1.5</v>
      </c>
      <c r="F98" s="153"/>
      <c r="G98" s="153"/>
      <c r="H98" s="160">
        <f t="shared" si="53"/>
        <v>0</v>
      </c>
      <c r="I98" s="140"/>
      <c r="J98" s="140"/>
      <c r="K98" s="218">
        <f t="shared" si="39"/>
        <v>0</v>
      </c>
      <c r="L98" s="150">
        <f t="shared" si="40"/>
        <v>0</v>
      </c>
      <c r="M98" s="149">
        <f t="shared" si="41"/>
        <v>0</v>
      </c>
      <c r="N98" s="149">
        <f t="shared" si="42"/>
        <v>0</v>
      </c>
      <c r="O98" s="149">
        <f t="shared" si="43"/>
        <v>0</v>
      </c>
      <c r="P98" s="218">
        <f t="shared" si="55"/>
        <v>0</v>
      </c>
    </row>
    <row r="99" spans="1:16" s="103" customFormat="1">
      <c r="A99" s="143">
        <v>84</v>
      </c>
      <c r="B99" s="173"/>
      <c r="C99" s="163" t="s">
        <v>181</v>
      </c>
      <c r="D99" s="137"/>
      <c r="E99" s="138"/>
      <c r="F99" s="153"/>
      <c r="G99" s="153"/>
      <c r="H99" s="154">
        <f t="shared" ref="H99:H107" si="56">ROUND(F99*G99,2)</f>
        <v>0</v>
      </c>
      <c r="I99" s="164"/>
      <c r="J99" s="164"/>
      <c r="K99" s="218">
        <f t="shared" si="39"/>
        <v>0</v>
      </c>
      <c r="L99" s="148">
        <f t="shared" si="40"/>
        <v>0</v>
      </c>
      <c r="M99" s="161">
        <f t="shared" si="41"/>
        <v>0</v>
      </c>
      <c r="N99" s="161">
        <f t="shared" si="42"/>
        <v>0</v>
      </c>
      <c r="O99" s="161">
        <f t="shared" si="43"/>
        <v>0</v>
      </c>
      <c r="P99" s="218">
        <f t="shared" si="55"/>
        <v>0</v>
      </c>
    </row>
    <row r="100" spans="1:16" s="103" customFormat="1" ht="26.4">
      <c r="A100" s="143">
        <v>85</v>
      </c>
      <c r="B100" s="176"/>
      <c r="C100" s="165" t="s">
        <v>283</v>
      </c>
      <c r="D100" s="158" t="s">
        <v>20</v>
      </c>
      <c r="E100" s="159">
        <f>E103*8</f>
        <v>13.6</v>
      </c>
      <c r="F100" s="153"/>
      <c r="G100" s="153"/>
      <c r="H100" s="154">
        <f t="shared" si="56"/>
        <v>0</v>
      </c>
      <c r="I100" s="153"/>
      <c r="J100" s="153"/>
      <c r="K100" s="218">
        <f t="shared" si="39"/>
        <v>0</v>
      </c>
      <c r="L100" s="148">
        <f t="shared" si="40"/>
        <v>0</v>
      </c>
      <c r="M100" s="161">
        <f t="shared" si="41"/>
        <v>0</v>
      </c>
      <c r="N100" s="161">
        <f t="shared" si="42"/>
        <v>0</v>
      </c>
      <c r="O100" s="161">
        <f t="shared" si="43"/>
        <v>0</v>
      </c>
      <c r="P100" s="218">
        <f t="shared" si="55"/>
        <v>0</v>
      </c>
    </row>
    <row r="101" spans="1:16" s="103" customFormat="1" ht="26.4">
      <c r="A101" s="143">
        <v>86</v>
      </c>
      <c r="B101" s="176"/>
      <c r="C101" s="166" t="s">
        <v>284</v>
      </c>
      <c r="D101" s="158" t="s">
        <v>168</v>
      </c>
      <c r="E101" s="159">
        <v>0.1</v>
      </c>
      <c r="F101" s="153"/>
      <c r="G101" s="153"/>
      <c r="H101" s="154">
        <f t="shared" si="56"/>
        <v>0</v>
      </c>
      <c r="I101" s="153"/>
      <c r="J101" s="153"/>
      <c r="K101" s="218">
        <f t="shared" si="39"/>
        <v>0</v>
      </c>
      <c r="L101" s="148">
        <f t="shared" si="40"/>
        <v>0</v>
      </c>
      <c r="M101" s="161">
        <f t="shared" si="41"/>
        <v>0</v>
      </c>
      <c r="N101" s="161">
        <f t="shared" si="42"/>
        <v>0</v>
      </c>
      <c r="O101" s="161">
        <f t="shared" si="43"/>
        <v>0</v>
      </c>
      <c r="P101" s="218">
        <f t="shared" si="55"/>
        <v>0</v>
      </c>
    </row>
    <row r="102" spans="1:16" s="103" customFormat="1" ht="26.4">
      <c r="A102" s="143">
        <v>87</v>
      </c>
      <c r="B102" s="144"/>
      <c r="C102" s="167" t="s">
        <v>270</v>
      </c>
      <c r="D102" s="158" t="s">
        <v>177</v>
      </c>
      <c r="E102" s="159">
        <f>0.0284+0.0863+0.002</f>
        <v>0.1167</v>
      </c>
      <c r="F102" s="153"/>
      <c r="G102" s="153"/>
      <c r="H102" s="154">
        <f t="shared" si="56"/>
        <v>0</v>
      </c>
      <c r="I102" s="160"/>
      <c r="J102" s="160"/>
      <c r="K102" s="218">
        <f t="shared" si="39"/>
        <v>0</v>
      </c>
      <c r="L102" s="148">
        <f t="shared" si="40"/>
        <v>0</v>
      </c>
      <c r="M102" s="161">
        <f t="shared" si="41"/>
        <v>0</v>
      </c>
      <c r="N102" s="161">
        <f t="shared" si="42"/>
        <v>0</v>
      </c>
      <c r="O102" s="161">
        <f t="shared" si="43"/>
        <v>0</v>
      </c>
      <c r="P102" s="218">
        <f t="shared" si="55"/>
        <v>0</v>
      </c>
    </row>
    <row r="103" spans="1:16" s="103" customFormat="1" ht="39.6">
      <c r="A103" s="143">
        <v>88</v>
      </c>
      <c r="B103" s="176"/>
      <c r="C103" s="167" t="s">
        <v>285</v>
      </c>
      <c r="D103" s="168" t="s">
        <v>168</v>
      </c>
      <c r="E103" s="159">
        <v>1.7</v>
      </c>
      <c r="F103" s="153"/>
      <c r="G103" s="153"/>
      <c r="H103" s="154">
        <f t="shared" si="56"/>
        <v>0</v>
      </c>
      <c r="I103" s="153"/>
      <c r="J103" s="153"/>
      <c r="K103" s="218">
        <f t="shared" si="39"/>
        <v>0</v>
      </c>
      <c r="L103" s="148">
        <f t="shared" si="40"/>
        <v>0</v>
      </c>
      <c r="M103" s="161">
        <f t="shared" si="41"/>
        <v>0</v>
      </c>
      <c r="N103" s="161">
        <f t="shared" si="42"/>
        <v>0</v>
      </c>
      <c r="O103" s="161">
        <f t="shared" si="43"/>
        <v>0</v>
      </c>
      <c r="P103" s="218">
        <f t="shared" si="55"/>
        <v>0</v>
      </c>
    </row>
    <row r="104" spans="1:16" s="28" customFormat="1" ht="66">
      <c r="A104" s="143">
        <v>89</v>
      </c>
      <c r="B104" s="144"/>
      <c r="C104" s="183" t="s">
        <v>316</v>
      </c>
      <c r="D104" s="158" t="s">
        <v>177</v>
      </c>
      <c r="E104" s="158">
        <f>0.631+0.0319+0.1392+0.01+0.0199+0.0339+0.16</f>
        <v>1.0259</v>
      </c>
      <c r="F104" s="153"/>
      <c r="G104" s="153"/>
      <c r="H104" s="160">
        <f t="shared" si="56"/>
        <v>0</v>
      </c>
      <c r="I104" s="160"/>
      <c r="J104" s="160"/>
      <c r="K104" s="218">
        <f t="shared" si="39"/>
        <v>0</v>
      </c>
      <c r="L104" s="150">
        <f t="shared" si="40"/>
        <v>0</v>
      </c>
      <c r="M104" s="149">
        <f t="shared" si="41"/>
        <v>0</v>
      </c>
      <c r="N104" s="149">
        <f t="shared" si="42"/>
        <v>0</v>
      </c>
      <c r="O104" s="149">
        <f t="shared" si="43"/>
        <v>0</v>
      </c>
      <c r="P104" s="218">
        <f t="shared" si="55"/>
        <v>0</v>
      </c>
    </row>
    <row r="105" spans="1:16" s="28" customFormat="1" ht="26.4">
      <c r="A105" s="143">
        <v>90</v>
      </c>
      <c r="B105" s="144"/>
      <c r="C105" s="185" t="s">
        <v>178</v>
      </c>
      <c r="D105" s="146" t="s">
        <v>179</v>
      </c>
      <c r="E105" s="152">
        <v>4</v>
      </c>
      <c r="F105" s="153"/>
      <c r="G105" s="153"/>
      <c r="H105" s="160">
        <f t="shared" si="56"/>
        <v>0</v>
      </c>
      <c r="I105" s="140"/>
      <c r="J105" s="140"/>
      <c r="K105" s="218">
        <f t="shared" si="39"/>
        <v>0</v>
      </c>
      <c r="L105" s="150">
        <f t="shared" si="40"/>
        <v>0</v>
      </c>
      <c r="M105" s="149">
        <f t="shared" si="41"/>
        <v>0</v>
      </c>
      <c r="N105" s="149">
        <f t="shared" si="42"/>
        <v>0</v>
      </c>
      <c r="O105" s="149">
        <f t="shared" si="43"/>
        <v>0</v>
      </c>
      <c r="P105" s="218">
        <f t="shared" si="55"/>
        <v>0</v>
      </c>
    </row>
    <row r="106" spans="1:16" s="28" customFormat="1">
      <c r="A106" s="143">
        <v>91</v>
      </c>
      <c r="B106" s="144"/>
      <c r="C106" s="200" t="s">
        <v>423</v>
      </c>
      <c r="D106" s="146" t="s">
        <v>20</v>
      </c>
      <c r="E106" s="152">
        <v>3.1</v>
      </c>
      <c r="F106" s="153"/>
      <c r="G106" s="153"/>
      <c r="H106" s="160">
        <f t="shared" si="56"/>
        <v>0</v>
      </c>
      <c r="I106" s="140"/>
      <c r="J106" s="140"/>
      <c r="K106" s="218">
        <f t="shared" si="39"/>
        <v>0</v>
      </c>
      <c r="L106" s="150">
        <f t="shared" si="40"/>
        <v>0</v>
      </c>
      <c r="M106" s="149">
        <f t="shared" si="41"/>
        <v>0</v>
      </c>
      <c r="N106" s="149">
        <f t="shared" si="42"/>
        <v>0</v>
      </c>
      <c r="O106" s="149">
        <f t="shared" si="43"/>
        <v>0</v>
      </c>
      <c r="P106" s="218">
        <f t="shared" si="55"/>
        <v>0</v>
      </c>
    </row>
    <row r="107" spans="1:16" s="28" customFormat="1" ht="26.4">
      <c r="A107" s="143">
        <v>92</v>
      </c>
      <c r="B107" s="144"/>
      <c r="C107" s="200" t="s">
        <v>424</v>
      </c>
      <c r="D107" s="146" t="s">
        <v>20</v>
      </c>
      <c r="E107" s="152">
        <v>1.5</v>
      </c>
      <c r="F107" s="153"/>
      <c r="G107" s="153"/>
      <c r="H107" s="160">
        <f t="shared" si="56"/>
        <v>0</v>
      </c>
      <c r="I107" s="140"/>
      <c r="J107" s="140"/>
      <c r="K107" s="218">
        <f t="shared" si="39"/>
        <v>0</v>
      </c>
      <c r="L107" s="150">
        <f t="shared" si="40"/>
        <v>0</v>
      </c>
      <c r="M107" s="149">
        <f t="shared" si="41"/>
        <v>0</v>
      </c>
      <c r="N107" s="149">
        <f t="shared" si="42"/>
        <v>0</v>
      </c>
      <c r="O107" s="149">
        <f t="shared" si="43"/>
        <v>0</v>
      </c>
      <c r="P107" s="218">
        <f t="shared" si="55"/>
        <v>0</v>
      </c>
    </row>
    <row r="108" spans="1:16" s="28" customFormat="1">
      <c r="A108" s="143">
        <v>93</v>
      </c>
      <c r="B108" s="144"/>
      <c r="C108" s="145" t="s">
        <v>208</v>
      </c>
      <c r="D108" s="146"/>
      <c r="E108" s="152"/>
      <c r="F108" s="153"/>
      <c r="G108" s="153"/>
      <c r="H108" s="140"/>
      <c r="I108" s="140"/>
      <c r="J108" s="140"/>
      <c r="K108" s="218">
        <f t="shared" si="39"/>
        <v>0</v>
      </c>
      <c r="L108" s="150">
        <f t="shared" si="40"/>
        <v>0</v>
      </c>
      <c r="M108" s="149">
        <f t="shared" si="41"/>
        <v>0</v>
      </c>
      <c r="N108" s="149">
        <f t="shared" si="42"/>
        <v>0</v>
      </c>
      <c r="O108" s="149">
        <f t="shared" si="43"/>
        <v>0</v>
      </c>
      <c r="P108" s="218">
        <f t="shared" si="55"/>
        <v>0</v>
      </c>
    </row>
    <row r="109" spans="1:16" s="28" customFormat="1">
      <c r="A109" s="143">
        <v>94</v>
      </c>
      <c r="B109" s="201"/>
      <c r="C109" s="202" t="s">
        <v>214</v>
      </c>
      <c r="D109" s="172"/>
      <c r="E109" s="155"/>
      <c r="F109" s="153"/>
      <c r="G109" s="153"/>
      <c r="H109" s="154">
        <f t="shared" ref="H109:H111" si="57">ROUND(F109*G109,2)</f>
        <v>0</v>
      </c>
      <c r="I109" s="160"/>
      <c r="J109" s="160"/>
      <c r="K109" s="218">
        <f t="shared" si="39"/>
        <v>0</v>
      </c>
      <c r="L109" s="150">
        <f t="shared" si="40"/>
        <v>0</v>
      </c>
      <c r="M109" s="149">
        <f t="shared" si="41"/>
        <v>0</v>
      </c>
      <c r="N109" s="149">
        <f t="shared" si="42"/>
        <v>0</v>
      </c>
      <c r="O109" s="149">
        <f t="shared" si="43"/>
        <v>0</v>
      </c>
      <c r="P109" s="218">
        <f>SUM(M109:O109)</f>
        <v>0</v>
      </c>
    </row>
    <row r="110" spans="1:16" s="28" customFormat="1" ht="26.4">
      <c r="A110" s="143">
        <v>95</v>
      </c>
      <c r="B110" s="201"/>
      <c r="C110" s="171" t="s">
        <v>425</v>
      </c>
      <c r="D110" s="172" t="s">
        <v>20</v>
      </c>
      <c r="E110" s="203">
        <v>135.6</v>
      </c>
      <c r="F110" s="153"/>
      <c r="G110" s="153"/>
      <c r="H110" s="154">
        <f t="shared" si="57"/>
        <v>0</v>
      </c>
      <c r="I110" s="160"/>
      <c r="J110" s="160"/>
      <c r="K110" s="218">
        <f t="shared" ref="K110:K140" si="58">SUM(H110:J110)</f>
        <v>0</v>
      </c>
      <c r="L110" s="150">
        <f t="shared" ref="L110:L140" si="59">ROUND(F110*E110,2)</f>
        <v>0</v>
      </c>
      <c r="M110" s="149">
        <f t="shared" ref="M110:M140" si="60">ROUND(H110*E110,2)</f>
        <v>0</v>
      </c>
      <c r="N110" s="149">
        <f t="shared" ref="N110:N140" si="61">ROUND(I110*E110,2)</f>
        <v>0</v>
      </c>
      <c r="O110" s="149">
        <f t="shared" ref="O110:O140" si="62">ROUND(J110*E110,2)</f>
        <v>0</v>
      </c>
      <c r="P110" s="218">
        <f t="shared" ref="P110:P111" si="63">SUM(M110:O110)</f>
        <v>0</v>
      </c>
    </row>
    <row r="111" spans="1:16" s="106" customFormat="1">
      <c r="A111" s="143">
        <v>96</v>
      </c>
      <c r="B111" s="201"/>
      <c r="C111" s="202" t="s">
        <v>204</v>
      </c>
      <c r="D111" s="172"/>
      <c r="E111" s="203"/>
      <c r="F111" s="204"/>
      <c r="G111" s="204"/>
      <c r="H111" s="154">
        <f t="shared" si="57"/>
        <v>0</v>
      </c>
      <c r="I111" s="205"/>
      <c r="J111" s="206"/>
      <c r="K111" s="218">
        <f t="shared" si="58"/>
        <v>0</v>
      </c>
      <c r="L111" s="150">
        <f t="shared" si="59"/>
        <v>0</v>
      </c>
      <c r="M111" s="149">
        <f t="shared" si="60"/>
        <v>0</v>
      </c>
      <c r="N111" s="149">
        <f t="shared" si="61"/>
        <v>0</v>
      </c>
      <c r="O111" s="149">
        <f t="shared" si="62"/>
        <v>0</v>
      </c>
      <c r="P111" s="218">
        <f t="shared" si="63"/>
        <v>0</v>
      </c>
    </row>
    <row r="112" spans="1:16" s="106" customFormat="1">
      <c r="A112" s="143">
        <v>97</v>
      </c>
      <c r="B112" s="207"/>
      <c r="C112" s="200" t="s">
        <v>286</v>
      </c>
      <c r="D112" s="207" t="s">
        <v>20</v>
      </c>
      <c r="E112" s="207">
        <v>478.5</v>
      </c>
      <c r="F112" s="153"/>
      <c r="G112" s="153"/>
      <c r="H112" s="160">
        <f>ROUND(F112*G112,2)</f>
        <v>0</v>
      </c>
      <c r="I112" s="155"/>
      <c r="J112" s="156"/>
      <c r="K112" s="218">
        <f t="shared" si="58"/>
        <v>0</v>
      </c>
      <c r="L112" s="150">
        <f t="shared" si="59"/>
        <v>0</v>
      </c>
      <c r="M112" s="149">
        <f t="shared" si="60"/>
        <v>0</v>
      </c>
      <c r="N112" s="149">
        <f t="shared" si="61"/>
        <v>0</v>
      </c>
      <c r="O112" s="149">
        <f t="shared" si="62"/>
        <v>0</v>
      </c>
      <c r="P112" s="218">
        <f>SUM(M112:O112)</f>
        <v>0</v>
      </c>
    </row>
    <row r="113" spans="1:16" s="106" customFormat="1" ht="39.6">
      <c r="A113" s="143">
        <v>98</v>
      </c>
      <c r="B113" s="201"/>
      <c r="C113" s="208" t="s">
        <v>287</v>
      </c>
      <c r="D113" s="172" t="s">
        <v>20</v>
      </c>
      <c r="E113" s="207">
        <v>478.5</v>
      </c>
      <c r="F113" s="153"/>
      <c r="G113" s="153"/>
      <c r="H113" s="154">
        <f t="shared" ref="H113:H115" si="64">ROUND(F113*G113,2)</f>
        <v>0</v>
      </c>
      <c r="I113" s="160"/>
      <c r="J113" s="160"/>
      <c r="K113" s="218">
        <f t="shared" si="58"/>
        <v>0</v>
      </c>
      <c r="L113" s="150">
        <f t="shared" si="59"/>
        <v>0</v>
      </c>
      <c r="M113" s="149">
        <f t="shared" si="60"/>
        <v>0</v>
      </c>
      <c r="N113" s="149">
        <f t="shared" si="61"/>
        <v>0</v>
      </c>
      <c r="O113" s="149">
        <f t="shared" si="62"/>
        <v>0</v>
      </c>
      <c r="P113" s="218">
        <f t="shared" ref="P113:P115" si="65">SUM(M113:O113)</f>
        <v>0</v>
      </c>
    </row>
    <row r="114" spans="1:16" s="106" customFormat="1" ht="26.4">
      <c r="A114" s="143">
        <v>99</v>
      </c>
      <c r="B114" s="201"/>
      <c r="C114" s="179" t="s">
        <v>288</v>
      </c>
      <c r="D114" s="172" t="s">
        <v>20</v>
      </c>
      <c r="E114" s="207">
        <v>478.5</v>
      </c>
      <c r="F114" s="153"/>
      <c r="G114" s="153"/>
      <c r="H114" s="154">
        <f t="shared" si="64"/>
        <v>0</v>
      </c>
      <c r="I114" s="160"/>
      <c r="J114" s="160"/>
      <c r="K114" s="218">
        <f t="shared" si="58"/>
        <v>0</v>
      </c>
      <c r="L114" s="150">
        <f t="shared" si="59"/>
        <v>0</v>
      </c>
      <c r="M114" s="149">
        <f t="shared" si="60"/>
        <v>0</v>
      </c>
      <c r="N114" s="149">
        <f t="shared" si="61"/>
        <v>0</v>
      </c>
      <c r="O114" s="149">
        <f t="shared" si="62"/>
        <v>0</v>
      </c>
      <c r="P114" s="218">
        <f t="shared" si="65"/>
        <v>0</v>
      </c>
    </row>
    <row r="115" spans="1:16" s="106" customFormat="1" ht="26.4">
      <c r="A115" s="143">
        <v>100</v>
      </c>
      <c r="B115" s="209"/>
      <c r="C115" s="171" t="s">
        <v>289</v>
      </c>
      <c r="D115" s="172" t="s">
        <v>20</v>
      </c>
      <c r="E115" s="207">
        <v>478.5</v>
      </c>
      <c r="F115" s="153"/>
      <c r="G115" s="153"/>
      <c r="H115" s="154">
        <f t="shared" si="64"/>
        <v>0</v>
      </c>
      <c r="I115" s="155"/>
      <c r="J115" s="156"/>
      <c r="K115" s="218">
        <f t="shared" si="58"/>
        <v>0</v>
      </c>
      <c r="L115" s="150">
        <f t="shared" si="59"/>
        <v>0</v>
      </c>
      <c r="M115" s="149">
        <f t="shared" si="60"/>
        <v>0</v>
      </c>
      <c r="N115" s="149">
        <f t="shared" si="61"/>
        <v>0</v>
      </c>
      <c r="O115" s="149">
        <f t="shared" si="62"/>
        <v>0</v>
      </c>
      <c r="P115" s="218">
        <f t="shared" si="65"/>
        <v>0</v>
      </c>
    </row>
    <row r="116" spans="1:16" s="28" customFormat="1">
      <c r="A116" s="143">
        <v>101</v>
      </c>
      <c r="B116" s="144"/>
      <c r="C116" s="145" t="s">
        <v>209</v>
      </c>
      <c r="D116" s="146"/>
      <c r="E116" s="152"/>
      <c r="F116" s="153"/>
      <c r="G116" s="153"/>
      <c r="H116" s="140"/>
      <c r="I116" s="140"/>
      <c r="J116" s="140"/>
      <c r="K116" s="218">
        <f t="shared" si="58"/>
        <v>0</v>
      </c>
      <c r="L116" s="150">
        <f t="shared" si="59"/>
        <v>0</v>
      </c>
      <c r="M116" s="149">
        <f t="shared" si="60"/>
        <v>0</v>
      </c>
      <c r="N116" s="149">
        <f t="shared" si="61"/>
        <v>0</v>
      </c>
      <c r="O116" s="149">
        <f t="shared" si="62"/>
        <v>0</v>
      </c>
      <c r="P116" s="218">
        <f t="shared" si="55"/>
        <v>0</v>
      </c>
    </row>
    <row r="117" spans="1:16" s="28" customFormat="1">
      <c r="A117" s="143">
        <v>102</v>
      </c>
      <c r="B117" s="209"/>
      <c r="C117" s="210" t="s">
        <v>220</v>
      </c>
      <c r="D117" s="172"/>
      <c r="E117" s="155"/>
      <c r="F117" s="153"/>
      <c r="G117" s="153"/>
      <c r="H117" s="154">
        <f t="shared" ref="H117:H120" si="66">ROUND(F117*G117,2)</f>
        <v>0</v>
      </c>
      <c r="I117" s="160"/>
      <c r="J117" s="160"/>
      <c r="K117" s="218">
        <f t="shared" si="58"/>
        <v>0</v>
      </c>
      <c r="L117" s="150">
        <f t="shared" si="59"/>
        <v>0</v>
      </c>
      <c r="M117" s="149">
        <f t="shared" si="60"/>
        <v>0</v>
      </c>
      <c r="N117" s="149">
        <f t="shared" si="61"/>
        <v>0</v>
      </c>
      <c r="O117" s="149">
        <f t="shared" si="62"/>
        <v>0</v>
      </c>
      <c r="P117" s="218">
        <f>SUM(M117:O117)</f>
        <v>0</v>
      </c>
    </row>
    <row r="118" spans="1:16" s="28" customFormat="1">
      <c r="A118" s="143">
        <v>103</v>
      </c>
      <c r="B118" s="170"/>
      <c r="C118" s="211" t="s">
        <v>221</v>
      </c>
      <c r="D118" s="172" t="s">
        <v>20</v>
      </c>
      <c r="E118" s="155">
        <v>30</v>
      </c>
      <c r="F118" s="153"/>
      <c r="G118" s="153"/>
      <c r="H118" s="154">
        <f t="shared" si="66"/>
        <v>0</v>
      </c>
      <c r="I118" s="160"/>
      <c r="J118" s="160"/>
      <c r="K118" s="218">
        <f t="shared" si="58"/>
        <v>0</v>
      </c>
      <c r="L118" s="150">
        <f t="shared" si="59"/>
        <v>0</v>
      </c>
      <c r="M118" s="149">
        <f t="shared" si="60"/>
        <v>0</v>
      </c>
      <c r="N118" s="149">
        <f t="shared" si="61"/>
        <v>0</v>
      </c>
      <c r="O118" s="149">
        <f t="shared" si="62"/>
        <v>0</v>
      </c>
      <c r="P118" s="218">
        <f t="shared" ref="P118:P120" si="67">SUM(M118:O118)</f>
        <v>0</v>
      </c>
    </row>
    <row r="119" spans="1:16" s="28" customFormat="1" ht="26.4">
      <c r="A119" s="143">
        <v>104</v>
      </c>
      <c r="B119" s="170"/>
      <c r="C119" s="177" t="s">
        <v>290</v>
      </c>
      <c r="D119" s="172" t="s">
        <v>20</v>
      </c>
      <c r="E119" s="155">
        <v>350</v>
      </c>
      <c r="F119" s="153"/>
      <c r="G119" s="153"/>
      <c r="H119" s="154">
        <f t="shared" si="66"/>
        <v>0</v>
      </c>
      <c r="I119" s="160"/>
      <c r="J119" s="160"/>
      <c r="K119" s="218">
        <f t="shared" si="58"/>
        <v>0</v>
      </c>
      <c r="L119" s="150">
        <f t="shared" si="59"/>
        <v>0</v>
      </c>
      <c r="M119" s="149">
        <f t="shared" si="60"/>
        <v>0</v>
      </c>
      <c r="N119" s="149">
        <f t="shared" si="61"/>
        <v>0</v>
      </c>
      <c r="O119" s="149">
        <f t="shared" si="62"/>
        <v>0</v>
      </c>
      <c r="P119" s="218">
        <f t="shared" si="67"/>
        <v>0</v>
      </c>
    </row>
    <row r="120" spans="1:16" s="28" customFormat="1">
      <c r="A120" s="143">
        <v>105</v>
      </c>
      <c r="B120" s="170"/>
      <c r="C120" s="211" t="s">
        <v>222</v>
      </c>
      <c r="D120" s="172" t="s">
        <v>77</v>
      </c>
      <c r="E120" s="155">
        <v>55</v>
      </c>
      <c r="F120" s="153"/>
      <c r="G120" s="153"/>
      <c r="H120" s="154">
        <f t="shared" si="66"/>
        <v>0</v>
      </c>
      <c r="I120" s="160"/>
      <c r="J120" s="160"/>
      <c r="K120" s="218">
        <f t="shared" si="58"/>
        <v>0</v>
      </c>
      <c r="L120" s="150">
        <f t="shared" si="59"/>
        <v>0</v>
      </c>
      <c r="M120" s="149">
        <f t="shared" si="60"/>
        <v>0</v>
      </c>
      <c r="N120" s="149">
        <f t="shared" si="61"/>
        <v>0</v>
      </c>
      <c r="O120" s="149">
        <f t="shared" si="62"/>
        <v>0</v>
      </c>
      <c r="P120" s="218">
        <f t="shared" si="67"/>
        <v>0</v>
      </c>
    </row>
    <row r="121" spans="1:16" s="28" customFormat="1">
      <c r="A121" s="143">
        <v>106</v>
      </c>
      <c r="B121" s="173"/>
      <c r="C121" s="163" t="s">
        <v>223</v>
      </c>
      <c r="D121" s="137"/>
      <c r="E121" s="138"/>
      <c r="F121" s="153"/>
      <c r="G121" s="153"/>
      <c r="H121" s="154">
        <f t="shared" ref="H121:H125" si="68">ROUND(F121*G121,2)</f>
        <v>0</v>
      </c>
      <c r="I121" s="164"/>
      <c r="J121" s="164"/>
      <c r="K121" s="218">
        <f t="shared" si="58"/>
        <v>0</v>
      </c>
      <c r="L121" s="150">
        <f t="shared" si="59"/>
        <v>0</v>
      </c>
      <c r="M121" s="149">
        <f t="shared" si="60"/>
        <v>0</v>
      </c>
      <c r="N121" s="149">
        <f t="shared" si="61"/>
        <v>0</v>
      </c>
      <c r="O121" s="149">
        <f t="shared" si="62"/>
        <v>0</v>
      </c>
      <c r="P121" s="218">
        <f t="shared" ref="P121:P129" si="69">SUM(M121:O121)</f>
        <v>0</v>
      </c>
    </row>
    <row r="122" spans="1:16" s="106" customFormat="1">
      <c r="A122" s="143">
        <v>107</v>
      </c>
      <c r="B122" s="207"/>
      <c r="C122" s="200" t="s">
        <v>286</v>
      </c>
      <c r="D122" s="207" t="s">
        <v>20</v>
      </c>
      <c r="E122" s="207">
        <v>156.78</v>
      </c>
      <c r="F122" s="153"/>
      <c r="G122" s="153"/>
      <c r="H122" s="160">
        <f>ROUND(F122*G122,2)</f>
        <v>0</v>
      </c>
      <c r="I122" s="155"/>
      <c r="J122" s="156"/>
      <c r="K122" s="218">
        <f t="shared" si="58"/>
        <v>0</v>
      </c>
      <c r="L122" s="150">
        <f t="shared" si="59"/>
        <v>0</v>
      </c>
      <c r="M122" s="149">
        <f t="shared" si="60"/>
        <v>0</v>
      </c>
      <c r="N122" s="149">
        <f t="shared" si="61"/>
        <v>0</v>
      </c>
      <c r="O122" s="149">
        <f t="shared" si="62"/>
        <v>0</v>
      </c>
      <c r="P122" s="218">
        <f t="shared" si="69"/>
        <v>0</v>
      </c>
    </row>
    <row r="123" spans="1:16" s="28" customFormat="1" ht="39.6">
      <c r="A123" s="143">
        <v>108</v>
      </c>
      <c r="B123" s="146"/>
      <c r="C123" s="185" t="s">
        <v>224</v>
      </c>
      <c r="D123" s="146" t="s">
        <v>20</v>
      </c>
      <c r="E123" s="207">
        <v>156.78</v>
      </c>
      <c r="F123" s="153"/>
      <c r="G123" s="153"/>
      <c r="H123" s="160">
        <f t="shared" si="68"/>
        <v>0</v>
      </c>
      <c r="I123" s="160"/>
      <c r="J123" s="160"/>
      <c r="K123" s="218">
        <f t="shared" si="58"/>
        <v>0</v>
      </c>
      <c r="L123" s="150">
        <f t="shared" si="59"/>
        <v>0</v>
      </c>
      <c r="M123" s="149">
        <f t="shared" si="60"/>
        <v>0</v>
      </c>
      <c r="N123" s="149">
        <f t="shared" si="61"/>
        <v>0</v>
      </c>
      <c r="O123" s="149">
        <f t="shared" si="62"/>
        <v>0</v>
      </c>
      <c r="P123" s="218">
        <f t="shared" si="69"/>
        <v>0</v>
      </c>
    </row>
    <row r="124" spans="1:16" s="28" customFormat="1">
      <c r="A124" s="143">
        <v>109</v>
      </c>
      <c r="B124" s="146"/>
      <c r="C124" s="151" t="s">
        <v>291</v>
      </c>
      <c r="D124" s="146" t="s">
        <v>20</v>
      </c>
      <c r="E124" s="207">
        <v>156.78</v>
      </c>
      <c r="F124" s="212"/>
      <c r="G124" s="153"/>
      <c r="H124" s="160">
        <f t="shared" si="68"/>
        <v>0</v>
      </c>
      <c r="I124" s="213"/>
      <c r="J124" s="213"/>
      <c r="K124" s="218">
        <f t="shared" si="58"/>
        <v>0</v>
      </c>
      <c r="L124" s="150">
        <f t="shared" si="59"/>
        <v>0</v>
      </c>
      <c r="M124" s="149">
        <f t="shared" si="60"/>
        <v>0</v>
      </c>
      <c r="N124" s="149">
        <f t="shared" si="61"/>
        <v>0</v>
      </c>
      <c r="O124" s="149">
        <f t="shared" si="62"/>
        <v>0</v>
      </c>
      <c r="P124" s="218">
        <f t="shared" si="69"/>
        <v>0</v>
      </c>
    </row>
    <row r="125" spans="1:16" s="28" customFormat="1" ht="39.6">
      <c r="A125" s="143">
        <v>110</v>
      </c>
      <c r="B125" s="209"/>
      <c r="C125" s="171" t="s">
        <v>292</v>
      </c>
      <c r="D125" s="172" t="s">
        <v>20</v>
      </c>
      <c r="E125" s="207">
        <v>156.78</v>
      </c>
      <c r="F125" s="212"/>
      <c r="G125" s="153"/>
      <c r="H125" s="160">
        <f t="shared" si="68"/>
        <v>0</v>
      </c>
      <c r="I125" s="153"/>
      <c r="J125" s="213"/>
      <c r="K125" s="218">
        <f t="shared" si="58"/>
        <v>0</v>
      </c>
      <c r="L125" s="150">
        <f t="shared" si="59"/>
        <v>0</v>
      </c>
      <c r="M125" s="149">
        <f t="shared" si="60"/>
        <v>0</v>
      </c>
      <c r="N125" s="149">
        <f t="shared" si="61"/>
        <v>0</v>
      </c>
      <c r="O125" s="149">
        <f t="shared" si="62"/>
        <v>0</v>
      </c>
      <c r="P125" s="218">
        <f t="shared" si="69"/>
        <v>0</v>
      </c>
    </row>
    <row r="126" spans="1:16" s="28" customFormat="1">
      <c r="A126" s="143">
        <v>111</v>
      </c>
      <c r="B126" s="173"/>
      <c r="C126" s="163" t="s">
        <v>225</v>
      </c>
      <c r="D126" s="137"/>
      <c r="E126" s="138"/>
      <c r="F126" s="153"/>
      <c r="G126" s="153"/>
      <c r="H126" s="154">
        <f t="shared" ref="H126" si="70">ROUND(F126*G126,2)</f>
        <v>0</v>
      </c>
      <c r="I126" s="164"/>
      <c r="J126" s="164"/>
      <c r="K126" s="218">
        <f t="shared" si="58"/>
        <v>0</v>
      </c>
      <c r="L126" s="150">
        <f t="shared" si="59"/>
        <v>0</v>
      </c>
      <c r="M126" s="149">
        <f t="shared" si="60"/>
        <v>0</v>
      </c>
      <c r="N126" s="149">
        <f t="shared" si="61"/>
        <v>0</v>
      </c>
      <c r="O126" s="149">
        <f t="shared" si="62"/>
        <v>0</v>
      </c>
      <c r="P126" s="218">
        <f t="shared" si="69"/>
        <v>0</v>
      </c>
    </row>
    <row r="127" spans="1:16" s="106" customFormat="1">
      <c r="A127" s="143">
        <v>112</v>
      </c>
      <c r="B127" s="207"/>
      <c r="C127" s="200" t="s">
        <v>286</v>
      </c>
      <c r="D127" s="207" t="s">
        <v>20</v>
      </c>
      <c r="E127" s="207">
        <v>61.58</v>
      </c>
      <c r="F127" s="153"/>
      <c r="G127" s="153"/>
      <c r="H127" s="160">
        <f>ROUND(F127*G127,2)</f>
        <v>0</v>
      </c>
      <c r="I127" s="155"/>
      <c r="J127" s="156"/>
      <c r="K127" s="218">
        <f t="shared" si="58"/>
        <v>0</v>
      </c>
      <c r="L127" s="150">
        <f t="shared" si="59"/>
        <v>0</v>
      </c>
      <c r="M127" s="149">
        <f t="shared" si="60"/>
        <v>0</v>
      </c>
      <c r="N127" s="149">
        <f t="shared" si="61"/>
        <v>0</v>
      </c>
      <c r="O127" s="149">
        <f t="shared" si="62"/>
        <v>0</v>
      </c>
      <c r="P127" s="218">
        <f t="shared" si="69"/>
        <v>0</v>
      </c>
    </row>
    <row r="128" spans="1:16" s="28" customFormat="1">
      <c r="A128" s="143">
        <v>113</v>
      </c>
      <c r="B128" s="146"/>
      <c r="C128" s="151" t="s">
        <v>291</v>
      </c>
      <c r="D128" s="146" t="s">
        <v>20</v>
      </c>
      <c r="E128" s="207">
        <v>61.58</v>
      </c>
      <c r="F128" s="212"/>
      <c r="G128" s="153"/>
      <c r="H128" s="160">
        <f t="shared" ref="H128:H136" si="71">ROUND(F128*G128,2)</f>
        <v>0</v>
      </c>
      <c r="I128" s="213"/>
      <c r="J128" s="213"/>
      <c r="K128" s="218">
        <f t="shared" si="58"/>
        <v>0</v>
      </c>
      <c r="L128" s="150">
        <f t="shared" si="59"/>
        <v>0</v>
      </c>
      <c r="M128" s="149">
        <f t="shared" si="60"/>
        <v>0</v>
      </c>
      <c r="N128" s="149">
        <f t="shared" si="61"/>
        <v>0</v>
      </c>
      <c r="O128" s="149">
        <f t="shared" si="62"/>
        <v>0</v>
      </c>
      <c r="P128" s="218">
        <f t="shared" si="69"/>
        <v>0</v>
      </c>
    </row>
    <row r="129" spans="1:16" s="28" customFormat="1" ht="39.6">
      <c r="A129" s="143">
        <v>114</v>
      </c>
      <c r="B129" s="209"/>
      <c r="C129" s="171" t="s">
        <v>292</v>
      </c>
      <c r="D129" s="172" t="s">
        <v>20</v>
      </c>
      <c r="E129" s="207">
        <v>61.58</v>
      </c>
      <c r="F129" s="212"/>
      <c r="G129" s="153"/>
      <c r="H129" s="160">
        <f t="shared" si="71"/>
        <v>0</v>
      </c>
      <c r="I129" s="153"/>
      <c r="J129" s="213"/>
      <c r="K129" s="218">
        <f t="shared" si="58"/>
        <v>0</v>
      </c>
      <c r="L129" s="150">
        <f t="shared" si="59"/>
        <v>0</v>
      </c>
      <c r="M129" s="149">
        <f t="shared" si="60"/>
        <v>0</v>
      </c>
      <c r="N129" s="149">
        <f t="shared" si="61"/>
        <v>0</v>
      </c>
      <c r="O129" s="149">
        <f t="shared" si="62"/>
        <v>0</v>
      </c>
      <c r="P129" s="218">
        <f t="shared" si="69"/>
        <v>0</v>
      </c>
    </row>
    <row r="130" spans="1:16" s="28" customFormat="1">
      <c r="A130" s="143">
        <v>115</v>
      </c>
      <c r="B130" s="173"/>
      <c r="C130" s="163" t="s">
        <v>227</v>
      </c>
      <c r="D130" s="137"/>
      <c r="E130" s="138"/>
      <c r="F130" s="153"/>
      <c r="G130" s="153"/>
      <c r="H130" s="154">
        <f t="shared" si="71"/>
        <v>0</v>
      </c>
      <c r="I130" s="164"/>
      <c r="J130" s="164"/>
      <c r="K130" s="218">
        <f t="shared" si="58"/>
        <v>0</v>
      </c>
      <c r="L130" s="150">
        <f t="shared" si="59"/>
        <v>0</v>
      </c>
      <c r="M130" s="149">
        <f t="shared" si="60"/>
        <v>0</v>
      </c>
      <c r="N130" s="149">
        <f t="shared" si="61"/>
        <v>0</v>
      </c>
      <c r="O130" s="149">
        <f t="shared" si="62"/>
        <v>0</v>
      </c>
      <c r="P130" s="218">
        <f t="shared" ref="P130:P136" si="72">SUM(M130:O130)</f>
        <v>0</v>
      </c>
    </row>
    <row r="131" spans="1:16" s="28" customFormat="1" ht="26.4">
      <c r="A131" s="143">
        <v>116</v>
      </c>
      <c r="B131" s="144"/>
      <c r="C131" s="177" t="s">
        <v>293</v>
      </c>
      <c r="D131" s="172" t="s">
        <v>20</v>
      </c>
      <c r="E131" s="138">
        <v>95.36</v>
      </c>
      <c r="F131" s="153"/>
      <c r="G131" s="153"/>
      <c r="H131" s="154">
        <f t="shared" si="71"/>
        <v>0</v>
      </c>
      <c r="I131" s="160"/>
      <c r="J131" s="160"/>
      <c r="K131" s="218">
        <f t="shared" si="58"/>
        <v>0</v>
      </c>
      <c r="L131" s="150">
        <f t="shared" si="59"/>
        <v>0</v>
      </c>
      <c r="M131" s="149">
        <f t="shared" si="60"/>
        <v>0</v>
      </c>
      <c r="N131" s="149">
        <f t="shared" si="61"/>
        <v>0</v>
      </c>
      <c r="O131" s="149">
        <f t="shared" si="62"/>
        <v>0</v>
      </c>
      <c r="P131" s="218">
        <f t="shared" si="72"/>
        <v>0</v>
      </c>
    </row>
    <row r="132" spans="1:16" s="28" customFormat="1" ht="26.4">
      <c r="A132" s="143">
        <v>117</v>
      </c>
      <c r="B132" s="144"/>
      <c r="C132" s="177" t="s">
        <v>294</v>
      </c>
      <c r="D132" s="172" t="s">
        <v>20</v>
      </c>
      <c r="E132" s="138">
        <v>95.36</v>
      </c>
      <c r="F132" s="153"/>
      <c r="G132" s="153"/>
      <c r="H132" s="154">
        <f t="shared" si="71"/>
        <v>0</v>
      </c>
      <c r="I132" s="160"/>
      <c r="J132" s="160"/>
      <c r="K132" s="218">
        <f t="shared" si="58"/>
        <v>0</v>
      </c>
      <c r="L132" s="150">
        <f t="shared" si="59"/>
        <v>0</v>
      </c>
      <c r="M132" s="149">
        <f t="shared" si="60"/>
        <v>0</v>
      </c>
      <c r="N132" s="149">
        <f t="shared" si="61"/>
        <v>0</v>
      </c>
      <c r="O132" s="149">
        <f t="shared" si="62"/>
        <v>0</v>
      </c>
      <c r="P132" s="218">
        <f t="shared" si="72"/>
        <v>0</v>
      </c>
    </row>
    <row r="133" spans="1:16" s="28" customFormat="1" ht="52.8">
      <c r="A133" s="143">
        <v>118</v>
      </c>
      <c r="B133" s="178"/>
      <c r="C133" s="179" t="s">
        <v>295</v>
      </c>
      <c r="D133" s="180" t="s">
        <v>20</v>
      </c>
      <c r="E133" s="138">
        <v>95.36</v>
      </c>
      <c r="F133" s="153"/>
      <c r="G133" s="153"/>
      <c r="H133" s="154">
        <f t="shared" si="71"/>
        <v>0</v>
      </c>
      <c r="I133" s="181"/>
      <c r="J133" s="181"/>
      <c r="K133" s="218">
        <f t="shared" si="58"/>
        <v>0</v>
      </c>
      <c r="L133" s="150">
        <f t="shared" si="59"/>
        <v>0</v>
      </c>
      <c r="M133" s="149">
        <f t="shared" si="60"/>
        <v>0</v>
      </c>
      <c r="N133" s="149">
        <f t="shared" si="61"/>
        <v>0</v>
      </c>
      <c r="O133" s="149">
        <f t="shared" si="62"/>
        <v>0</v>
      </c>
      <c r="P133" s="218">
        <f t="shared" si="72"/>
        <v>0</v>
      </c>
    </row>
    <row r="134" spans="1:16" s="28" customFormat="1" ht="39.6">
      <c r="A134" s="143">
        <v>119</v>
      </c>
      <c r="B134" s="144"/>
      <c r="C134" s="177" t="s">
        <v>275</v>
      </c>
      <c r="D134" s="172" t="s">
        <v>20</v>
      </c>
      <c r="E134" s="138">
        <v>95.36</v>
      </c>
      <c r="F134" s="153"/>
      <c r="G134" s="153"/>
      <c r="H134" s="154">
        <f t="shared" si="71"/>
        <v>0</v>
      </c>
      <c r="I134" s="160"/>
      <c r="J134" s="160"/>
      <c r="K134" s="218">
        <f t="shared" si="58"/>
        <v>0</v>
      </c>
      <c r="L134" s="150">
        <f t="shared" si="59"/>
        <v>0</v>
      </c>
      <c r="M134" s="149">
        <f t="shared" si="60"/>
        <v>0</v>
      </c>
      <c r="N134" s="149">
        <f t="shared" si="61"/>
        <v>0</v>
      </c>
      <c r="O134" s="149">
        <f t="shared" si="62"/>
        <v>0</v>
      </c>
      <c r="P134" s="218">
        <f t="shared" si="72"/>
        <v>0</v>
      </c>
    </row>
    <row r="135" spans="1:16" s="28" customFormat="1" ht="26.4">
      <c r="A135" s="143">
        <v>120</v>
      </c>
      <c r="B135" s="144"/>
      <c r="C135" s="177" t="s">
        <v>296</v>
      </c>
      <c r="D135" s="172" t="s">
        <v>20</v>
      </c>
      <c r="E135" s="138">
        <v>95.36</v>
      </c>
      <c r="F135" s="153"/>
      <c r="G135" s="153"/>
      <c r="H135" s="154">
        <f t="shared" si="71"/>
        <v>0</v>
      </c>
      <c r="I135" s="160"/>
      <c r="J135" s="160"/>
      <c r="K135" s="218">
        <f t="shared" si="58"/>
        <v>0</v>
      </c>
      <c r="L135" s="150">
        <f t="shared" si="59"/>
        <v>0</v>
      </c>
      <c r="M135" s="149">
        <f t="shared" si="60"/>
        <v>0</v>
      </c>
      <c r="N135" s="149">
        <f t="shared" si="61"/>
        <v>0</v>
      </c>
      <c r="O135" s="149">
        <f t="shared" si="62"/>
        <v>0</v>
      </c>
      <c r="P135" s="218">
        <f t="shared" si="72"/>
        <v>0</v>
      </c>
    </row>
    <row r="136" spans="1:16" s="28" customFormat="1" ht="26.4">
      <c r="A136" s="143">
        <v>121</v>
      </c>
      <c r="B136" s="144"/>
      <c r="C136" s="182" t="s">
        <v>226</v>
      </c>
      <c r="D136" s="172" t="s">
        <v>20</v>
      </c>
      <c r="E136" s="138">
        <v>95.36</v>
      </c>
      <c r="F136" s="153"/>
      <c r="G136" s="153"/>
      <c r="H136" s="154">
        <f t="shared" si="71"/>
        <v>0</v>
      </c>
      <c r="I136" s="160"/>
      <c r="J136" s="160"/>
      <c r="K136" s="218">
        <f t="shared" si="58"/>
        <v>0</v>
      </c>
      <c r="L136" s="150">
        <f t="shared" si="59"/>
        <v>0</v>
      </c>
      <c r="M136" s="149">
        <f t="shared" si="60"/>
        <v>0</v>
      </c>
      <c r="N136" s="149">
        <f t="shared" si="61"/>
        <v>0</v>
      </c>
      <c r="O136" s="149">
        <f t="shared" si="62"/>
        <v>0</v>
      </c>
      <c r="P136" s="218">
        <f t="shared" si="72"/>
        <v>0</v>
      </c>
    </row>
    <row r="137" spans="1:16" s="28" customFormat="1">
      <c r="A137" s="143">
        <v>122</v>
      </c>
      <c r="B137" s="173"/>
      <c r="C137" s="163" t="s">
        <v>233</v>
      </c>
      <c r="D137" s="137"/>
      <c r="E137" s="138"/>
      <c r="F137" s="153"/>
      <c r="G137" s="153"/>
      <c r="H137" s="154">
        <f t="shared" ref="H137:H138" si="73">ROUND(F137*G137,2)</f>
        <v>0</v>
      </c>
      <c r="I137" s="164"/>
      <c r="J137" s="164"/>
      <c r="K137" s="218">
        <f t="shared" si="58"/>
        <v>0</v>
      </c>
      <c r="L137" s="150">
        <f t="shared" si="59"/>
        <v>0</v>
      </c>
      <c r="M137" s="149">
        <f t="shared" si="60"/>
        <v>0</v>
      </c>
      <c r="N137" s="149">
        <f t="shared" si="61"/>
        <v>0</v>
      </c>
      <c r="O137" s="149">
        <f t="shared" si="62"/>
        <v>0</v>
      </c>
      <c r="P137" s="218">
        <f t="shared" ref="P137:P138" si="74">SUM(M137:O137)</f>
        <v>0</v>
      </c>
    </row>
    <row r="138" spans="1:16" s="104" customFormat="1">
      <c r="A138" s="143">
        <v>123</v>
      </c>
      <c r="B138" s="173"/>
      <c r="C138" s="174" t="s">
        <v>234</v>
      </c>
      <c r="D138" s="137" t="s">
        <v>77</v>
      </c>
      <c r="E138" s="138">
        <v>42.2</v>
      </c>
      <c r="F138" s="153"/>
      <c r="G138" s="153"/>
      <c r="H138" s="154">
        <f t="shared" si="73"/>
        <v>0</v>
      </c>
      <c r="I138" s="160"/>
      <c r="J138" s="160"/>
      <c r="K138" s="218">
        <f t="shared" si="58"/>
        <v>0</v>
      </c>
      <c r="L138" s="148">
        <f t="shared" si="59"/>
        <v>0</v>
      </c>
      <c r="M138" s="161">
        <f t="shared" si="60"/>
        <v>0</v>
      </c>
      <c r="N138" s="161">
        <f t="shared" si="61"/>
        <v>0</v>
      </c>
      <c r="O138" s="161">
        <f t="shared" si="62"/>
        <v>0</v>
      </c>
      <c r="P138" s="218">
        <f t="shared" si="74"/>
        <v>0</v>
      </c>
    </row>
    <row r="139" spans="1:16" s="28" customFormat="1">
      <c r="A139" s="143">
        <v>124</v>
      </c>
      <c r="B139" s="144"/>
      <c r="C139" s="145" t="s">
        <v>210</v>
      </c>
      <c r="D139" s="146"/>
      <c r="E139" s="152"/>
      <c r="F139" s="153"/>
      <c r="G139" s="153"/>
      <c r="H139" s="140"/>
      <c r="I139" s="140"/>
      <c r="J139" s="140"/>
      <c r="K139" s="218">
        <f t="shared" si="58"/>
        <v>0</v>
      </c>
      <c r="L139" s="150">
        <f t="shared" si="59"/>
        <v>0</v>
      </c>
      <c r="M139" s="149">
        <f t="shared" si="60"/>
        <v>0</v>
      </c>
      <c r="N139" s="149">
        <f t="shared" si="61"/>
        <v>0</v>
      </c>
      <c r="O139" s="149">
        <f t="shared" si="62"/>
        <v>0</v>
      </c>
      <c r="P139" s="218">
        <f>SUM(M139:O139)</f>
        <v>0</v>
      </c>
    </row>
    <row r="140" spans="1:16" s="106" customFormat="1" ht="26.4">
      <c r="A140" s="143">
        <v>125</v>
      </c>
      <c r="B140" s="144"/>
      <c r="C140" s="151" t="s">
        <v>297</v>
      </c>
      <c r="D140" s="146" t="s">
        <v>77</v>
      </c>
      <c r="E140" s="152">
        <v>6.51</v>
      </c>
      <c r="F140" s="153"/>
      <c r="G140" s="153"/>
      <c r="H140" s="154">
        <f>ROUND(F140*G140,2)</f>
        <v>0</v>
      </c>
      <c r="I140" s="160"/>
      <c r="J140" s="160"/>
      <c r="K140" s="218">
        <f t="shared" si="58"/>
        <v>0</v>
      </c>
      <c r="L140" s="150">
        <f t="shared" si="59"/>
        <v>0</v>
      </c>
      <c r="M140" s="149">
        <f t="shared" si="60"/>
        <v>0</v>
      </c>
      <c r="N140" s="149">
        <f t="shared" si="61"/>
        <v>0</v>
      </c>
      <c r="O140" s="149">
        <f t="shared" si="62"/>
        <v>0</v>
      </c>
      <c r="P140" s="218">
        <f t="shared" ref="P140" si="75">SUM(M140:O140)</f>
        <v>0</v>
      </c>
    </row>
    <row r="141" spans="1:16">
      <c r="A141" s="134"/>
      <c r="B141" s="135"/>
      <c r="C141" s="214"/>
      <c r="D141" s="215"/>
      <c r="E141" s="141"/>
      <c r="F141" s="140">
        <v>0</v>
      </c>
      <c r="G141" s="140">
        <v>0</v>
      </c>
      <c r="H141" s="140"/>
      <c r="I141" s="141"/>
      <c r="J141" s="141"/>
      <c r="K141" s="217"/>
      <c r="L141" s="141"/>
      <c r="M141" s="141"/>
      <c r="N141" s="141"/>
      <c r="O141" s="141"/>
      <c r="P141" s="217"/>
    </row>
    <row r="142" spans="1:16">
      <c r="A142" s="121"/>
      <c r="B142" s="122"/>
      <c r="C142" s="468" t="s">
        <v>52</v>
      </c>
      <c r="D142" s="469"/>
      <c r="E142" s="469"/>
      <c r="F142" s="469"/>
      <c r="G142" s="469"/>
      <c r="H142" s="469"/>
      <c r="I142" s="469"/>
      <c r="J142" s="469"/>
      <c r="K142" s="469"/>
      <c r="L142" s="123">
        <f>SUM(L14:L141)</f>
        <v>0</v>
      </c>
      <c r="M142" s="123">
        <f>SUM(M14:M141)</f>
        <v>0</v>
      </c>
      <c r="N142" s="123">
        <f>SUM(N14:N141)</f>
        <v>0</v>
      </c>
      <c r="O142" s="123">
        <f>SUM(O14:O141)</f>
        <v>0</v>
      </c>
      <c r="P142" s="219">
        <f>SUM(P14:P141)</f>
        <v>0</v>
      </c>
    </row>
    <row r="143" spans="1:16" s="70" customFormat="1">
      <c r="I143" s="90"/>
    </row>
    <row r="144" spans="1:16" customFormat="1" ht="12.75" customHeight="1">
      <c r="A144" s="474" t="s">
        <v>31</v>
      </c>
      <c r="B144" s="474"/>
    </row>
    <row r="145" spans="1:16" customFormat="1" ht="45" customHeight="1">
      <c r="A145" s="463" t="s">
        <v>320</v>
      </c>
      <c r="B145" s="463"/>
      <c r="C145" s="463"/>
      <c r="D145" s="463"/>
      <c r="E145" s="463"/>
      <c r="F145" s="463"/>
      <c r="G145" s="463"/>
      <c r="H145" s="463"/>
      <c r="I145" s="463"/>
      <c r="J145" s="463"/>
      <c r="K145" s="463"/>
      <c r="L145" s="463"/>
      <c r="M145" s="463"/>
      <c r="N145" s="463"/>
      <c r="O145" s="463"/>
      <c r="P145" s="463"/>
    </row>
    <row r="146" spans="1:16" customFormat="1" ht="59.4" customHeight="1">
      <c r="A146" s="470" t="s">
        <v>595</v>
      </c>
      <c r="B146" s="470"/>
      <c r="C146" s="470"/>
      <c r="D146" s="470"/>
      <c r="E146" s="470"/>
      <c r="F146" s="470"/>
      <c r="G146" s="470"/>
      <c r="H146" s="470"/>
      <c r="I146" s="470"/>
      <c r="J146" s="470"/>
      <c r="K146" s="470"/>
      <c r="L146" s="470"/>
      <c r="M146" s="470"/>
      <c r="N146" s="470"/>
      <c r="O146" s="470"/>
      <c r="P146" s="470"/>
    </row>
    <row r="147" spans="1:16" customFormat="1" ht="12.75" customHeight="1">
      <c r="B147" s="92"/>
    </row>
    <row r="148" spans="1:16" customFormat="1" ht="12.75" customHeight="1">
      <c r="B148" s="92"/>
    </row>
    <row r="149" spans="1:16" s="70" customFormat="1">
      <c r="B149" s="70" t="s">
        <v>2</v>
      </c>
      <c r="L149" s="93" t="str">
        <f>Koptame!B34</f>
        <v>Pārbaudīja:</v>
      </c>
      <c r="M149" s="93"/>
      <c r="N149" s="93"/>
      <c r="O149" s="93"/>
      <c r="P149" s="93"/>
    </row>
    <row r="150" spans="1:16" s="70" customFormat="1" ht="14.25" customHeight="1">
      <c r="C150" s="89">
        <f>Koptame!C29</f>
        <v>0</v>
      </c>
      <c r="L150" s="89"/>
      <c r="M150" s="460">
        <f>Koptame!C35</f>
        <v>0</v>
      </c>
      <c r="N150" s="460"/>
      <c r="O150" s="93"/>
      <c r="P150" s="93"/>
    </row>
    <row r="151" spans="1:16" s="70" customFormat="1">
      <c r="C151" s="88">
        <f>Koptame!C30</f>
        <v>0</v>
      </c>
      <c r="L151" s="88"/>
      <c r="M151" s="461">
        <f>Koptame!C36</f>
        <v>0</v>
      </c>
      <c r="N151" s="461"/>
      <c r="O151" s="93"/>
      <c r="P151" s="93"/>
    </row>
    <row r="152" spans="1:16" s="70" customFormat="1" collapsed="1">
      <c r="B152" s="90"/>
      <c r="F152" s="90"/>
      <c r="G152" s="90"/>
    </row>
  </sheetData>
  <mergeCells count="17">
    <mergeCell ref="A3:P3"/>
    <mergeCell ref="L10:O10"/>
    <mergeCell ref="D4:P4"/>
    <mergeCell ref="D6:P6"/>
    <mergeCell ref="A144:B144"/>
    <mergeCell ref="M150:N150"/>
    <mergeCell ref="M151:N151"/>
    <mergeCell ref="L12:P12"/>
    <mergeCell ref="A145:P145"/>
    <mergeCell ref="A12:A13"/>
    <mergeCell ref="B12:B13"/>
    <mergeCell ref="C12:C13"/>
    <mergeCell ref="D12:D13"/>
    <mergeCell ref="C142:K142"/>
    <mergeCell ref="E12:E13"/>
    <mergeCell ref="F12:K12"/>
    <mergeCell ref="A146:P146"/>
  </mergeCells>
  <phoneticPr fontId="24" type="noConversion"/>
  <conditionalFormatting sqref="I64 I83:I84 I87:I108">
    <cfRule type="expression" dxfId="209" priority="237">
      <formula>#REF!&gt;0</formula>
    </cfRule>
    <cfRule type="expression" dxfId="208" priority="238">
      <formula>#REF!=3</formula>
    </cfRule>
    <cfRule type="expression" dxfId="207" priority="239">
      <formula>#REF!=2</formula>
    </cfRule>
    <cfRule type="expression" dxfId="206" priority="240">
      <formula>#REF!=1</formula>
    </cfRule>
  </conditionalFormatting>
  <conditionalFormatting sqref="I104:I107">
    <cfRule type="expression" dxfId="205" priority="236" stopIfTrue="1">
      <formula>#REF!=#REF!=FALSE</formula>
    </cfRule>
  </conditionalFormatting>
  <conditionalFormatting sqref="I64 I83:I84 I87:I108 I78:I81">
    <cfRule type="expression" dxfId="204" priority="232">
      <formula>#REF!&gt;0</formula>
    </cfRule>
    <cfRule type="expression" dxfId="203" priority="233">
      <formula>#REF!=3</formula>
    </cfRule>
    <cfRule type="expression" dxfId="202" priority="234">
      <formula>#REF!=2</formula>
    </cfRule>
    <cfRule type="expression" dxfId="201" priority="235">
      <formula>#REF!=1</formula>
    </cfRule>
  </conditionalFormatting>
  <conditionalFormatting sqref="I64 I83:I84 I87:I108">
    <cfRule type="expression" dxfId="200" priority="231" stopIfTrue="1">
      <formula>I64=#REF!=FALSE</formula>
    </cfRule>
  </conditionalFormatting>
  <conditionalFormatting sqref="I95:I98">
    <cfRule type="expression" dxfId="199" priority="227">
      <formula>#REF!&gt;0</formula>
    </cfRule>
    <cfRule type="expression" dxfId="198" priority="228">
      <formula>#REF!=3</formula>
    </cfRule>
    <cfRule type="expression" dxfId="197" priority="229">
      <formula>#REF!=2</formula>
    </cfRule>
    <cfRule type="expression" dxfId="196" priority="230">
      <formula>#REF!=1</formula>
    </cfRule>
  </conditionalFormatting>
  <conditionalFormatting sqref="I64 I83:I84 I87:I108">
    <cfRule type="expression" dxfId="195" priority="226" stopIfTrue="1">
      <formula>#REF!=#REF!=FALSE</formula>
    </cfRule>
  </conditionalFormatting>
  <conditionalFormatting sqref="I95:I98">
    <cfRule type="expression" dxfId="194" priority="222">
      <formula>#REF!&gt;0</formula>
    </cfRule>
    <cfRule type="expression" dxfId="193" priority="223">
      <formula>#REF!=3</formula>
    </cfRule>
    <cfRule type="expression" dxfId="192" priority="224">
      <formula>#REF!=2</formula>
    </cfRule>
    <cfRule type="expression" dxfId="191" priority="225">
      <formula>#REF!=1</formula>
    </cfRule>
  </conditionalFormatting>
  <conditionalFormatting sqref="I95:I98">
    <cfRule type="expression" dxfId="190" priority="221" stopIfTrue="1">
      <formula>I95=#REF!=FALSE</formula>
    </cfRule>
  </conditionalFormatting>
  <conditionalFormatting sqref="I16:I20">
    <cfRule type="expression" dxfId="189" priority="201">
      <formula>#REF!&gt;0</formula>
    </cfRule>
    <cfRule type="expression" dxfId="188" priority="202">
      <formula>#REF!=3</formula>
    </cfRule>
    <cfRule type="expression" dxfId="187" priority="203">
      <formula>#REF!=2</formula>
    </cfRule>
    <cfRule type="expression" dxfId="186" priority="204">
      <formula>#REF!=1</formula>
    </cfRule>
  </conditionalFormatting>
  <conditionalFormatting sqref="I16:I20">
    <cfRule type="expression" dxfId="185" priority="205" stopIfTrue="1">
      <formula>I16=#REF!=FALSE</formula>
    </cfRule>
  </conditionalFormatting>
  <conditionalFormatting sqref="I78:I81">
    <cfRule type="expression" dxfId="184" priority="200" stopIfTrue="1">
      <formula>I78=#REF!=FALSE</formula>
    </cfRule>
  </conditionalFormatting>
  <conditionalFormatting sqref="I78:I81">
    <cfRule type="expression" dxfId="183" priority="195" stopIfTrue="1">
      <formula>I78=#REF!=FALSE</formula>
    </cfRule>
  </conditionalFormatting>
  <conditionalFormatting sqref="I82:I84 I87:I108">
    <cfRule type="expression" dxfId="182" priority="177">
      <formula>#REF!&gt;0</formula>
    </cfRule>
    <cfRule type="expression" dxfId="181" priority="178">
      <formula>#REF!=3</formula>
    </cfRule>
    <cfRule type="expression" dxfId="180" priority="179">
      <formula>#REF!=2</formula>
    </cfRule>
    <cfRule type="expression" dxfId="179" priority="180">
      <formula>#REF!=1</formula>
    </cfRule>
  </conditionalFormatting>
  <conditionalFormatting sqref="I82:I84 I87:I108">
    <cfRule type="expression" dxfId="178" priority="176" stopIfTrue="1">
      <formula>I82=#REF!=FALSE</formula>
    </cfRule>
  </conditionalFormatting>
  <conditionalFormatting sqref="I139">
    <cfRule type="expression" dxfId="177" priority="172">
      <formula>#REF!&gt;0</formula>
    </cfRule>
    <cfRule type="expression" dxfId="176" priority="173">
      <formula>#REF!=3</formula>
    </cfRule>
    <cfRule type="expression" dxfId="175" priority="174">
      <formula>#REF!=2</formula>
    </cfRule>
    <cfRule type="expression" dxfId="174" priority="175">
      <formula>#REF!=1</formula>
    </cfRule>
  </conditionalFormatting>
  <conditionalFormatting sqref="I139">
    <cfRule type="expression" dxfId="173" priority="171" stopIfTrue="1">
      <formula>#REF!=#REF!=FALSE</formula>
    </cfRule>
  </conditionalFormatting>
  <conditionalFormatting sqref="I139">
    <cfRule type="expression" dxfId="172" priority="167">
      <formula>#REF!&gt;0</formula>
    </cfRule>
    <cfRule type="expression" dxfId="171" priority="168">
      <formula>#REF!=3</formula>
    </cfRule>
    <cfRule type="expression" dxfId="170" priority="169">
      <formula>#REF!=2</formula>
    </cfRule>
    <cfRule type="expression" dxfId="169" priority="170">
      <formula>#REF!=1</formula>
    </cfRule>
  </conditionalFormatting>
  <conditionalFormatting sqref="I139">
    <cfRule type="expression" dxfId="168" priority="166" stopIfTrue="1">
      <formula>I139=#REF!=FALSE</formula>
    </cfRule>
  </conditionalFormatting>
  <conditionalFormatting sqref="I109">
    <cfRule type="expression" dxfId="167" priority="165" stopIfTrue="1">
      <formula>I109=#REF!=FALSE</formula>
    </cfRule>
  </conditionalFormatting>
  <conditionalFormatting sqref="I109">
    <cfRule type="expression" dxfId="166" priority="161">
      <formula>#REF!&gt;0</formula>
    </cfRule>
    <cfRule type="expression" dxfId="165" priority="162">
      <formula>#REF!=3</formula>
    </cfRule>
    <cfRule type="expression" dxfId="164" priority="163">
      <formula>#REF!=2</formula>
    </cfRule>
    <cfRule type="expression" dxfId="163" priority="164">
      <formula>#REF!=1</formula>
    </cfRule>
  </conditionalFormatting>
  <conditionalFormatting sqref="I112">
    <cfRule type="expression" dxfId="162" priority="160" stopIfTrue="1">
      <formula>I112=#REF!=FALSE</formula>
    </cfRule>
  </conditionalFormatting>
  <conditionalFormatting sqref="I112">
    <cfRule type="expression" dxfId="161" priority="159" stopIfTrue="1">
      <formula>I112=#REF!=FALSE</formula>
    </cfRule>
  </conditionalFormatting>
  <conditionalFormatting sqref="I112">
    <cfRule type="expression" dxfId="160" priority="155">
      <formula>#REF!&gt;0</formula>
    </cfRule>
    <cfRule type="expression" dxfId="159" priority="156">
      <formula>#REF!=3</formula>
    </cfRule>
    <cfRule type="expression" dxfId="158" priority="157">
      <formula>#REF!=2</formula>
    </cfRule>
    <cfRule type="expression" dxfId="157" priority="158">
      <formula>#REF!=1</formula>
    </cfRule>
  </conditionalFormatting>
  <conditionalFormatting sqref="I115">
    <cfRule type="expression" dxfId="156" priority="150">
      <formula>#REF!&gt;0</formula>
    </cfRule>
    <cfRule type="expression" dxfId="155" priority="151">
      <formula>#REF!=3</formula>
    </cfRule>
    <cfRule type="expression" dxfId="154" priority="152">
      <formula>#REF!=2</formula>
    </cfRule>
    <cfRule type="expression" dxfId="153" priority="153">
      <formula>#REF!=1</formula>
    </cfRule>
  </conditionalFormatting>
  <conditionalFormatting sqref="I115">
    <cfRule type="expression" dxfId="152" priority="154" stopIfTrue="1">
      <formula>#REF!=#REF!=FALSE</formula>
    </cfRule>
  </conditionalFormatting>
  <conditionalFormatting sqref="I112">
    <cfRule type="expression" dxfId="151" priority="149" stopIfTrue="1">
      <formula>I112=#REF!=FALSE</formula>
    </cfRule>
  </conditionalFormatting>
  <conditionalFormatting sqref="I86">
    <cfRule type="expression" dxfId="150" priority="144" stopIfTrue="1">
      <formula>I86=#REF!=FALSE</formula>
    </cfRule>
  </conditionalFormatting>
  <conditionalFormatting sqref="I86">
    <cfRule type="expression" dxfId="149" priority="145">
      <formula>#REF!&gt;0</formula>
    </cfRule>
    <cfRule type="expression" dxfId="148" priority="146">
      <formula>#REF!=3</formula>
    </cfRule>
    <cfRule type="expression" dxfId="147" priority="147">
      <formula>#REF!=2</formula>
    </cfRule>
    <cfRule type="expression" dxfId="146" priority="148">
      <formula>#REF!=1</formula>
    </cfRule>
  </conditionalFormatting>
  <conditionalFormatting sqref="I85">
    <cfRule type="expression" dxfId="145" priority="143" stopIfTrue="1">
      <formula>I85=#REF!=FALSE</formula>
    </cfRule>
  </conditionalFormatting>
  <conditionalFormatting sqref="I85">
    <cfRule type="expression" dxfId="144" priority="142" stopIfTrue="1">
      <formula>I85=#REF!=FALSE</formula>
    </cfRule>
  </conditionalFormatting>
  <conditionalFormatting sqref="I85">
    <cfRule type="expression" dxfId="143" priority="138">
      <formula>#REF!&gt;0</formula>
    </cfRule>
    <cfRule type="expression" dxfId="142" priority="139">
      <formula>#REF!=3</formula>
    </cfRule>
    <cfRule type="expression" dxfId="141" priority="140">
      <formula>#REF!=2</formula>
    </cfRule>
    <cfRule type="expression" dxfId="140" priority="141">
      <formula>#REF!=1</formula>
    </cfRule>
  </conditionalFormatting>
  <conditionalFormatting sqref="I85">
    <cfRule type="expression" dxfId="139" priority="134">
      <formula>#REF!&gt;0</formula>
    </cfRule>
    <cfRule type="expression" dxfId="138" priority="135">
      <formula>#REF!=3</formula>
    </cfRule>
    <cfRule type="expression" dxfId="137" priority="136">
      <formula>#REF!=2</formula>
    </cfRule>
    <cfRule type="expression" dxfId="136" priority="137">
      <formula>#REF!=1</formula>
    </cfRule>
  </conditionalFormatting>
  <conditionalFormatting sqref="I67:I69">
    <cfRule type="expression" dxfId="135" priority="133" stopIfTrue="1">
      <formula>I67=#REF!=FALSE</formula>
    </cfRule>
  </conditionalFormatting>
  <conditionalFormatting sqref="I74:I76">
    <cfRule type="expression" dxfId="134" priority="132" stopIfTrue="1">
      <formula>I74=#REF!=FALSE</formula>
    </cfRule>
  </conditionalFormatting>
  <conditionalFormatting sqref="I74:I76">
    <cfRule type="expression" dxfId="133" priority="128">
      <formula>#REF!&gt;0</formula>
    </cfRule>
    <cfRule type="expression" dxfId="132" priority="129">
      <formula>#REF!=3</formula>
    </cfRule>
    <cfRule type="expression" dxfId="131" priority="130">
      <formula>#REF!=2</formula>
    </cfRule>
    <cfRule type="expression" dxfId="130" priority="131">
      <formula>#REF!=1</formula>
    </cfRule>
  </conditionalFormatting>
  <conditionalFormatting sqref="I73">
    <cfRule type="expression" dxfId="129" priority="127" stopIfTrue="1">
      <formula>I73=#REF!=FALSE</formula>
    </cfRule>
  </conditionalFormatting>
  <conditionalFormatting sqref="I73">
    <cfRule type="expression" dxfId="128" priority="123">
      <formula>#REF!&gt;0</formula>
    </cfRule>
    <cfRule type="expression" dxfId="127" priority="124">
      <formula>#REF!=3</formula>
    </cfRule>
    <cfRule type="expression" dxfId="126" priority="125">
      <formula>#REF!=2</formula>
    </cfRule>
    <cfRule type="expression" dxfId="125" priority="126">
      <formula>#REF!=1</formula>
    </cfRule>
  </conditionalFormatting>
  <conditionalFormatting sqref="I69">
    <cfRule type="expression" dxfId="124" priority="122" stopIfTrue="1">
      <formula>I69=#REF!=FALSE</formula>
    </cfRule>
  </conditionalFormatting>
  <conditionalFormatting sqref="I67:I69">
    <cfRule type="expression" dxfId="123" priority="118">
      <formula>#REF!&gt;0</formula>
    </cfRule>
    <cfRule type="expression" dxfId="122" priority="119">
      <formula>#REF!=3</formula>
    </cfRule>
    <cfRule type="expression" dxfId="121" priority="120">
      <formula>#REF!=2</formula>
    </cfRule>
    <cfRule type="expression" dxfId="120" priority="121">
      <formula>#REF!=1</formula>
    </cfRule>
  </conditionalFormatting>
  <conditionalFormatting sqref="I67:I69">
    <cfRule type="expression" dxfId="119" priority="114">
      <formula>#REF!&gt;0</formula>
    </cfRule>
    <cfRule type="expression" dxfId="118" priority="115">
      <formula>#REF!=3</formula>
    </cfRule>
    <cfRule type="expression" dxfId="117" priority="116">
      <formula>#REF!=2</formula>
    </cfRule>
    <cfRule type="expression" dxfId="116" priority="117">
      <formula>#REF!=1</formula>
    </cfRule>
  </conditionalFormatting>
  <conditionalFormatting sqref="I70">
    <cfRule type="expression" dxfId="115" priority="110">
      <formula>#REF!&gt;0</formula>
    </cfRule>
    <cfRule type="expression" dxfId="114" priority="111">
      <formula>#REF!=3</formula>
    </cfRule>
    <cfRule type="expression" dxfId="113" priority="112">
      <formula>#REF!=2</formula>
    </cfRule>
    <cfRule type="expression" dxfId="112" priority="113">
      <formula>#REF!=1</formula>
    </cfRule>
  </conditionalFormatting>
  <conditionalFormatting sqref="I70">
    <cfRule type="expression" dxfId="111" priority="109" stopIfTrue="1">
      <formula>I70=#REF!=FALSE</formula>
    </cfRule>
  </conditionalFormatting>
  <conditionalFormatting sqref="I70">
    <cfRule type="expression" dxfId="110" priority="105">
      <formula>#REF!&gt;0</formula>
    </cfRule>
    <cfRule type="expression" dxfId="109" priority="106">
      <formula>#REF!=3</formula>
    </cfRule>
    <cfRule type="expression" dxfId="108" priority="107">
      <formula>#REF!=2</formula>
    </cfRule>
    <cfRule type="expression" dxfId="107" priority="108">
      <formula>#REF!=1</formula>
    </cfRule>
  </conditionalFormatting>
  <conditionalFormatting sqref="I70">
    <cfRule type="expression" dxfId="106" priority="104" stopIfTrue="1">
      <formula>I70=#REF!=FALSE</formula>
    </cfRule>
  </conditionalFormatting>
  <conditionalFormatting sqref="I70">
    <cfRule type="expression" dxfId="105" priority="99">
      <formula>#REF!&gt;0</formula>
    </cfRule>
    <cfRule type="expression" dxfId="104" priority="100">
      <formula>#REF!=3</formula>
    </cfRule>
    <cfRule type="expression" dxfId="103" priority="101">
      <formula>#REF!=2</formula>
    </cfRule>
    <cfRule type="expression" dxfId="102" priority="102">
      <formula>#REF!=1</formula>
    </cfRule>
  </conditionalFormatting>
  <conditionalFormatting sqref="I70">
    <cfRule type="expression" dxfId="101" priority="103" stopIfTrue="1">
      <formula>I70=#REF!=FALSE</formula>
    </cfRule>
  </conditionalFormatting>
  <conditionalFormatting sqref="I117:I120">
    <cfRule type="expression" dxfId="100" priority="95">
      <formula>#REF!&gt;0</formula>
    </cfRule>
    <cfRule type="expression" dxfId="99" priority="96">
      <formula>#REF!=3</formula>
    </cfRule>
    <cfRule type="expression" dxfId="98" priority="97">
      <formula>#REF!=2</formula>
    </cfRule>
    <cfRule type="expression" dxfId="97" priority="98">
      <formula>#REF!=1</formula>
    </cfRule>
  </conditionalFormatting>
  <conditionalFormatting sqref="I117:I120">
    <cfRule type="expression" dxfId="96" priority="94" stopIfTrue="1">
      <formula>I117=#REF!=FALSE</formula>
    </cfRule>
  </conditionalFormatting>
  <conditionalFormatting sqref="I117:I120">
    <cfRule type="expression" dxfId="95" priority="90">
      <formula>#REF!&gt;0</formula>
    </cfRule>
    <cfRule type="expression" dxfId="94" priority="91">
      <formula>#REF!=3</formula>
    </cfRule>
    <cfRule type="expression" dxfId="93" priority="92">
      <formula>#REF!=2</formula>
    </cfRule>
    <cfRule type="expression" dxfId="92" priority="93">
      <formula>#REF!=1</formula>
    </cfRule>
  </conditionalFormatting>
  <conditionalFormatting sqref="I117:I120">
    <cfRule type="expression" dxfId="91" priority="89" stopIfTrue="1">
      <formula>I117=#REF!=FALSE</formula>
    </cfRule>
  </conditionalFormatting>
  <conditionalFormatting sqref="I117:I120">
    <cfRule type="expression" dxfId="90" priority="88" stopIfTrue="1">
      <formula>I117=#REF!=FALSE</formula>
    </cfRule>
  </conditionalFormatting>
  <conditionalFormatting sqref="I122">
    <cfRule type="expression" dxfId="89" priority="87" stopIfTrue="1">
      <formula>I122=#REF!=FALSE</formula>
    </cfRule>
  </conditionalFormatting>
  <conditionalFormatting sqref="I122">
    <cfRule type="expression" dxfId="88" priority="86" stopIfTrue="1">
      <formula>I122=#REF!=FALSE</formula>
    </cfRule>
  </conditionalFormatting>
  <conditionalFormatting sqref="I122">
    <cfRule type="expression" dxfId="87" priority="82">
      <formula>#REF!&gt;0</formula>
    </cfRule>
    <cfRule type="expression" dxfId="86" priority="83">
      <formula>#REF!=3</formula>
    </cfRule>
    <cfRule type="expression" dxfId="85" priority="84">
      <formula>#REF!=2</formula>
    </cfRule>
    <cfRule type="expression" dxfId="84" priority="85">
      <formula>#REF!=1</formula>
    </cfRule>
  </conditionalFormatting>
  <conditionalFormatting sqref="I122">
    <cfRule type="expression" dxfId="83" priority="81" stopIfTrue="1">
      <formula>I122=#REF!=FALSE</formula>
    </cfRule>
  </conditionalFormatting>
  <conditionalFormatting sqref="I121:I122">
    <cfRule type="expression" dxfId="82" priority="77">
      <formula>#REF!&gt;0</formula>
    </cfRule>
    <cfRule type="expression" dxfId="81" priority="78">
      <formula>#REF!=3</formula>
    </cfRule>
    <cfRule type="expression" dxfId="80" priority="79">
      <formula>#REF!=2</formula>
    </cfRule>
    <cfRule type="expression" dxfId="79" priority="80">
      <formula>#REF!=1</formula>
    </cfRule>
  </conditionalFormatting>
  <conditionalFormatting sqref="I121:I122">
    <cfRule type="expression" dxfId="78" priority="76" stopIfTrue="1">
      <formula>I121=#REF!=FALSE</formula>
    </cfRule>
  </conditionalFormatting>
  <conditionalFormatting sqref="I127">
    <cfRule type="expression" dxfId="77" priority="75" stopIfTrue="1">
      <formula>I127=#REF!=FALSE</formula>
    </cfRule>
  </conditionalFormatting>
  <conditionalFormatting sqref="I127">
    <cfRule type="expression" dxfId="76" priority="74" stopIfTrue="1">
      <formula>I127=#REF!=FALSE</formula>
    </cfRule>
  </conditionalFormatting>
  <conditionalFormatting sqref="I127">
    <cfRule type="expression" dxfId="75" priority="70">
      <formula>#REF!&gt;0</formula>
    </cfRule>
    <cfRule type="expression" dxfId="74" priority="71">
      <formula>#REF!=3</formula>
    </cfRule>
    <cfRule type="expression" dxfId="73" priority="72">
      <formula>#REF!=2</formula>
    </cfRule>
    <cfRule type="expression" dxfId="72" priority="73">
      <formula>#REF!=1</formula>
    </cfRule>
  </conditionalFormatting>
  <conditionalFormatting sqref="I127">
    <cfRule type="expression" dxfId="71" priority="69" stopIfTrue="1">
      <formula>I127=#REF!=FALSE</formula>
    </cfRule>
  </conditionalFormatting>
  <conditionalFormatting sqref="I126:I127">
    <cfRule type="expression" dxfId="70" priority="65">
      <formula>#REF!&gt;0</formula>
    </cfRule>
    <cfRule type="expression" dxfId="69" priority="66">
      <formula>#REF!=3</formula>
    </cfRule>
    <cfRule type="expression" dxfId="68" priority="67">
      <formula>#REF!=2</formula>
    </cfRule>
    <cfRule type="expression" dxfId="67" priority="68">
      <formula>#REF!=1</formula>
    </cfRule>
  </conditionalFormatting>
  <conditionalFormatting sqref="I126:I127">
    <cfRule type="expression" dxfId="66" priority="64" stopIfTrue="1">
      <formula>I126=#REF!=FALSE</formula>
    </cfRule>
  </conditionalFormatting>
  <conditionalFormatting sqref="I130">
    <cfRule type="expression" dxfId="65" priority="60">
      <formula>#REF!&gt;0</formula>
    </cfRule>
    <cfRule type="expression" dxfId="64" priority="61">
      <formula>#REF!=3</formula>
    </cfRule>
    <cfRule type="expression" dxfId="63" priority="62">
      <formula>#REF!=2</formula>
    </cfRule>
    <cfRule type="expression" dxfId="62" priority="63">
      <formula>#REF!=1</formula>
    </cfRule>
  </conditionalFormatting>
  <conditionalFormatting sqref="I130">
    <cfRule type="expression" dxfId="61" priority="59" stopIfTrue="1">
      <formula>I130=#REF!=FALSE</formula>
    </cfRule>
  </conditionalFormatting>
  <conditionalFormatting sqref="I133">
    <cfRule type="expression" dxfId="60" priority="55">
      <formula>#REF!&gt;0</formula>
    </cfRule>
    <cfRule type="expression" dxfId="59" priority="56">
      <formula>#REF!=3</formula>
    </cfRule>
    <cfRule type="expression" dxfId="58" priority="57">
      <formula>#REF!=2</formula>
    </cfRule>
    <cfRule type="expression" dxfId="57" priority="58">
      <formula>#REF!=1</formula>
    </cfRule>
  </conditionalFormatting>
  <conditionalFormatting sqref="I133">
    <cfRule type="expression" dxfId="56" priority="54" stopIfTrue="1">
      <formula>I133=#REF!=FALSE</formula>
    </cfRule>
  </conditionalFormatting>
  <conditionalFormatting sqref="I133">
    <cfRule type="expression" dxfId="55" priority="50">
      <formula>#REF!&gt;0</formula>
    </cfRule>
    <cfRule type="expression" dxfId="54" priority="51">
      <formula>#REF!=3</formula>
    </cfRule>
    <cfRule type="expression" dxfId="53" priority="52">
      <formula>#REF!=2</formula>
    </cfRule>
    <cfRule type="expression" dxfId="52" priority="53">
      <formula>#REF!=1</formula>
    </cfRule>
  </conditionalFormatting>
  <conditionalFormatting sqref="I133">
    <cfRule type="expression" dxfId="51" priority="49" stopIfTrue="1">
      <formula>I133=#REF!=FALSE</formula>
    </cfRule>
  </conditionalFormatting>
  <conditionalFormatting sqref="I133">
    <cfRule type="expression" dxfId="50" priority="48" stopIfTrue="1">
      <formula>I133=#REF!=FALSE</formula>
    </cfRule>
  </conditionalFormatting>
  <conditionalFormatting sqref="I47 I49">
    <cfRule type="expression" dxfId="49" priority="43">
      <formula>#REF!&gt;0</formula>
    </cfRule>
    <cfRule type="expression" dxfId="48" priority="44">
      <formula>#REF!=3</formula>
    </cfRule>
    <cfRule type="expression" dxfId="47" priority="45">
      <formula>#REF!=2</formula>
    </cfRule>
    <cfRule type="expression" dxfId="46" priority="46">
      <formula>#REF!=1</formula>
    </cfRule>
  </conditionalFormatting>
  <conditionalFormatting sqref="I47 I49">
    <cfRule type="expression" dxfId="45" priority="47" stopIfTrue="1">
      <formula>I47=#REF!=FALSE</formula>
    </cfRule>
  </conditionalFormatting>
  <conditionalFormatting sqref="I52">
    <cfRule type="expression" dxfId="44" priority="39">
      <formula>#REF!&gt;0</formula>
    </cfRule>
    <cfRule type="expression" dxfId="43" priority="40">
      <formula>#REF!=3</formula>
    </cfRule>
    <cfRule type="expression" dxfId="42" priority="41">
      <formula>#REF!=2</formula>
    </cfRule>
    <cfRule type="expression" dxfId="41" priority="42">
      <formula>#REF!=1</formula>
    </cfRule>
  </conditionalFormatting>
  <conditionalFormatting sqref="I52">
    <cfRule type="expression" dxfId="40" priority="38" stopIfTrue="1">
      <formula>I52=#REF!=FALSE</formula>
    </cfRule>
  </conditionalFormatting>
  <conditionalFormatting sqref="I52">
    <cfRule type="expression" dxfId="39" priority="34">
      <formula>#REF!&gt;0</formula>
    </cfRule>
    <cfRule type="expression" dxfId="38" priority="35">
      <formula>#REF!=3</formula>
    </cfRule>
    <cfRule type="expression" dxfId="37" priority="36">
      <formula>#REF!=2</formula>
    </cfRule>
    <cfRule type="expression" dxfId="36" priority="37">
      <formula>#REF!=1</formula>
    </cfRule>
  </conditionalFormatting>
  <conditionalFormatting sqref="I52">
    <cfRule type="expression" dxfId="35" priority="33" stopIfTrue="1">
      <formula>I52=#REF!=FALSE</formula>
    </cfRule>
  </conditionalFormatting>
  <conditionalFormatting sqref="I52">
    <cfRule type="expression" dxfId="34" priority="32" stopIfTrue="1">
      <formula>I52=#REF!=FALSE</formula>
    </cfRule>
  </conditionalFormatting>
  <conditionalFormatting sqref="I140">
    <cfRule type="expression" dxfId="33" priority="31" stopIfTrue="1">
      <formula>I140=#REF!=FALSE</formula>
    </cfRule>
  </conditionalFormatting>
  <conditionalFormatting sqref="I140">
    <cfRule type="expression" dxfId="32" priority="27">
      <formula>#REF!&gt;0</formula>
    </cfRule>
    <cfRule type="expression" dxfId="31" priority="28">
      <formula>#REF!=3</formula>
    </cfRule>
    <cfRule type="expression" dxfId="30" priority="29">
      <formula>#REF!=2</formula>
    </cfRule>
    <cfRule type="expression" dxfId="29" priority="30">
      <formula>#REF!=1</formula>
    </cfRule>
  </conditionalFormatting>
  <conditionalFormatting sqref="I140">
    <cfRule type="expression" dxfId="28" priority="23">
      <formula>#REF!&gt;0</formula>
    </cfRule>
    <cfRule type="expression" dxfId="27" priority="24">
      <formula>#REF!=3</formula>
    </cfRule>
    <cfRule type="expression" dxfId="26" priority="25">
      <formula>#REF!=2</formula>
    </cfRule>
    <cfRule type="expression" dxfId="25" priority="26">
      <formula>#REF!=1</formula>
    </cfRule>
  </conditionalFormatting>
  <conditionalFormatting sqref="I140">
    <cfRule type="expression" dxfId="24" priority="22" stopIfTrue="1">
      <formula>I140=#REF!=FALSE</formula>
    </cfRule>
  </conditionalFormatting>
  <conditionalFormatting sqref="I140">
    <cfRule type="expression" dxfId="23" priority="18">
      <formula>#REF!&gt;0</formula>
    </cfRule>
    <cfRule type="expression" dxfId="22" priority="19">
      <formula>#REF!=3</formula>
    </cfRule>
    <cfRule type="expression" dxfId="21" priority="20">
      <formula>#REF!=2</formula>
    </cfRule>
    <cfRule type="expression" dxfId="20" priority="21">
      <formula>#REF!=1</formula>
    </cfRule>
  </conditionalFormatting>
  <conditionalFormatting sqref="I140">
    <cfRule type="expression" dxfId="19" priority="17" stopIfTrue="1">
      <formula>I140=#REF!=FALSE</formula>
    </cfRule>
  </conditionalFormatting>
  <conditionalFormatting sqref="I41">
    <cfRule type="expression" dxfId="18" priority="12">
      <formula>#REF!&gt;0</formula>
    </cfRule>
    <cfRule type="expression" dxfId="17" priority="13">
      <formula>#REF!=3</formula>
    </cfRule>
    <cfRule type="expression" dxfId="16" priority="14">
      <formula>#REF!=2</formula>
    </cfRule>
    <cfRule type="expression" dxfId="15" priority="15">
      <formula>#REF!=1</formula>
    </cfRule>
  </conditionalFormatting>
  <conditionalFormatting sqref="I41">
    <cfRule type="expression" dxfId="14" priority="16" stopIfTrue="1">
      <formula>I41=#REF!=FALSE</formula>
    </cfRule>
  </conditionalFormatting>
  <conditionalFormatting sqref="I137">
    <cfRule type="expression" dxfId="13" priority="7">
      <formula>#REF!&gt;0</formula>
    </cfRule>
    <cfRule type="expression" dxfId="12" priority="8">
      <formula>#REF!=3</formula>
    </cfRule>
    <cfRule type="expression" dxfId="11" priority="9">
      <formula>#REF!=2</formula>
    </cfRule>
    <cfRule type="expression" dxfId="10" priority="10">
      <formula>#REF!=1</formula>
    </cfRule>
  </conditionalFormatting>
  <conditionalFormatting sqref="I137">
    <cfRule type="expression" dxfId="9" priority="6" stopIfTrue="1">
      <formula>I137=#REF!=FALSE</formula>
    </cfRule>
  </conditionalFormatting>
  <conditionalFormatting sqref="I138">
    <cfRule type="expression" dxfId="8" priority="5" stopIfTrue="1">
      <formula>I138=#REF!=FALSE</formula>
    </cfRule>
  </conditionalFormatting>
  <conditionalFormatting sqref="I138">
    <cfRule type="expression" dxfId="7" priority="1">
      <formula>#REF!&gt;0</formula>
    </cfRule>
    <cfRule type="expression" dxfId="6" priority="2">
      <formula>#REF!=3</formula>
    </cfRule>
    <cfRule type="expression" dxfId="5" priority="3">
      <formula>#REF!=2</formula>
    </cfRule>
    <cfRule type="expression" dxfId="4" priority="4">
      <formula>#REF!=1</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1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sheetPr>
  <dimension ref="A1:I42"/>
  <sheetViews>
    <sheetView showZeros="0" view="pageBreakPreview" topLeftCell="A4" zoomScaleNormal="100" zoomScaleSheetLayoutView="100" workbookViewId="0">
      <selection activeCell="F27" sqref="F27"/>
    </sheetView>
  </sheetViews>
  <sheetFormatPr defaultColWidth="9.109375" defaultRowHeight="13.2"/>
  <cols>
    <col min="1" max="1" width="8.6640625" style="32" customWidth="1"/>
    <col min="2" max="2" width="12.6640625" style="32" customWidth="1"/>
    <col min="3" max="3" width="32.6640625" style="32" customWidth="1"/>
    <col min="4" max="4" width="10" style="32" customWidth="1"/>
    <col min="5" max="5" width="13.33203125" style="32" customWidth="1"/>
    <col min="6" max="6" width="13.6640625" style="32" customWidth="1"/>
    <col min="7" max="7" width="17.33203125" style="32" customWidth="1"/>
    <col min="8" max="8" width="12.88671875" style="32" customWidth="1"/>
    <col min="9" max="9" width="16" style="32" customWidth="1"/>
    <col min="10" max="16384" width="9.109375" style="32"/>
  </cols>
  <sheetData>
    <row r="1" spans="1:9" ht="17.399999999999999">
      <c r="A1" s="31"/>
    </row>
    <row r="2" spans="1:9" ht="18" customHeight="1">
      <c r="A2" s="442" t="s">
        <v>49</v>
      </c>
      <c r="B2" s="442"/>
      <c r="C2" s="442"/>
      <c r="D2" s="442"/>
      <c r="E2" s="442"/>
      <c r="F2" s="442"/>
      <c r="G2" s="442"/>
      <c r="H2" s="442"/>
      <c r="I2" s="442"/>
    </row>
    <row r="3" spans="1:9">
      <c r="A3" s="35"/>
    </row>
    <row r="4" spans="1:9" ht="17.399999999999999">
      <c r="A4" s="451" t="str">
        <f>Koptame!C17</f>
        <v>Specializētie darbi - iekšējie tīkli, sistēmas</v>
      </c>
      <c r="B4" s="452"/>
      <c r="C4" s="452"/>
      <c r="D4" s="452"/>
      <c r="E4" s="452"/>
      <c r="F4" s="452"/>
      <c r="G4" s="452"/>
      <c r="H4" s="452"/>
      <c r="I4" s="453"/>
    </row>
    <row r="5" spans="1:9">
      <c r="A5" s="35"/>
    </row>
    <row r="6" spans="1:9" ht="15">
      <c r="A6" s="475" t="s">
        <v>3</v>
      </c>
      <c r="B6" s="475"/>
      <c r="C6" s="439" t="str">
        <f>Koptame!C5</f>
        <v>13. apakšstacija</v>
      </c>
      <c r="D6" s="439"/>
      <c r="E6" s="439"/>
      <c r="F6" s="439"/>
      <c r="G6" s="439"/>
      <c r="H6" s="439"/>
      <c r="I6" s="439"/>
    </row>
    <row r="7" spans="1:9" ht="15.9" customHeight="1">
      <c r="A7" s="455" t="s">
        <v>18</v>
      </c>
      <c r="B7" s="455"/>
      <c r="C7" s="439" t="str">
        <f>Koptame!C6</f>
        <v>Ēkas nojaukšana un 13. apakšstacijas izbūve Fridriķa 
ielā 2, 10kV elektrolīnijas atjaunošana un elektroiekārtu
ierīkošana</v>
      </c>
      <c r="D7" s="439"/>
      <c r="E7" s="439"/>
      <c r="F7" s="439"/>
      <c r="G7" s="439"/>
      <c r="H7" s="439"/>
      <c r="I7" s="439"/>
    </row>
    <row r="8" spans="1:9" ht="15">
      <c r="A8" s="455" t="s">
        <v>4</v>
      </c>
      <c r="B8" s="455"/>
      <c r="C8" s="439" t="str">
        <f>Koptame!C7</f>
        <v>Rīga, Fridriķa iela 2</v>
      </c>
      <c r="D8" s="439"/>
      <c r="E8" s="439"/>
      <c r="F8" s="439"/>
      <c r="G8" s="439"/>
      <c r="H8" s="439"/>
      <c r="I8" s="439"/>
    </row>
    <row r="9" spans="1:9" ht="15">
      <c r="A9" s="455" t="str">
        <f>Koptame!B8</f>
        <v>Pasūtījuma Nr.</v>
      </c>
      <c r="B9" s="455"/>
      <c r="C9" s="58">
        <f>Koptame!C8</f>
        <v>0</v>
      </c>
      <c r="D9" s="36"/>
      <c r="F9" s="37"/>
      <c r="G9" s="37"/>
      <c r="H9" s="37"/>
      <c r="I9" s="37"/>
    </row>
    <row r="10" spans="1:9" ht="15.45" customHeight="1">
      <c r="A10" s="57"/>
      <c r="B10" s="57"/>
      <c r="C10" s="36"/>
      <c r="D10" s="36"/>
      <c r="F10" s="37"/>
      <c r="G10" s="37"/>
      <c r="H10" s="37"/>
      <c r="I10" s="37"/>
    </row>
    <row r="11" spans="1:9" ht="18" customHeight="1">
      <c r="A11" s="38"/>
      <c r="F11" s="445" t="s">
        <v>36</v>
      </c>
      <c r="G11" s="446"/>
      <c r="H11" s="33">
        <f>E31</f>
        <v>0</v>
      </c>
      <c r="I11" s="34"/>
    </row>
    <row r="12" spans="1:9" ht="17.399999999999999">
      <c r="A12" s="38"/>
      <c r="F12" s="445" t="s">
        <v>5</v>
      </c>
      <c r="G12" s="446"/>
      <c r="H12" s="33">
        <f>I27</f>
        <v>0</v>
      </c>
      <c r="I12" s="34"/>
    </row>
    <row r="14" spans="1:9" ht="13.8">
      <c r="G14" s="10"/>
      <c r="H14" s="10" t="str">
        <f>Koptame!D10</f>
        <v xml:space="preserve">Tāme sastādīta: </v>
      </c>
    </row>
    <row r="15" spans="1:9" ht="15">
      <c r="A15" s="39"/>
    </row>
    <row r="16" spans="1:9" ht="51.45" customHeight="1">
      <c r="A16" s="440" t="s">
        <v>6</v>
      </c>
      <c r="B16" s="440" t="s">
        <v>7</v>
      </c>
      <c r="C16" s="456" t="s">
        <v>46</v>
      </c>
      <c r="D16" s="457"/>
      <c r="E16" s="440" t="s">
        <v>37</v>
      </c>
      <c r="F16" s="440" t="s">
        <v>8</v>
      </c>
      <c r="G16" s="440"/>
      <c r="H16" s="440"/>
      <c r="I16" s="440" t="s">
        <v>9</v>
      </c>
    </row>
    <row r="17" spans="1:9" ht="40.799999999999997" customHeight="1">
      <c r="A17" s="440"/>
      <c r="B17" s="440"/>
      <c r="C17" s="458"/>
      <c r="D17" s="459"/>
      <c r="E17" s="440"/>
      <c r="F17" s="94" t="s">
        <v>38</v>
      </c>
      <c r="G17" s="94" t="s">
        <v>39</v>
      </c>
      <c r="H17" s="94" t="s">
        <v>40</v>
      </c>
      <c r="I17" s="440"/>
    </row>
    <row r="18" spans="1:9" ht="17.399999999999999">
      <c r="A18" s="40"/>
      <c r="B18" s="41"/>
      <c r="C18" s="447"/>
      <c r="D18" s="448"/>
      <c r="E18" s="41"/>
      <c r="F18" s="41"/>
      <c r="G18" s="41"/>
      <c r="H18" s="41"/>
      <c r="I18" s="42"/>
    </row>
    <row r="19" spans="1:9">
      <c r="A19" s="43">
        <v>1</v>
      </c>
      <c r="B19" s="44" t="s">
        <v>321</v>
      </c>
      <c r="C19" s="449" t="s">
        <v>25</v>
      </c>
      <c r="D19" s="450"/>
      <c r="E19" s="109">
        <f>'2,1'!Q62</f>
        <v>0</v>
      </c>
      <c r="F19" s="109">
        <f>'2,1'!N62</f>
        <v>0</v>
      </c>
      <c r="G19" s="109">
        <f>'2,1'!O62</f>
        <v>0</v>
      </c>
      <c r="H19" s="109">
        <f>'2,1'!P62</f>
        <v>0</v>
      </c>
      <c r="I19" s="110">
        <f>'2,1'!M62</f>
        <v>0</v>
      </c>
    </row>
    <row r="20" spans="1:9">
      <c r="A20" s="43">
        <v>2</v>
      </c>
      <c r="B20" s="44" t="s">
        <v>322</v>
      </c>
      <c r="C20" s="449" t="s">
        <v>55</v>
      </c>
      <c r="D20" s="450"/>
      <c r="E20" s="109">
        <f>'2,2'!P17</f>
        <v>0</v>
      </c>
      <c r="F20" s="109">
        <f>'2,2'!M17</f>
        <v>0</v>
      </c>
      <c r="G20" s="109">
        <f>'2,2'!N17</f>
        <v>0</v>
      </c>
      <c r="H20" s="109">
        <f>'2,2'!O17</f>
        <v>0</v>
      </c>
      <c r="I20" s="110">
        <f>'2,2'!L17</f>
        <v>0</v>
      </c>
    </row>
    <row r="21" spans="1:9">
      <c r="A21" s="43">
        <v>3</v>
      </c>
      <c r="B21" s="44" t="s">
        <v>323</v>
      </c>
      <c r="C21" s="449" t="s">
        <v>56</v>
      </c>
      <c r="D21" s="450"/>
      <c r="E21" s="109">
        <f>'2,3'!Q117</f>
        <v>0</v>
      </c>
      <c r="F21" s="109">
        <f>'2,3'!N117</f>
        <v>0</v>
      </c>
      <c r="G21" s="109">
        <f>'2,3'!O117</f>
        <v>0</v>
      </c>
      <c r="H21" s="109">
        <f>'2,3'!P117</f>
        <v>0</v>
      </c>
      <c r="I21" s="110">
        <f>'2,3'!M117</f>
        <v>0</v>
      </c>
    </row>
    <row r="22" spans="1:9">
      <c r="A22" s="43">
        <v>4</v>
      </c>
      <c r="B22" s="44" t="s">
        <v>324</v>
      </c>
      <c r="C22" s="449" t="s">
        <v>78</v>
      </c>
      <c r="D22" s="450"/>
      <c r="E22" s="109">
        <f>'2,4'!Q33</f>
        <v>0</v>
      </c>
      <c r="F22" s="109">
        <f>'2,4'!N33</f>
        <v>0</v>
      </c>
      <c r="G22" s="109">
        <f>'2,4'!O33</f>
        <v>0</v>
      </c>
      <c r="H22" s="109">
        <f>'2,4'!P33</f>
        <v>0</v>
      </c>
      <c r="I22" s="110">
        <f>'2,4'!M33</f>
        <v>0</v>
      </c>
    </row>
    <row r="23" spans="1:9">
      <c r="A23" s="43">
        <v>5</v>
      </c>
      <c r="B23" s="44" t="s">
        <v>325</v>
      </c>
      <c r="C23" s="449" t="s">
        <v>79</v>
      </c>
      <c r="D23" s="450"/>
      <c r="E23" s="109">
        <f>'2,5'!Q27</f>
        <v>0</v>
      </c>
      <c r="F23" s="109">
        <f>'2,5'!N27</f>
        <v>0</v>
      </c>
      <c r="G23" s="109">
        <f>'2,5'!O27</f>
        <v>0</v>
      </c>
      <c r="H23" s="109">
        <f>'2,5'!P27</f>
        <v>0</v>
      </c>
      <c r="I23" s="110">
        <f>'2,5'!M27</f>
        <v>0</v>
      </c>
    </row>
    <row r="24" spans="1:9">
      <c r="A24" s="43">
        <v>6</v>
      </c>
      <c r="B24" s="44" t="s">
        <v>326</v>
      </c>
      <c r="C24" s="449" t="s">
        <v>80</v>
      </c>
      <c r="D24" s="450"/>
      <c r="E24" s="109">
        <f>'2,6'!Q34</f>
        <v>0</v>
      </c>
      <c r="F24" s="109">
        <f>'2,6'!N34</f>
        <v>0</v>
      </c>
      <c r="G24" s="109">
        <f>'2,6'!O34</f>
        <v>0</v>
      </c>
      <c r="H24" s="109">
        <f>'2,6'!P34</f>
        <v>0</v>
      </c>
      <c r="I24" s="110">
        <f>'2,6'!M34</f>
        <v>0</v>
      </c>
    </row>
    <row r="25" spans="1:9" ht="27" customHeight="1">
      <c r="A25" s="43">
        <v>7</v>
      </c>
      <c r="B25" s="44" t="s">
        <v>327</v>
      </c>
      <c r="C25" s="449" t="s">
        <v>81</v>
      </c>
      <c r="D25" s="450"/>
      <c r="E25" s="109">
        <f>'2,7'!Q22</f>
        <v>0</v>
      </c>
      <c r="F25" s="109">
        <f>'2,7'!N22</f>
        <v>0</v>
      </c>
      <c r="G25" s="109">
        <f>'2,7'!O22</f>
        <v>0</v>
      </c>
      <c r="H25" s="109">
        <f>'2,7'!P22</f>
        <v>0</v>
      </c>
      <c r="I25" s="110">
        <f>'2,7'!M22</f>
        <v>0</v>
      </c>
    </row>
    <row r="26" spans="1:9">
      <c r="A26" s="46"/>
      <c r="B26" s="47"/>
      <c r="C26" s="443"/>
      <c r="D26" s="444"/>
      <c r="E26" s="45"/>
      <c r="F26" s="98"/>
      <c r="G26" s="98"/>
      <c r="H26" s="98"/>
      <c r="I26" s="99"/>
    </row>
    <row r="27" spans="1:9" ht="16.5" customHeight="1">
      <c r="A27" s="67"/>
      <c r="B27" s="67"/>
      <c r="C27" s="48" t="s">
        <v>10</v>
      </c>
      <c r="D27" s="48"/>
      <c r="E27" s="49">
        <f>SUM(E19:E26)</f>
        <v>0</v>
      </c>
      <c r="F27" s="49">
        <f>SUM(F19:F26)</f>
        <v>0</v>
      </c>
      <c r="G27" s="49">
        <f>SUM(G19:G26)</f>
        <v>0</v>
      </c>
      <c r="H27" s="49">
        <f>SUM(H19:H26)</f>
        <v>0</v>
      </c>
      <c r="I27" s="49">
        <f>SUM(I19:I26)</f>
        <v>0</v>
      </c>
    </row>
    <row r="28" spans="1:9" ht="15.6">
      <c r="A28" s="441" t="s">
        <v>23</v>
      </c>
      <c r="B28" s="441"/>
      <c r="C28" s="441"/>
      <c r="D28" s="50">
        <f>kops1!$D$22</f>
        <v>0</v>
      </c>
      <c r="E28" s="51">
        <f>ROUND(E27*D28,2)</f>
        <v>0</v>
      </c>
      <c r="F28" s="37"/>
    </row>
    <row r="29" spans="1:9" ht="15.6">
      <c r="A29" s="66"/>
      <c r="B29" s="66"/>
      <c r="C29" s="87" t="s">
        <v>30</v>
      </c>
      <c r="D29" s="50"/>
      <c r="E29" s="51">
        <f>E28*0.1</f>
        <v>0</v>
      </c>
      <c r="F29" s="37"/>
    </row>
    <row r="30" spans="1:9" ht="15.6">
      <c r="A30" s="441" t="s">
        <v>19</v>
      </c>
      <c r="B30" s="441"/>
      <c r="C30" s="441"/>
      <c r="D30" s="50">
        <f>kops1!$D$24</f>
        <v>0</v>
      </c>
      <c r="E30" s="51">
        <f>ROUND(E27*D30,2)</f>
        <v>0</v>
      </c>
      <c r="F30" s="37"/>
    </row>
    <row r="31" spans="1:9" ht="18" customHeight="1">
      <c r="A31" s="438"/>
      <c r="B31" s="438"/>
      <c r="C31" s="48" t="s">
        <v>11</v>
      </c>
      <c r="D31" s="48"/>
      <c r="E31" s="52">
        <f>E30+E28+E27</f>
        <v>0</v>
      </c>
      <c r="F31" s="37"/>
    </row>
    <row r="32" spans="1:9" ht="17.399999999999999">
      <c r="A32" s="53"/>
    </row>
    <row r="33" spans="1:6" ht="17.399999999999999">
      <c r="A33" s="53"/>
    </row>
    <row r="34" spans="1:6" ht="13.8">
      <c r="A34" s="54"/>
      <c r="B34" s="2" t="s">
        <v>2</v>
      </c>
      <c r="C34" s="3"/>
      <c r="F34" s="37"/>
    </row>
    <row r="35" spans="1:6" ht="13.8">
      <c r="A35" s="37"/>
      <c r="B35" s="3"/>
      <c r="C35" s="89">
        <f>Koptame!C29</f>
        <v>0</v>
      </c>
      <c r="D35" s="55"/>
      <c r="E35" s="55"/>
      <c r="F35" s="37"/>
    </row>
    <row r="36" spans="1:6" ht="13.8">
      <c r="A36" s="56"/>
      <c r="B36" s="2"/>
      <c r="C36" s="88">
        <f>Koptame!C30</f>
        <v>0</v>
      </c>
      <c r="D36" s="37"/>
      <c r="E36" s="37"/>
      <c r="F36" s="37"/>
    </row>
    <row r="37" spans="1:6" ht="13.8">
      <c r="B37" s="2"/>
      <c r="C37" s="88"/>
    </row>
    <row r="38" spans="1:6" ht="13.8">
      <c r="B38" s="2"/>
    </row>
    <row r="39" spans="1:6" ht="13.8">
      <c r="B39" s="4"/>
      <c r="C39" s="1"/>
    </row>
    <row r="40" spans="1:6" ht="13.8">
      <c r="B40" s="2" t="str">
        <f>Koptame!B34</f>
        <v>Pārbaudīja:</v>
      </c>
      <c r="C40" s="69"/>
    </row>
    <row r="41" spans="1:6" ht="13.8">
      <c r="B41" s="3"/>
      <c r="C41" s="89">
        <f>Koptame!C35</f>
        <v>0</v>
      </c>
    </row>
    <row r="42" spans="1:6" ht="13.8">
      <c r="B42" s="2"/>
      <c r="C42" s="88">
        <f>Koptame!C36</f>
        <v>0</v>
      </c>
    </row>
  </sheetData>
  <mergeCells count="29">
    <mergeCell ref="A2:I2"/>
    <mergeCell ref="A4:I4"/>
    <mergeCell ref="A6:B6"/>
    <mergeCell ref="C6:I6"/>
    <mergeCell ref="A7:B7"/>
    <mergeCell ref="C7:I7"/>
    <mergeCell ref="C22:D22"/>
    <mergeCell ref="A8:B8"/>
    <mergeCell ref="C8:I8"/>
    <mergeCell ref="A9:B9"/>
    <mergeCell ref="F11:G11"/>
    <mergeCell ref="F12:G12"/>
    <mergeCell ref="A16:A17"/>
    <mergeCell ref="B16:B17"/>
    <mergeCell ref="C16:D17"/>
    <mergeCell ref="E16:E17"/>
    <mergeCell ref="F16:H16"/>
    <mergeCell ref="I16:I17"/>
    <mergeCell ref="C18:D18"/>
    <mergeCell ref="C19:D19"/>
    <mergeCell ref="C20:D20"/>
    <mergeCell ref="C21:D21"/>
    <mergeCell ref="C23:D23"/>
    <mergeCell ref="C24:D24"/>
    <mergeCell ref="C25:D25"/>
    <mergeCell ref="A30:C30"/>
    <mergeCell ref="A31:B31"/>
    <mergeCell ref="C26:D26"/>
    <mergeCell ref="A28:C2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Q72"/>
  <sheetViews>
    <sheetView showZeros="0" view="pageBreakPreview" zoomScaleNormal="80" zoomScaleSheetLayoutView="100" workbookViewId="0">
      <selection activeCell="M15" sqref="M15"/>
    </sheetView>
  </sheetViews>
  <sheetFormatPr defaultColWidth="9.109375" defaultRowHeight="13.8"/>
  <cols>
    <col min="1" max="1" width="6.109375" style="11" customWidth="1"/>
    <col min="2" max="2" width="8.33203125" style="28" customWidth="1"/>
    <col min="3" max="3" width="42.109375" style="11" customWidth="1"/>
    <col min="4" max="4" width="15.33203125" style="11" customWidth="1"/>
    <col min="5" max="5" width="8.109375" style="11" customWidth="1"/>
    <col min="6" max="6" width="9.109375" style="11"/>
    <col min="7" max="8" width="9.109375" style="28"/>
    <col min="9" max="12" width="9.109375" style="11"/>
    <col min="13" max="17" width="9.109375" style="11" customWidth="1"/>
    <col min="18" max="16384" width="9.109375" style="11"/>
  </cols>
  <sheetData>
    <row r="1" spans="1:17" s="16" customFormat="1" ht="15.6">
      <c r="B1" s="25"/>
      <c r="F1" s="13"/>
      <c r="G1" s="65"/>
      <c r="H1" s="114" t="s">
        <v>43</v>
      </c>
      <c r="I1" s="115" t="str">
        <f>kops2!B19</f>
        <v>2.1</v>
      </c>
    </row>
    <row r="2" spans="1:17" s="16" customFormat="1">
      <c r="B2" s="25"/>
      <c r="F2" s="13"/>
      <c r="G2" s="65"/>
      <c r="H2" s="96"/>
      <c r="I2" s="68"/>
    </row>
    <row r="3" spans="1:17" s="16" customFormat="1">
      <c r="A3" s="471" t="str">
        <f>C14</f>
        <v xml:space="preserve">Ventilācija </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62"/>
      <c r="E8" s="14"/>
      <c r="F8" s="14"/>
      <c r="G8" s="27"/>
      <c r="H8" s="27"/>
      <c r="I8" s="14"/>
      <c r="J8" s="14"/>
      <c r="K8" s="14"/>
      <c r="L8" s="21"/>
      <c r="M8" s="21"/>
      <c r="N8" s="21"/>
      <c r="O8" s="21"/>
      <c r="P8" s="12" t="s">
        <v>42</v>
      </c>
      <c r="Q8" s="18">
        <f>Q62</f>
        <v>0</v>
      </c>
    </row>
    <row r="9" spans="1:17">
      <c r="A9" s="15"/>
      <c r="B9" s="61"/>
      <c r="E9" s="19"/>
      <c r="F9" s="21"/>
      <c r="G9" s="26"/>
      <c r="H9" s="26"/>
      <c r="I9" s="21"/>
      <c r="J9" s="21"/>
      <c r="K9" s="21"/>
      <c r="L9" s="21"/>
      <c r="O9" s="21"/>
      <c r="P9" s="21"/>
      <c r="Q9" s="17"/>
    </row>
    <row r="10" spans="1:17" ht="15.45" customHeight="1">
      <c r="A10" s="23"/>
      <c r="B10" s="63"/>
      <c r="K10" s="22"/>
      <c r="L10" s="22"/>
      <c r="M10" s="472" t="str">
        <f>Koptame!D10</f>
        <v xml:space="preserve">Tāme sastādīta: </v>
      </c>
      <c r="N10" s="472"/>
      <c r="O10" s="472"/>
      <c r="P10" s="472"/>
      <c r="Q10" s="22"/>
    </row>
    <row r="11" spans="1:17" ht="15">
      <c r="A11" s="23"/>
      <c r="B11" s="63"/>
    </row>
    <row r="12" spans="1:17" ht="14.25" customHeight="1">
      <c r="A12" s="464" t="s">
        <v>6</v>
      </c>
      <c r="B12" s="478" t="s">
        <v>12</v>
      </c>
      <c r="C12" s="480" t="s">
        <v>47</v>
      </c>
      <c r="D12" s="481"/>
      <c r="E12" s="467" t="s">
        <v>13</v>
      </c>
      <c r="F12" s="464" t="s">
        <v>14</v>
      </c>
      <c r="G12" s="462" t="s">
        <v>15</v>
      </c>
      <c r="H12" s="462"/>
      <c r="I12" s="462"/>
      <c r="J12" s="462"/>
      <c r="K12" s="462"/>
      <c r="L12" s="462"/>
      <c r="M12" s="462" t="s">
        <v>16</v>
      </c>
      <c r="N12" s="462"/>
      <c r="O12" s="462"/>
      <c r="P12" s="462"/>
      <c r="Q12" s="462"/>
    </row>
    <row r="13" spans="1:17" ht="73.5" customHeight="1">
      <c r="A13" s="464"/>
      <c r="B13" s="479"/>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ht="15.6">
      <c r="A14" s="134"/>
      <c r="B14" s="135"/>
      <c r="C14" s="380" t="str">
        <f>kops2!C19</f>
        <v xml:space="preserve">Ventilācija </v>
      </c>
      <c r="D14" s="136"/>
      <c r="E14" s="137"/>
      <c r="F14" s="138"/>
      <c r="G14" s="139"/>
      <c r="H14" s="140"/>
      <c r="I14" s="140"/>
      <c r="J14" s="141"/>
      <c r="K14" s="141"/>
      <c r="L14" s="217">
        <f t="shared" ref="L14:L60" si="0">SUM(I14:K14)</f>
        <v>0</v>
      </c>
      <c r="M14" s="142">
        <f t="shared" ref="M14:M60" si="1">ROUND(G14*F14,2)</f>
        <v>0</v>
      </c>
      <c r="N14" s="141">
        <f t="shared" ref="N14:N60" si="2">ROUND(I14*F14,2)</f>
        <v>0</v>
      </c>
      <c r="O14" s="141">
        <f t="shared" ref="O14:O60" si="3">ROUND(J14*F14,2)</f>
        <v>0</v>
      </c>
      <c r="P14" s="141">
        <f t="shared" ref="P14:P60" si="4">ROUND(K14*F14,2)</f>
        <v>0</v>
      </c>
      <c r="Q14" s="217">
        <f t="shared" ref="Q14:Q60" si="5">SUM(N14:P14)</f>
        <v>0</v>
      </c>
    </row>
    <row r="15" spans="1:17" s="28" customFormat="1" ht="14.4">
      <c r="A15" s="222"/>
      <c r="B15" s="229"/>
      <c r="C15" s="230" t="s">
        <v>57</v>
      </c>
      <c r="D15" s="231"/>
      <c r="E15" s="232"/>
      <c r="F15" s="233"/>
      <c r="G15" s="148">
        <f>IFERROR(ROUND(I15/H15,2),0)</f>
        <v>0</v>
      </c>
      <c r="H15" s="148">
        <f>IF(I15&gt;0,5,0)</f>
        <v>0</v>
      </c>
      <c r="I15" s="140"/>
      <c r="J15" s="140"/>
      <c r="K15" s="140"/>
      <c r="L15" s="218">
        <f t="shared" si="0"/>
        <v>0</v>
      </c>
      <c r="M15" s="150">
        <f t="shared" si="1"/>
        <v>0</v>
      </c>
      <c r="N15" s="149">
        <f t="shared" si="2"/>
        <v>0</v>
      </c>
      <c r="O15" s="149">
        <f t="shared" si="3"/>
        <v>0</v>
      </c>
      <c r="P15" s="149">
        <f t="shared" si="4"/>
        <v>0</v>
      </c>
      <c r="Q15" s="218">
        <f t="shared" si="5"/>
        <v>0</v>
      </c>
    </row>
    <row r="16" spans="1:17" s="28" customFormat="1">
      <c r="A16" s="234">
        <v>1</v>
      </c>
      <c r="B16" s="235"/>
      <c r="C16" s="236" t="s">
        <v>328</v>
      </c>
      <c r="D16" s="237" t="s">
        <v>66</v>
      </c>
      <c r="E16" s="238" t="s">
        <v>76</v>
      </c>
      <c r="F16" s="239">
        <v>2</v>
      </c>
      <c r="G16" s="148"/>
      <c r="H16" s="240"/>
      <c r="I16" s="241">
        <f t="shared" ref="I16:I24" si="6">ROUND(G16*H16,2)</f>
        <v>0</v>
      </c>
      <c r="J16" s="140"/>
      <c r="K16" s="140"/>
      <c r="L16" s="218">
        <f t="shared" si="0"/>
        <v>0</v>
      </c>
      <c r="M16" s="150">
        <f t="shared" si="1"/>
        <v>0</v>
      </c>
      <c r="N16" s="149">
        <f t="shared" si="2"/>
        <v>0</v>
      </c>
      <c r="O16" s="149">
        <f t="shared" si="3"/>
        <v>0</v>
      </c>
      <c r="P16" s="149">
        <f t="shared" si="4"/>
        <v>0</v>
      </c>
      <c r="Q16" s="218">
        <f t="shared" si="5"/>
        <v>0</v>
      </c>
    </row>
    <row r="17" spans="1:17" s="28" customFormat="1">
      <c r="A17" s="234">
        <v>2</v>
      </c>
      <c r="B17" s="235"/>
      <c r="C17" s="236" t="s">
        <v>328</v>
      </c>
      <c r="D17" s="237" t="s">
        <v>67</v>
      </c>
      <c r="E17" s="238" t="s">
        <v>76</v>
      </c>
      <c r="F17" s="239">
        <v>2</v>
      </c>
      <c r="G17" s="148"/>
      <c r="H17" s="240"/>
      <c r="I17" s="241">
        <f t="shared" si="6"/>
        <v>0</v>
      </c>
      <c r="J17" s="140"/>
      <c r="K17" s="140"/>
      <c r="L17" s="218">
        <f t="shared" si="0"/>
        <v>0</v>
      </c>
      <c r="M17" s="150">
        <f t="shared" si="1"/>
        <v>0</v>
      </c>
      <c r="N17" s="149">
        <f t="shared" si="2"/>
        <v>0</v>
      </c>
      <c r="O17" s="149">
        <f t="shared" si="3"/>
        <v>0</v>
      </c>
      <c r="P17" s="149">
        <f t="shared" si="4"/>
        <v>0</v>
      </c>
      <c r="Q17" s="218">
        <f t="shared" si="5"/>
        <v>0</v>
      </c>
    </row>
    <row r="18" spans="1:17" s="28" customFormat="1">
      <c r="A18" s="234">
        <v>3</v>
      </c>
      <c r="B18" s="235"/>
      <c r="C18" s="236" t="s">
        <v>328</v>
      </c>
      <c r="D18" s="237" t="s">
        <v>68</v>
      </c>
      <c r="E18" s="238" t="s">
        <v>76</v>
      </c>
      <c r="F18" s="239">
        <v>4</v>
      </c>
      <c r="G18" s="148"/>
      <c r="H18" s="240"/>
      <c r="I18" s="241">
        <f t="shared" si="6"/>
        <v>0</v>
      </c>
      <c r="J18" s="140"/>
      <c r="K18" s="140"/>
      <c r="L18" s="218">
        <f t="shared" si="0"/>
        <v>0</v>
      </c>
      <c r="M18" s="150">
        <f t="shared" si="1"/>
        <v>0</v>
      </c>
      <c r="N18" s="149">
        <f t="shared" si="2"/>
        <v>0</v>
      </c>
      <c r="O18" s="149">
        <f t="shared" si="3"/>
        <v>0</v>
      </c>
      <c r="P18" s="149">
        <f t="shared" si="4"/>
        <v>0</v>
      </c>
      <c r="Q18" s="218">
        <f t="shared" si="5"/>
        <v>0</v>
      </c>
    </row>
    <row r="19" spans="1:17" s="28" customFormat="1">
      <c r="A19" s="234">
        <v>4</v>
      </c>
      <c r="B19" s="235"/>
      <c r="C19" s="236" t="s">
        <v>328</v>
      </c>
      <c r="D19" s="237" t="s">
        <v>69</v>
      </c>
      <c r="E19" s="238" t="s">
        <v>76</v>
      </c>
      <c r="F19" s="239">
        <v>4</v>
      </c>
      <c r="G19" s="148"/>
      <c r="H19" s="240"/>
      <c r="I19" s="241">
        <f t="shared" si="6"/>
        <v>0</v>
      </c>
      <c r="J19" s="140"/>
      <c r="K19" s="140"/>
      <c r="L19" s="218">
        <f t="shared" si="0"/>
        <v>0</v>
      </c>
      <c r="M19" s="150">
        <f t="shared" si="1"/>
        <v>0</v>
      </c>
      <c r="N19" s="149">
        <f t="shared" si="2"/>
        <v>0</v>
      </c>
      <c r="O19" s="149">
        <f t="shared" si="3"/>
        <v>0</v>
      </c>
      <c r="P19" s="149">
        <f t="shared" si="4"/>
        <v>0</v>
      </c>
      <c r="Q19" s="218">
        <f t="shared" si="5"/>
        <v>0</v>
      </c>
    </row>
    <row r="20" spans="1:17" s="28" customFormat="1" ht="26.4">
      <c r="A20" s="234">
        <v>5</v>
      </c>
      <c r="B20" s="235"/>
      <c r="C20" s="236" t="s">
        <v>329</v>
      </c>
      <c r="D20" s="237" t="s">
        <v>69</v>
      </c>
      <c r="E20" s="238" t="s">
        <v>76</v>
      </c>
      <c r="F20" s="239">
        <v>4</v>
      </c>
      <c r="G20" s="148"/>
      <c r="H20" s="240"/>
      <c r="I20" s="241">
        <f t="shared" si="6"/>
        <v>0</v>
      </c>
      <c r="J20" s="140"/>
      <c r="K20" s="140"/>
      <c r="L20" s="218">
        <f t="shared" si="0"/>
        <v>0</v>
      </c>
      <c r="M20" s="150">
        <f t="shared" si="1"/>
        <v>0</v>
      </c>
      <c r="N20" s="149">
        <f t="shared" si="2"/>
        <v>0</v>
      </c>
      <c r="O20" s="149">
        <f t="shared" si="3"/>
        <v>0</v>
      </c>
      <c r="P20" s="149">
        <f t="shared" si="4"/>
        <v>0</v>
      </c>
      <c r="Q20" s="218">
        <f t="shared" si="5"/>
        <v>0</v>
      </c>
    </row>
    <row r="21" spans="1:17" s="28" customFormat="1">
      <c r="A21" s="234">
        <v>6</v>
      </c>
      <c r="B21" s="235"/>
      <c r="C21" s="242" t="s">
        <v>330</v>
      </c>
      <c r="D21" s="237" t="s">
        <v>67</v>
      </c>
      <c r="E21" s="238" t="s">
        <v>77</v>
      </c>
      <c r="F21" s="239">
        <v>1</v>
      </c>
      <c r="G21" s="148"/>
      <c r="H21" s="240"/>
      <c r="I21" s="241">
        <f t="shared" si="6"/>
        <v>0</v>
      </c>
      <c r="J21" s="140"/>
      <c r="K21" s="140"/>
      <c r="L21" s="218">
        <f t="shared" si="0"/>
        <v>0</v>
      </c>
      <c r="M21" s="150">
        <f t="shared" si="1"/>
        <v>0</v>
      </c>
      <c r="N21" s="149">
        <f t="shared" si="2"/>
        <v>0</v>
      </c>
      <c r="O21" s="149">
        <f t="shared" si="3"/>
        <v>0</v>
      </c>
      <c r="P21" s="149">
        <f t="shared" si="4"/>
        <v>0</v>
      </c>
      <c r="Q21" s="218">
        <f t="shared" si="5"/>
        <v>0</v>
      </c>
    </row>
    <row r="22" spans="1:17" s="28" customFormat="1">
      <c r="A22" s="234">
        <v>7</v>
      </c>
      <c r="B22" s="235"/>
      <c r="C22" s="242" t="s">
        <v>330</v>
      </c>
      <c r="D22" s="237" t="s">
        <v>69</v>
      </c>
      <c r="E22" s="238" t="s">
        <v>77</v>
      </c>
      <c r="F22" s="243">
        <v>2.4</v>
      </c>
      <c r="G22" s="148"/>
      <c r="H22" s="240"/>
      <c r="I22" s="241">
        <f t="shared" si="6"/>
        <v>0</v>
      </c>
      <c r="J22" s="140"/>
      <c r="K22" s="140"/>
      <c r="L22" s="218">
        <f t="shared" si="0"/>
        <v>0</v>
      </c>
      <c r="M22" s="150">
        <f t="shared" si="1"/>
        <v>0</v>
      </c>
      <c r="N22" s="149">
        <f t="shared" si="2"/>
        <v>0</v>
      </c>
      <c r="O22" s="149">
        <f t="shared" si="3"/>
        <v>0</v>
      </c>
      <c r="P22" s="149">
        <f t="shared" si="4"/>
        <v>0</v>
      </c>
      <c r="Q22" s="218">
        <f t="shared" si="5"/>
        <v>0</v>
      </c>
    </row>
    <row r="23" spans="1:17" s="28" customFormat="1">
      <c r="A23" s="234">
        <v>8</v>
      </c>
      <c r="B23" s="235"/>
      <c r="C23" s="242" t="s">
        <v>58</v>
      </c>
      <c r="D23" s="237"/>
      <c r="E23" s="238" t="s">
        <v>76</v>
      </c>
      <c r="F23" s="239">
        <v>1</v>
      </c>
      <c r="G23" s="148"/>
      <c r="H23" s="240"/>
      <c r="I23" s="241"/>
      <c r="J23" s="241"/>
      <c r="K23" s="140"/>
      <c r="L23" s="218">
        <f t="shared" si="0"/>
        <v>0</v>
      </c>
      <c r="M23" s="150">
        <f t="shared" si="1"/>
        <v>0</v>
      </c>
      <c r="N23" s="149">
        <f t="shared" si="2"/>
        <v>0</v>
      </c>
      <c r="O23" s="149">
        <f t="shared" si="3"/>
        <v>0</v>
      </c>
      <c r="P23" s="149">
        <f t="shared" si="4"/>
        <v>0</v>
      </c>
      <c r="Q23" s="218">
        <f t="shared" si="5"/>
        <v>0</v>
      </c>
    </row>
    <row r="24" spans="1:17" s="28" customFormat="1">
      <c r="A24" s="234">
        <v>9</v>
      </c>
      <c r="B24" s="235"/>
      <c r="C24" s="242" t="s">
        <v>331</v>
      </c>
      <c r="D24" s="237"/>
      <c r="E24" s="238" t="s">
        <v>76</v>
      </c>
      <c r="F24" s="239">
        <v>1</v>
      </c>
      <c r="G24" s="148"/>
      <c r="H24" s="240"/>
      <c r="I24" s="241">
        <f t="shared" si="6"/>
        <v>0</v>
      </c>
      <c r="J24" s="241"/>
      <c r="K24" s="140"/>
      <c r="L24" s="218">
        <f t="shared" si="0"/>
        <v>0</v>
      </c>
      <c r="M24" s="150">
        <f t="shared" si="1"/>
        <v>0</v>
      </c>
      <c r="N24" s="149">
        <f t="shared" si="2"/>
        <v>0</v>
      </c>
      <c r="O24" s="149">
        <f t="shared" si="3"/>
        <v>0</v>
      </c>
      <c r="P24" s="149">
        <f t="shared" si="4"/>
        <v>0</v>
      </c>
      <c r="Q24" s="218">
        <f t="shared" si="5"/>
        <v>0</v>
      </c>
    </row>
    <row r="25" spans="1:17" s="28" customFormat="1">
      <c r="A25" s="234">
        <v>10</v>
      </c>
      <c r="B25" s="235"/>
      <c r="C25" s="242" t="s">
        <v>60</v>
      </c>
      <c r="D25" s="237"/>
      <c r="E25" s="238" t="s">
        <v>76</v>
      </c>
      <c r="F25" s="239">
        <v>1</v>
      </c>
      <c r="G25" s="148"/>
      <c r="H25" s="240"/>
      <c r="I25" s="241"/>
      <c r="J25" s="241"/>
      <c r="K25" s="140"/>
      <c r="L25" s="218">
        <f t="shared" si="0"/>
        <v>0</v>
      </c>
      <c r="M25" s="150">
        <f t="shared" si="1"/>
        <v>0</v>
      </c>
      <c r="N25" s="149">
        <f t="shared" si="2"/>
        <v>0</v>
      </c>
      <c r="O25" s="149">
        <f t="shared" si="3"/>
        <v>0</v>
      </c>
      <c r="P25" s="149">
        <f t="shared" si="4"/>
        <v>0</v>
      </c>
      <c r="Q25" s="218">
        <f t="shared" si="5"/>
        <v>0</v>
      </c>
    </row>
    <row r="26" spans="1:17" s="28" customFormat="1">
      <c r="A26" s="234">
        <v>11</v>
      </c>
      <c r="B26" s="235"/>
      <c r="C26" s="242" t="s">
        <v>61</v>
      </c>
      <c r="D26" s="237"/>
      <c r="E26" s="238" t="s">
        <v>76</v>
      </c>
      <c r="F26" s="239">
        <v>1</v>
      </c>
      <c r="G26" s="148"/>
      <c r="H26" s="240"/>
      <c r="I26" s="241"/>
      <c r="J26" s="241"/>
      <c r="K26" s="140"/>
      <c r="L26" s="218">
        <f t="shared" si="0"/>
        <v>0</v>
      </c>
      <c r="M26" s="150">
        <f t="shared" si="1"/>
        <v>0</v>
      </c>
      <c r="N26" s="149">
        <f t="shared" si="2"/>
        <v>0</v>
      </c>
      <c r="O26" s="149">
        <f t="shared" si="3"/>
        <v>0</v>
      </c>
      <c r="P26" s="149">
        <f t="shared" si="4"/>
        <v>0</v>
      </c>
      <c r="Q26" s="218">
        <f t="shared" si="5"/>
        <v>0</v>
      </c>
    </row>
    <row r="27" spans="1:17" s="28" customFormat="1">
      <c r="A27" s="234">
        <v>12</v>
      </c>
      <c r="B27" s="235"/>
      <c r="C27" s="244" t="s">
        <v>62</v>
      </c>
      <c r="D27" s="237"/>
      <c r="E27" s="238" t="s">
        <v>76</v>
      </c>
      <c r="F27" s="239">
        <v>1</v>
      </c>
      <c r="G27" s="148"/>
      <c r="H27" s="240"/>
      <c r="I27" s="241"/>
      <c r="J27" s="241"/>
      <c r="K27" s="140"/>
      <c r="L27" s="218">
        <f t="shared" si="0"/>
        <v>0</v>
      </c>
      <c r="M27" s="150">
        <f t="shared" si="1"/>
        <v>0</v>
      </c>
      <c r="N27" s="149">
        <f t="shared" si="2"/>
        <v>0</v>
      </c>
      <c r="O27" s="149">
        <f t="shared" si="3"/>
        <v>0</v>
      </c>
      <c r="P27" s="149">
        <f t="shared" si="4"/>
        <v>0</v>
      </c>
      <c r="Q27" s="218">
        <f t="shared" si="5"/>
        <v>0</v>
      </c>
    </row>
    <row r="28" spans="1:17" s="28" customFormat="1">
      <c r="A28" s="234">
        <v>13</v>
      </c>
      <c r="B28" s="235"/>
      <c r="C28" s="242" t="s">
        <v>63</v>
      </c>
      <c r="D28" s="237"/>
      <c r="E28" s="238" t="s">
        <v>76</v>
      </c>
      <c r="F28" s="239">
        <v>1</v>
      </c>
      <c r="G28" s="148"/>
      <c r="H28" s="240"/>
      <c r="I28" s="241"/>
      <c r="J28" s="241"/>
      <c r="K28" s="140"/>
      <c r="L28" s="218">
        <f t="shared" si="0"/>
        <v>0</v>
      </c>
      <c r="M28" s="150">
        <f t="shared" si="1"/>
        <v>0</v>
      </c>
      <c r="N28" s="149">
        <f t="shared" si="2"/>
        <v>0</v>
      </c>
      <c r="O28" s="149">
        <f t="shared" si="3"/>
        <v>0</v>
      </c>
      <c r="P28" s="149">
        <f t="shared" si="4"/>
        <v>0</v>
      </c>
      <c r="Q28" s="218">
        <f t="shared" si="5"/>
        <v>0</v>
      </c>
    </row>
    <row r="29" spans="1:17" s="28" customFormat="1">
      <c r="A29" s="234"/>
      <c r="B29" s="235"/>
      <c r="C29" s="236"/>
      <c r="D29" s="237"/>
      <c r="E29" s="238"/>
      <c r="F29" s="239"/>
      <c r="G29" s="148"/>
      <c r="H29" s="148"/>
      <c r="I29" s="140"/>
      <c r="J29" s="140"/>
      <c r="K29" s="140"/>
      <c r="L29" s="218">
        <f t="shared" si="0"/>
        <v>0</v>
      </c>
      <c r="M29" s="150">
        <f t="shared" si="1"/>
        <v>0</v>
      </c>
      <c r="N29" s="149">
        <f t="shared" si="2"/>
        <v>0</v>
      </c>
      <c r="O29" s="149">
        <f t="shared" si="3"/>
        <v>0</v>
      </c>
      <c r="P29" s="149">
        <f t="shared" si="4"/>
        <v>0</v>
      </c>
      <c r="Q29" s="218">
        <f t="shared" si="5"/>
        <v>0</v>
      </c>
    </row>
    <row r="30" spans="1:17" s="28" customFormat="1">
      <c r="A30" s="234"/>
      <c r="B30" s="235"/>
      <c r="C30" s="245" t="s">
        <v>64</v>
      </c>
      <c r="D30" s="237"/>
      <c r="E30" s="238"/>
      <c r="F30" s="239"/>
      <c r="G30" s="148"/>
      <c r="H30" s="148"/>
      <c r="I30" s="140"/>
      <c r="J30" s="140"/>
      <c r="K30" s="140"/>
      <c r="L30" s="218">
        <f t="shared" si="0"/>
        <v>0</v>
      </c>
      <c r="M30" s="150">
        <f t="shared" si="1"/>
        <v>0</v>
      </c>
      <c r="N30" s="149">
        <f t="shared" si="2"/>
        <v>0</v>
      </c>
      <c r="O30" s="149">
        <f t="shared" si="3"/>
        <v>0</v>
      </c>
      <c r="P30" s="149">
        <f t="shared" si="4"/>
        <v>0</v>
      </c>
      <c r="Q30" s="218">
        <f t="shared" si="5"/>
        <v>0</v>
      </c>
    </row>
    <row r="31" spans="1:17" s="28" customFormat="1" ht="26.4">
      <c r="A31" s="234">
        <v>14</v>
      </c>
      <c r="B31" s="235"/>
      <c r="C31" s="236" t="s">
        <v>332</v>
      </c>
      <c r="D31" s="237" t="s">
        <v>70</v>
      </c>
      <c r="E31" s="238" t="s">
        <v>76</v>
      </c>
      <c r="F31" s="239">
        <v>2</v>
      </c>
      <c r="G31" s="148"/>
      <c r="H31" s="240"/>
      <c r="I31" s="241">
        <f t="shared" ref="I31:I36" si="7">ROUND(G31*H31,2)</f>
        <v>0</v>
      </c>
      <c r="J31" s="140"/>
      <c r="K31" s="140"/>
      <c r="L31" s="218">
        <f t="shared" si="0"/>
        <v>0</v>
      </c>
      <c r="M31" s="150">
        <f t="shared" si="1"/>
        <v>0</v>
      </c>
      <c r="N31" s="149">
        <f t="shared" si="2"/>
        <v>0</v>
      </c>
      <c r="O31" s="149">
        <f t="shared" si="3"/>
        <v>0</v>
      </c>
      <c r="P31" s="149">
        <f t="shared" si="4"/>
        <v>0</v>
      </c>
      <c r="Q31" s="218">
        <f t="shared" si="5"/>
        <v>0</v>
      </c>
    </row>
    <row r="32" spans="1:17" s="28" customFormat="1">
      <c r="A32" s="234">
        <v>15</v>
      </c>
      <c r="B32" s="235"/>
      <c r="C32" s="236" t="s">
        <v>333</v>
      </c>
      <c r="D32" s="237" t="s">
        <v>71</v>
      </c>
      <c r="E32" s="238" t="s">
        <v>76</v>
      </c>
      <c r="F32" s="239">
        <v>2</v>
      </c>
      <c r="G32" s="148"/>
      <c r="H32" s="240"/>
      <c r="I32" s="241">
        <f t="shared" si="7"/>
        <v>0</v>
      </c>
      <c r="J32" s="140"/>
      <c r="K32" s="140"/>
      <c r="L32" s="218">
        <f t="shared" si="0"/>
        <v>0</v>
      </c>
      <c r="M32" s="150">
        <f t="shared" si="1"/>
        <v>0</v>
      </c>
      <c r="N32" s="149">
        <f t="shared" si="2"/>
        <v>0</v>
      </c>
      <c r="O32" s="149">
        <f t="shared" si="3"/>
        <v>0</v>
      </c>
      <c r="P32" s="149">
        <f t="shared" si="4"/>
        <v>0</v>
      </c>
      <c r="Q32" s="218">
        <f t="shared" si="5"/>
        <v>0</v>
      </c>
    </row>
    <row r="33" spans="1:17" s="28" customFormat="1">
      <c r="A33" s="234">
        <v>16</v>
      </c>
      <c r="B33" s="235"/>
      <c r="C33" s="236" t="s">
        <v>334</v>
      </c>
      <c r="D33" s="237" t="s">
        <v>72</v>
      </c>
      <c r="E33" s="238" t="s">
        <v>76</v>
      </c>
      <c r="F33" s="239">
        <v>2</v>
      </c>
      <c r="G33" s="148"/>
      <c r="H33" s="240"/>
      <c r="I33" s="241">
        <f t="shared" si="7"/>
        <v>0</v>
      </c>
      <c r="J33" s="140"/>
      <c r="K33" s="140"/>
      <c r="L33" s="218">
        <f t="shared" si="0"/>
        <v>0</v>
      </c>
      <c r="M33" s="150">
        <f t="shared" si="1"/>
        <v>0</v>
      </c>
      <c r="N33" s="149">
        <f t="shared" si="2"/>
        <v>0</v>
      </c>
      <c r="O33" s="149">
        <f t="shared" si="3"/>
        <v>0</v>
      </c>
      <c r="P33" s="149">
        <f t="shared" si="4"/>
        <v>0</v>
      </c>
      <c r="Q33" s="218">
        <f t="shared" si="5"/>
        <v>0</v>
      </c>
    </row>
    <row r="34" spans="1:17" s="28" customFormat="1">
      <c r="A34" s="234">
        <v>17</v>
      </c>
      <c r="B34" s="235"/>
      <c r="C34" s="242" t="s">
        <v>330</v>
      </c>
      <c r="D34" s="237" t="s">
        <v>73</v>
      </c>
      <c r="E34" s="238" t="s">
        <v>77</v>
      </c>
      <c r="F34" s="239">
        <v>2</v>
      </c>
      <c r="G34" s="148"/>
      <c r="H34" s="240"/>
      <c r="I34" s="241">
        <f t="shared" si="7"/>
        <v>0</v>
      </c>
      <c r="J34" s="140"/>
      <c r="K34" s="140"/>
      <c r="L34" s="218">
        <f t="shared" si="0"/>
        <v>0</v>
      </c>
      <c r="M34" s="150">
        <f t="shared" si="1"/>
        <v>0</v>
      </c>
      <c r="N34" s="149">
        <f t="shared" si="2"/>
        <v>0</v>
      </c>
      <c r="O34" s="149">
        <f t="shared" si="3"/>
        <v>0</v>
      </c>
      <c r="P34" s="149">
        <f t="shared" si="4"/>
        <v>0</v>
      </c>
      <c r="Q34" s="218">
        <f t="shared" si="5"/>
        <v>0</v>
      </c>
    </row>
    <row r="35" spans="1:17" s="28" customFormat="1" ht="26.4">
      <c r="A35" s="234">
        <v>18</v>
      </c>
      <c r="B35" s="235"/>
      <c r="C35" s="236" t="s">
        <v>335</v>
      </c>
      <c r="D35" s="237" t="s">
        <v>73</v>
      </c>
      <c r="E35" s="238" t="s">
        <v>76</v>
      </c>
      <c r="F35" s="239">
        <v>2</v>
      </c>
      <c r="G35" s="148"/>
      <c r="H35" s="240"/>
      <c r="I35" s="241">
        <f t="shared" si="7"/>
        <v>0</v>
      </c>
      <c r="J35" s="140"/>
      <c r="K35" s="140"/>
      <c r="L35" s="218">
        <f t="shared" si="0"/>
        <v>0</v>
      </c>
      <c r="M35" s="150">
        <f t="shared" si="1"/>
        <v>0</v>
      </c>
      <c r="N35" s="149">
        <f t="shared" si="2"/>
        <v>0</v>
      </c>
      <c r="O35" s="149">
        <f t="shared" si="3"/>
        <v>0</v>
      </c>
      <c r="P35" s="149">
        <f t="shared" si="4"/>
        <v>0</v>
      </c>
      <c r="Q35" s="218">
        <f t="shared" si="5"/>
        <v>0</v>
      </c>
    </row>
    <row r="36" spans="1:17" s="28" customFormat="1" ht="26.4">
      <c r="A36" s="234">
        <v>19</v>
      </c>
      <c r="B36" s="235"/>
      <c r="C36" s="236" t="s">
        <v>336</v>
      </c>
      <c r="D36" s="237"/>
      <c r="E36" s="238" t="s">
        <v>20</v>
      </c>
      <c r="F36" s="243">
        <v>2.5</v>
      </c>
      <c r="G36" s="148"/>
      <c r="H36" s="240"/>
      <c r="I36" s="241">
        <f t="shared" si="7"/>
        <v>0</v>
      </c>
      <c r="J36" s="140"/>
      <c r="K36" s="140"/>
      <c r="L36" s="218">
        <f t="shared" si="0"/>
        <v>0</v>
      </c>
      <c r="M36" s="150">
        <f t="shared" si="1"/>
        <v>0</v>
      </c>
      <c r="N36" s="149">
        <f t="shared" si="2"/>
        <v>0</v>
      </c>
      <c r="O36" s="149">
        <f t="shared" si="3"/>
        <v>0</v>
      </c>
      <c r="P36" s="149">
        <f t="shared" si="4"/>
        <v>0</v>
      </c>
      <c r="Q36" s="218">
        <f t="shared" si="5"/>
        <v>0</v>
      </c>
    </row>
    <row r="37" spans="1:17" s="28" customFormat="1">
      <c r="A37" s="234">
        <v>20</v>
      </c>
      <c r="B37" s="235"/>
      <c r="C37" s="242" t="s">
        <v>58</v>
      </c>
      <c r="D37" s="237"/>
      <c r="E37" s="238" t="s">
        <v>76</v>
      </c>
      <c r="F37" s="239">
        <v>1</v>
      </c>
      <c r="G37" s="148"/>
      <c r="H37" s="240"/>
      <c r="I37" s="241"/>
      <c r="J37" s="241"/>
      <c r="K37" s="140"/>
      <c r="L37" s="218">
        <f t="shared" si="0"/>
        <v>0</v>
      </c>
      <c r="M37" s="150">
        <f t="shared" si="1"/>
        <v>0</v>
      </c>
      <c r="N37" s="149">
        <f t="shared" si="2"/>
        <v>0</v>
      </c>
      <c r="O37" s="149">
        <f t="shared" si="3"/>
        <v>0</v>
      </c>
      <c r="P37" s="149">
        <f t="shared" si="4"/>
        <v>0</v>
      </c>
      <c r="Q37" s="218">
        <f t="shared" si="5"/>
        <v>0</v>
      </c>
    </row>
    <row r="38" spans="1:17" s="28" customFormat="1">
      <c r="A38" s="234">
        <v>21</v>
      </c>
      <c r="B38" s="235"/>
      <c r="C38" s="242" t="s">
        <v>59</v>
      </c>
      <c r="D38" s="237"/>
      <c r="E38" s="238" t="s">
        <v>76</v>
      </c>
      <c r="F38" s="239">
        <v>1</v>
      </c>
      <c r="G38" s="148"/>
      <c r="H38" s="240"/>
      <c r="I38" s="241">
        <f t="shared" ref="I38" si="8">ROUND(G38*H38,2)</f>
        <v>0</v>
      </c>
      <c r="J38" s="241"/>
      <c r="K38" s="140"/>
      <c r="L38" s="218">
        <f t="shared" si="0"/>
        <v>0</v>
      </c>
      <c r="M38" s="150">
        <f t="shared" si="1"/>
        <v>0</v>
      </c>
      <c r="N38" s="149">
        <f t="shared" si="2"/>
        <v>0</v>
      </c>
      <c r="O38" s="149">
        <f t="shared" si="3"/>
        <v>0</v>
      </c>
      <c r="P38" s="149">
        <f t="shared" si="4"/>
        <v>0</v>
      </c>
      <c r="Q38" s="218">
        <f t="shared" si="5"/>
        <v>0</v>
      </c>
    </row>
    <row r="39" spans="1:17" s="28" customFormat="1">
      <c r="A39" s="234">
        <v>22</v>
      </c>
      <c r="B39" s="235"/>
      <c r="C39" s="242" t="s">
        <v>60</v>
      </c>
      <c r="D39" s="237"/>
      <c r="E39" s="238" t="s">
        <v>76</v>
      </c>
      <c r="F39" s="239">
        <v>1</v>
      </c>
      <c r="G39" s="148"/>
      <c r="H39" s="240"/>
      <c r="I39" s="241"/>
      <c r="J39" s="241"/>
      <c r="K39" s="140"/>
      <c r="L39" s="218">
        <f t="shared" si="0"/>
        <v>0</v>
      </c>
      <c r="M39" s="150">
        <f t="shared" si="1"/>
        <v>0</v>
      </c>
      <c r="N39" s="149">
        <f t="shared" si="2"/>
        <v>0</v>
      </c>
      <c r="O39" s="149">
        <f t="shared" si="3"/>
        <v>0</v>
      </c>
      <c r="P39" s="149">
        <f t="shared" si="4"/>
        <v>0</v>
      </c>
      <c r="Q39" s="218">
        <f t="shared" si="5"/>
        <v>0</v>
      </c>
    </row>
    <row r="40" spans="1:17" s="28" customFormat="1">
      <c r="A40" s="234">
        <v>23</v>
      </c>
      <c r="B40" s="235"/>
      <c r="C40" s="242" t="s">
        <v>61</v>
      </c>
      <c r="D40" s="237"/>
      <c r="E40" s="238" t="s">
        <v>76</v>
      </c>
      <c r="F40" s="239">
        <v>1</v>
      </c>
      <c r="G40" s="148"/>
      <c r="H40" s="240"/>
      <c r="I40" s="241"/>
      <c r="J40" s="241"/>
      <c r="K40" s="140"/>
      <c r="L40" s="218">
        <f t="shared" si="0"/>
        <v>0</v>
      </c>
      <c r="M40" s="150">
        <f t="shared" si="1"/>
        <v>0</v>
      </c>
      <c r="N40" s="149">
        <f t="shared" si="2"/>
        <v>0</v>
      </c>
      <c r="O40" s="149">
        <f t="shared" si="3"/>
        <v>0</v>
      </c>
      <c r="P40" s="149">
        <f t="shared" si="4"/>
        <v>0</v>
      </c>
      <c r="Q40" s="218">
        <f t="shared" si="5"/>
        <v>0</v>
      </c>
    </row>
    <row r="41" spans="1:17" s="28" customFormat="1">
      <c r="A41" s="234">
        <v>24</v>
      </c>
      <c r="B41" s="235"/>
      <c r="C41" s="244" t="s">
        <v>62</v>
      </c>
      <c r="D41" s="237"/>
      <c r="E41" s="238" t="s">
        <v>76</v>
      </c>
      <c r="F41" s="239">
        <v>1</v>
      </c>
      <c r="G41" s="148"/>
      <c r="H41" s="240"/>
      <c r="I41" s="241"/>
      <c r="J41" s="241"/>
      <c r="K41" s="140"/>
      <c r="L41" s="218">
        <f t="shared" si="0"/>
        <v>0</v>
      </c>
      <c r="M41" s="150">
        <f t="shared" si="1"/>
        <v>0</v>
      </c>
      <c r="N41" s="149">
        <f t="shared" si="2"/>
        <v>0</v>
      </c>
      <c r="O41" s="149">
        <f t="shared" si="3"/>
        <v>0</v>
      </c>
      <c r="P41" s="149">
        <f t="shared" si="4"/>
        <v>0</v>
      </c>
      <c r="Q41" s="218">
        <f t="shared" si="5"/>
        <v>0</v>
      </c>
    </row>
    <row r="42" spans="1:17" s="28" customFormat="1">
      <c r="A42" s="234">
        <v>25</v>
      </c>
      <c r="B42" s="235"/>
      <c r="C42" s="242" t="s">
        <v>63</v>
      </c>
      <c r="D42" s="237"/>
      <c r="E42" s="238" t="s">
        <v>76</v>
      </c>
      <c r="F42" s="239">
        <v>1</v>
      </c>
      <c r="G42" s="148"/>
      <c r="H42" s="240"/>
      <c r="I42" s="241"/>
      <c r="J42" s="241"/>
      <c r="K42" s="140"/>
      <c r="L42" s="218">
        <f t="shared" si="0"/>
        <v>0</v>
      </c>
      <c r="M42" s="150">
        <f t="shared" si="1"/>
        <v>0</v>
      </c>
      <c r="N42" s="149">
        <f t="shared" si="2"/>
        <v>0</v>
      </c>
      <c r="O42" s="149">
        <f t="shared" si="3"/>
        <v>0</v>
      </c>
      <c r="P42" s="149">
        <f t="shared" si="4"/>
        <v>0</v>
      </c>
      <c r="Q42" s="218">
        <f t="shared" si="5"/>
        <v>0</v>
      </c>
    </row>
    <row r="43" spans="1:17" s="28" customFormat="1">
      <c r="A43" s="234"/>
      <c r="B43" s="235"/>
      <c r="C43" s="236"/>
      <c r="D43" s="237"/>
      <c r="E43" s="238"/>
      <c r="F43" s="239"/>
      <c r="G43" s="148"/>
      <c r="H43" s="148"/>
      <c r="I43" s="140"/>
      <c r="J43" s="140"/>
      <c r="K43" s="140"/>
      <c r="L43" s="218">
        <f t="shared" si="0"/>
        <v>0</v>
      </c>
      <c r="M43" s="150">
        <f t="shared" si="1"/>
        <v>0</v>
      </c>
      <c r="N43" s="149">
        <f t="shared" si="2"/>
        <v>0</v>
      </c>
      <c r="O43" s="149">
        <f t="shared" si="3"/>
        <v>0</v>
      </c>
      <c r="P43" s="149">
        <f t="shared" si="4"/>
        <v>0</v>
      </c>
      <c r="Q43" s="218">
        <f t="shared" si="5"/>
        <v>0</v>
      </c>
    </row>
    <row r="44" spans="1:17" s="28" customFormat="1">
      <c r="A44" s="234"/>
      <c r="B44" s="235"/>
      <c r="C44" s="245" t="s">
        <v>65</v>
      </c>
      <c r="D44" s="237"/>
      <c r="E44" s="238"/>
      <c r="F44" s="239"/>
      <c r="G44" s="148"/>
      <c r="H44" s="148"/>
      <c r="I44" s="140"/>
      <c r="J44" s="140"/>
      <c r="K44" s="140"/>
      <c r="L44" s="218">
        <f t="shared" si="0"/>
        <v>0</v>
      </c>
      <c r="M44" s="150">
        <f t="shared" si="1"/>
        <v>0</v>
      </c>
      <c r="N44" s="149">
        <f t="shared" si="2"/>
        <v>0</v>
      </c>
      <c r="O44" s="149">
        <f t="shared" si="3"/>
        <v>0</v>
      </c>
      <c r="P44" s="149">
        <f t="shared" si="4"/>
        <v>0</v>
      </c>
      <c r="Q44" s="218">
        <f t="shared" si="5"/>
        <v>0</v>
      </c>
    </row>
    <row r="45" spans="1:17" s="28" customFormat="1">
      <c r="A45" s="234">
        <v>26</v>
      </c>
      <c r="B45" s="235"/>
      <c r="C45" s="236" t="s">
        <v>337</v>
      </c>
      <c r="D45" s="237" t="s">
        <v>74</v>
      </c>
      <c r="E45" s="238"/>
      <c r="F45" s="239">
        <v>1</v>
      </c>
      <c r="G45" s="148"/>
      <c r="H45" s="240"/>
      <c r="I45" s="241">
        <f t="shared" ref="I45:I46" si="9">ROUND(G45*H45,2)</f>
        <v>0</v>
      </c>
      <c r="J45" s="140"/>
      <c r="K45" s="140"/>
      <c r="L45" s="218">
        <f t="shared" si="0"/>
        <v>0</v>
      </c>
      <c r="M45" s="150">
        <f t="shared" si="1"/>
        <v>0</v>
      </c>
      <c r="N45" s="149">
        <f t="shared" si="2"/>
        <v>0</v>
      </c>
      <c r="O45" s="149">
        <f t="shared" si="3"/>
        <v>0</v>
      </c>
      <c r="P45" s="149">
        <f t="shared" si="4"/>
        <v>0</v>
      </c>
      <c r="Q45" s="218">
        <f t="shared" si="5"/>
        <v>0</v>
      </c>
    </row>
    <row r="46" spans="1:17" s="28" customFormat="1">
      <c r="A46" s="234">
        <v>27</v>
      </c>
      <c r="B46" s="235"/>
      <c r="C46" s="236" t="s">
        <v>338</v>
      </c>
      <c r="D46" s="237" t="s">
        <v>75</v>
      </c>
      <c r="E46" s="238" t="s">
        <v>76</v>
      </c>
      <c r="F46" s="239">
        <v>2</v>
      </c>
      <c r="G46" s="148"/>
      <c r="H46" s="240"/>
      <c r="I46" s="241">
        <f t="shared" si="9"/>
        <v>0</v>
      </c>
      <c r="J46" s="140"/>
      <c r="K46" s="140"/>
      <c r="L46" s="218">
        <f t="shared" si="0"/>
        <v>0</v>
      </c>
      <c r="M46" s="150">
        <f t="shared" si="1"/>
        <v>0</v>
      </c>
      <c r="N46" s="149">
        <f t="shared" si="2"/>
        <v>0</v>
      </c>
      <c r="O46" s="149">
        <f t="shared" si="3"/>
        <v>0</v>
      </c>
      <c r="P46" s="149">
        <f t="shared" si="4"/>
        <v>0</v>
      </c>
      <c r="Q46" s="218">
        <f t="shared" si="5"/>
        <v>0</v>
      </c>
    </row>
    <row r="47" spans="1:17" s="28" customFormat="1">
      <c r="A47" s="234">
        <v>28</v>
      </c>
      <c r="B47" s="235"/>
      <c r="C47" s="236" t="s">
        <v>334</v>
      </c>
      <c r="D47" s="237"/>
      <c r="E47" s="238" t="s">
        <v>76</v>
      </c>
      <c r="F47" s="239">
        <v>1</v>
      </c>
      <c r="G47" s="148"/>
      <c r="H47" s="240"/>
      <c r="I47" s="241">
        <f t="shared" ref="I47" si="10">ROUND(G47*H47,2)</f>
        <v>0</v>
      </c>
      <c r="J47" s="140"/>
      <c r="K47" s="140"/>
      <c r="L47" s="218">
        <f t="shared" si="0"/>
        <v>0</v>
      </c>
      <c r="M47" s="150">
        <f t="shared" si="1"/>
        <v>0</v>
      </c>
      <c r="N47" s="149">
        <f t="shared" si="2"/>
        <v>0</v>
      </c>
      <c r="O47" s="149">
        <f t="shared" si="3"/>
        <v>0</v>
      </c>
      <c r="P47" s="149">
        <f t="shared" si="4"/>
        <v>0</v>
      </c>
      <c r="Q47" s="218">
        <f t="shared" si="5"/>
        <v>0</v>
      </c>
    </row>
    <row r="48" spans="1:17" s="28" customFormat="1">
      <c r="A48" s="234">
        <v>29</v>
      </c>
      <c r="B48" s="235"/>
      <c r="C48" s="236" t="s">
        <v>339</v>
      </c>
      <c r="D48" s="237" t="s">
        <v>75</v>
      </c>
      <c r="E48" s="238"/>
      <c r="F48" s="239"/>
      <c r="G48" s="148"/>
      <c r="H48" s="240"/>
      <c r="I48" s="241">
        <f t="shared" ref="I48:I54" si="11">ROUND(G48*H48,2)</f>
        <v>0</v>
      </c>
      <c r="J48" s="140"/>
      <c r="K48" s="140"/>
      <c r="L48" s="218">
        <f t="shared" si="0"/>
        <v>0</v>
      </c>
      <c r="M48" s="150">
        <f t="shared" si="1"/>
        <v>0</v>
      </c>
      <c r="N48" s="149">
        <f t="shared" si="2"/>
        <v>0</v>
      </c>
      <c r="O48" s="149">
        <f t="shared" si="3"/>
        <v>0</v>
      </c>
      <c r="P48" s="149">
        <f t="shared" si="4"/>
        <v>0</v>
      </c>
      <c r="Q48" s="218">
        <f t="shared" si="5"/>
        <v>0</v>
      </c>
    </row>
    <row r="49" spans="1:17" s="28" customFormat="1">
      <c r="A49" s="234">
        <v>30</v>
      </c>
      <c r="B49" s="235"/>
      <c r="C49" s="236" t="s">
        <v>340</v>
      </c>
      <c r="D49" s="237" t="s">
        <v>75</v>
      </c>
      <c r="E49" s="238" t="s">
        <v>76</v>
      </c>
      <c r="F49" s="239">
        <v>1</v>
      </c>
      <c r="G49" s="148"/>
      <c r="H49" s="240"/>
      <c r="I49" s="241">
        <f t="shared" si="11"/>
        <v>0</v>
      </c>
      <c r="J49" s="140"/>
      <c r="K49" s="140"/>
      <c r="L49" s="218">
        <f t="shared" si="0"/>
        <v>0</v>
      </c>
      <c r="M49" s="150">
        <f t="shared" si="1"/>
        <v>0</v>
      </c>
      <c r="N49" s="149">
        <f t="shared" si="2"/>
        <v>0</v>
      </c>
      <c r="O49" s="149">
        <f t="shared" si="3"/>
        <v>0</v>
      </c>
      <c r="P49" s="149">
        <f t="shared" si="4"/>
        <v>0</v>
      </c>
      <c r="Q49" s="218">
        <f t="shared" si="5"/>
        <v>0</v>
      </c>
    </row>
    <row r="50" spans="1:17" s="28" customFormat="1">
      <c r="A50" s="234">
        <v>31</v>
      </c>
      <c r="B50" s="235"/>
      <c r="C50" s="236" t="s">
        <v>341</v>
      </c>
      <c r="D50" s="237" t="s">
        <v>75</v>
      </c>
      <c r="E50" s="238" t="s">
        <v>76</v>
      </c>
      <c r="F50" s="239">
        <v>1</v>
      </c>
      <c r="G50" s="148"/>
      <c r="H50" s="240"/>
      <c r="I50" s="241">
        <f t="shared" si="11"/>
        <v>0</v>
      </c>
      <c r="J50" s="140"/>
      <c r="K50" s="140"/>
      <c r="L50" s="218">
        <f t="shared" si="0"/>
        <v>0</v>
      </c>
      <c r="M50" s="150">
        <f t="shared" si="1"/>
        <v>0</v>
      </c>
      <c r="N50" s="149">
        <f t="shared" si="2"/>
        <v>0</v>
      </c>
      <c r="O50" s="149">
        <f t="shared" si="3"/>
        <v>0</v>
      </c>
      <c r="P50" s="149">
        <f t="shared" si="4"/>
        <v>0</v>
      </c>
      <c r="Q50" s="218">
        <f t="shared" si="5"/>
        <v>0</v>
      </c>
    </row>
    <row r="51" spans="1:17" s="28" customFormat="1" ht="26.4">
      <c r="A51" s="234">
        <v>32</v>
      </c>
      <c r="B51" s="235"/>
      <c r="C51" s="236" t="s">
        <v>342</v>
      </c>
      <c r="D51" s="237" t="s">
        <v>75</v>
      </c>
      <c r="E51" s="238" t="s">
        <v>76</v>
      </c>
      <c r="F51" s="239">
        <v>1</v>
      </c>
      <c r="G51" s="148"/>
      <c r="H51" s="240"/>
      <c r="I51" s="241">
        <f t="shared" si="11"/>
        <v>0</v>
      </c>
      <c r="J51" s="140"/>
      <c r="K51" s="140"/>
      <c r="L51" s="218">
        <f t="shared" si="0"/>
        <v>0</v>
      </c>
      <c r="M51" s="150">
        <f t="shared" si="1"/>
        <v>0</v>
      </c>
      <c r="N51" s="149">
        <f t="shared" si="2"/>
        <v>0</v>
      </c>
      <c r="O51" s="149">
        <f t="shared" si="3"/>
        <v>0</v>
      </c>
      <c r="P51" s="149">
        <f t="shared" si="4"/>
        <v>0</v>
      </c>
      <c r="Q51" s="218">
        <f t="shared" si="5"/>
        <v>0</v>
      </c>
    </row>
    <row r="52" spans="1:17" s="28" customFormat="1">
      <c r="A52" s="234">
        <v>33</v>
      </c>
      <c r="B52" s="235"/>
      <c r="C52" s="242" t="s">
        <v>330</v>
      </c>
      <c r="D52" s="237" t="s">
        <v>75</v>
      </c>
      <c r="E52" s="238" t="s">
        <v>77</v>
      </c>
      <c r="F52" s="239">
        <v>2</v>
      </c>
      <c r="G52" s="148"/>
      <c r="H52" s="240"/>
      <c r="I52" s="241">
        <f t="shared" si="11"/>
        <v>0</v>
      </c>
      <c r="J52" s="140"/>
      <c r="K52" s="140"/>
      <c r="L52" s="218">
        <f t="shared" si="0"/>
        <v>0</v>
      </c>
      <c r="M52" s="150">
        <f t="shared" si="1"/>
        <v>0</v>
      </c>
      <c r="N52" s="149">
        <f t="shared" si="2"/>
        <v>0</v>
      </c>
      <c r="O52" s="149">
        <f t="shared" si="3"/>
        <v>0</v>
      </c>
      <c r="P52" s="149">
        <f t="shared" si="4"/>
        <v>0</v>
      </c>
      <c r="Q52" s="218">
        <f t="shared" si="5"/>
        <v>0</v>
      </c>
    </row>
    <row r="53" spans="1:17" s="28" customFormat="1" ht="26.4">
      <c r="A53" s="234">
        <v>34</v>
      </c>
      <c r="B53" s="235"/>
      <c r="C53" s="236" t="s">
        <v>336</v>
      </c>
      <c r="D53" s="237"/>
      <c r="E53" s="238" t="s">
        <v>20</v>
      </c>
      <c r="F53" s="239">
        <v>2</v>
      </c>
      <c r="G53" s="148"/>
      <c r="H53" s="240"/>
      <c r="I53" s="241">
        <f t="shared" si="11"/>
        <v>0</v>
      </c>
      <c r="J53" s="140"/>
      <c r="K53" s="140"/>
      <c r="L53" s="218">
        <f t="shared" si="0"/>
        <v>0</v>
      </c>
      <c r="M53" s="150">
        <f t="shared" si="1"/>
        <v>0</v>
      </c>
      <c r="N53" s="149">
        <f t="shared" si="2"/>
        <v>0</v>
      </c>
      <c r="O53" s="149">
        <f t="shared" si="3"/>
        <v>0</v>
      </c>
      <c r="P53" s="149">
        <f t="shared" si="4"/>
        <v>0</v>
      </c>
      <c r="Q53" s="218">
        <f t="shared" si="5"/>
        <v>0</v>
      </c>
    </row>
    <row r="54" spans="1:17" s="28" customFormat="1">
      <c r="A54" s="234">
        <v>35</v>
      </c>
      <c r="B54" s="235"/>
      <c r="C54" s="246" t="s">
        <v>426</v>
      </c>
      <c r="D54" s="237"/>
      <c r="E54" s="238" t="s">
        <v>20</v>
      </c>
      <c r="F54" s="239">
        <v>1</v>
      </c>
      <c r="G54" s="148"/>
      <c r="H54" s="240"/>
      <c r="I54" s="241">
        <f t="shared" si="11"/>
        <v>0</v>
      </c>
      <c r="J54" s="241"/>
      <c r="K54" s="140"/>
      <c r="L54" s="218">
        <f t="shared" si="0"/>
        <v>0</v>
      </c>
      <c r="M54" s="150">
        <f t="shared" si="1"/>
        <v>0</v>
      </c>
      <c r="N54" s="149">
        <f t="shared" si="2"/>
        <v>0</v>
      </c>
      <c r="O54" s="149">
        <f t="shared" si="3"/>
        <v>0</v>
      </c>
      <c r="P54" s="149">
        <f t="shared" si="4"/>
        <v>0</v>
      </c>
      <c r="Q54" s="218">
        <f t="shared" si="5"/>
        <v>0</v>
      </c>
    </row>
    <row r="55" spans="1:17" s="28" customFormat="1">
      <c r="A55" s="234">
        <v>36</v>
      </c>
      <c r="B55" s="235"/>
      <c r="C55" s="242" t="s">
        <v>58</v>
      </c>
      <c r="D55" s="237"/>
      <c r="E55" s="238" t="s">
        <v>76</v>
      </c>
      <c r="F55" s="239">
        <v>1</v>
      </c>
      <c r="G55" s="148"/>
      <c r="H55" s="240"/>
      <c r="I55" s="241"/>
      <c r="J55" s="241"/>
      <c r="K55" s="140"/>
      <c r="L55" s="218">
        <f t="shared" si="0"/>
        <v>0</v>
      </c>
      <c r="M55" s="150">
        <f t="shared" si="1"/>
        <v>0</v>
      </c>
      <c r="N55" s="149">
        <f t="shared" si="2"/>
        <v>0</v>
      </c>
      <c r="O55" s="149">
        <f t="shared" si="3"/>
        <v>0</v>
      </c>
      <c r="P55" s="149">
        <f t="shared" si="4"/>
        <v>0</v>
      </c>
      <c r="Q55" s="218">
        <f t="shared" si="5"/>
        <v>0</v>
      </c>
    </row>
    <row r="56" spans="1:17" s="28" customFormat="1">
      <c r="A56" s="234">
        <v>37</v>
      </c>
      <c r="B56" s="235"/>
      <c r="C56" s="242" t="s">
        <v>59</v>
      </c>
      <c r="D56" s="237"/>
      <c r="E56" s="238" t="s">
        <v>76</v>
      </c>
      <c r="F56" s="239">
        <v>1</v>
      </c>
      <c r="G56" s="148"/>
      <c r="H56" s="240"/>
      <c r="I56" s="241">
        <f t="shared" ref="I56" si="12">ROUND(G56*H56,2)</f>
        <v>0</v>
      </c>
      <c r="J56" s="241"/>
      <c r="K56" s="140"/>
      <c r="L56" s="218">
        <f t="shared" si="0"/>
        <v>0</v>
      </c>
      <c r="M56" s="150">
        <f t="shared" si="1"/>
        <v>0</v>
      </c>
      <c r="N56" s="149">
        <f t="shared" si="2"/>
        <v>0</v>
      </c>
      <c r="O56" s="149">
        <f t="shared" si="3"/>
        <v>0</v>
      </c>
      <c r="P56" s="149">
        <f t="shared" si="4"/>
        <v>0</v>
      </c>
      <c r="Q56" s="218">
        <f t="shared" si="5"/>
        <v>0</v>
      </c>
    </row>
    <row r="57" spans="1:17" s="28" customFormat="1">
      <c r="A57" s="234">
        <v>38</v>
      </c>
      <c r="B57" s="235"/>
      <c r="C57" s="242" t="s">
        <v>60</v>
      </c>
      <c r="D57" s="237"/>
      <c r="E57" s="238" t="s">
        <v>76</v>
      </c>
      <c r="F57" s="239">
        <v>1</v>
      </c>
      <c r="G57" s="148"/>
      <c r="H57" s="240"/>
      <c r="I57" s="241"/>
      <c r="J57" s="241"/>
      <c r="K57" s="140"/>
      <c r="L57" s="218">
        <f t="shared" si="0"/>
        <v>0</v>
      </c>
      <c r="M57" s="150">
        <f t="shared" si="1"/>
        <v>0</v>
      </c>
      <c r="N57" s="149">
        <f t="shared" si="2"/>
        <v>0</v>
      </c>
      <c r="O57" s="149">
        <f t="shared" si="3"/>
        <v>0</v>
      </c>
      <c r="P57" s="149">
        <f t="shared" si="4"/>
        <v>0</v>
      </c>
      <c r="Q57" s="218">
        <f t="shared" si="5"/>
        <v>0</v>
      </c>
    </row>
    <row r="58" spans="1:17" s="28" customFormat="1">
      <c r="A58" s="234">
        <v>39</v>
      </c>
      <c r="B58" s="235"/>
      <c r="C58" s="242" t="s">
        <v>61</v>
      </c>
      <c r="D58" s="237"/>
      <c r="E58" s="238" t="s">
        <v>76</v>
      </c>
      <c r="F58" s="239">
        <v>1</v>
      </c>
      <c r="G58" s="148"/>
      <c r="H58" s="240"/>
      <c r="I58" s="241"/>
      <c r="J58" s="241"/>
      <c r="K58" s="140"/>
      <c r="L58" s="218">
        <f t="shared" si="0"/>
        <v>0</v>
      </c>
      <c r="M58" s="150">
        <f t="shared" si="1"/>
        <v>0</v>
      </c>
      <c r="N58" s="149">
        <f t="shared" si="2"/>
        <v>0</v>
      </c>
      <c r="O58" s="149">
        <f t="shared" si="3"/>
        <v>0</v>
      </c>
      <c r="P58" s="149">
        <f t="shared" si="4"/>
        <v>0</v>
      </c>
      <c r="Q58" s="218">
        <f t="shared" si="5"/>
        <v>0</v>
      </c>
    </row>
    <row r="59" spans="1:17" s="28" customFormat="1">
      <c r="A59" s="234">
        <v>40</v>
      </c>
      <c r="B59" s="235"/>
      <c r="C59" s="244" t="s">
        <v>62</v>
      </c>
      <c r="D59" s="237"/>
      <c r="E59" s="238" t="s">
        <v>76</v>
      </c>
      <c r="F59" s="239">
        <v>1</v>
      </c>
      <c r="G59" s="148"/>
      <c r="H59" s="240"/>
      <c r="I59" s="241"/>
      <c r="J59" s="241"/>
      <c r="K59" s="140"/>
      <c r="L59" s="218">
        <f t="shared" si="0"/>
        <v>0</v>
      </c>
      <c r="M59" s="150">
        <f t="shared" si="1"/>
        <v>0</v>
      </c>
      <c r="N59" s="149">
        <f t="shared" si="2"/>
        <v>0</v>
      </c>
      <c r="O59" s="149">
        <f t="shared" si="3"/>
        <v>0</v>
      </c>
      <c r="P59" s="149">
        <f t="shared" si="4"/>
        <v>0</v>
      </c>
      <c r="Q59" s="218">
        <f t="shared" si="5"/>
        <v>0</v>
      </c>
    </row>
    <row r="60" spans="1:17" s="28" customFormat="1">
      <c r="A60" s="234">
        <v>41</v>
      </c>
      <c r="B60" s="235"/>
      <c r="C60" s="242" t="s">
        <v>63</v>
      </c>
      <c r="D60" s="237"/>
      <c r="E60" s="238" t="s">
        <v>76</v>
      </c>
      <c r="F60" s="239">
        <v>1</v>
      </c>
      <c r="G60" s="148"/>
      <c r="H60" s="240"/>
      <c r="I60" s="241"/>
      <c r="J60" s="241"/>
      <c r="K60" s="140"/>
      <c r="L60" s="218">
        <f t="shared" si="0"/>
        <v>0</v>
      </c>
      <c r="M60" s="150">
        <f t="shared" si="1"/>
        <v>0</v>
      </c>
      <c r="N60" s="149">
        <f t="shared" si="2"/>
        <v>0</v>
      </c>
      <c r="O60" s="149">
        <f t="shared" si="3"/>
        <v>0</v>
      </c>
      <c r="P60" s="149">
        <f t="shared" si="4"/>
        <v>0</v>
      </c>
      <c r="Q60" s="218">
        <f t="shared" si="5"/>
        <v>0</v>
      </c>
    </row>
    <row r="61" spans="1:17">
      <c r="A61" s="134"/>
      <c r="B61" s="135"/>
      <c r="C61" s="214"/>
      <c r="D61" s="214"/>
      <c r="E61" s="215"/>
      <c r="F61" s="141"/>
      <c r="G61" s="140"/>
      <c r="H61" s="140"/>
      <c r="I61" s="140"/>
      <c r="J61" s="141"/>
      <c r="K61" s="141"/>
      <c r="L61" s="217"/>
      <c r="M61" s="141"/>
      <c r="N61" s="141"/>
      <c r="O61" s="141"/>
      <c r="P61" s="141"/>
      <c r="Q61" s="217"/>
    </row>
    <row r="62" spans="1:17" ht="15.45" customHeight="1">
      <c r="A62" s="100"/>
      <c r="B62" s="101"/>
      <c r="C62" s="476" t="s">
        <v>53</v>
      </c>
      <c r="D62" s="476"/>
      <c r="E62" s="477"/>
      <c r="F62" s="477"/>
      <c r="G62" s="477"/>
      <c r="H62" s="477"/>
      <c r="I62" s="477"/>
      <c r="J62" s="477"/>
      <c r="K62" s="477"/>
      <c r="L62" s="477"/>
      <c r="M62" s="102">
        <f>SUM(M14:M61)</f>
        <v>0</v>
      </c>
      <c r="N62" s="102">
        <f t="shared" ref="N62:Q62" si="13">SUM(N14:N61)</f>
        <v>0</v>
      </c>
      <c r="O62" s="102">
        <f t="shared" si="13"/>
        <v>0</v>
      </c>
      <c r="P62" s="102">
        <f t="shared" si="13"/>
        <v>0</v>
      </c>
      <c r="Q62" s="220">
        <f t="shared" si="13"/>
        <v>0</v>
      </c>
    </row>
    <row r="63" spans="1:17" s="70" customFormat="1">
      <c r="J63" s="90"/>
    </row>
    <row r="64" spans="1:17" customFormat="1" ht="12.75" customHeight="1">
      <c r="A64" s="474" t="s">
        <v>31</v>
      </c>
      <c r="B64" s="474"/>
    </row>
    <row r="65" spans="1:17" customFormat="1" ht="45" customHeight="1">
      <c r="A65"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65" s="463"/>
      <c r="C65" s="463"/>
      <c r="D65" s="463"/>
      <c r="E65" s="463"/>
      <c r="F65" s="463"/>
      <c r="G65" s="463"/>
      <c r="H65" s="463"/>
      <c r="I65" s="463"/>
      <c r="J65" s="463"/>
      <c r="K65" s="463"/>
      <c r="L65" s="463"/>
      <c r="M65" s="463"/>
      <c r="N65" s="463"/>
      <c r="O65" s="463"/>
      <c r="P65" s="463"/>
      <c r="Q65" s="463"/>
    </row>
    <row r="66" spans="1:17" customFormat="1" ht="76.8" customHeight="1">
      <c r="A66" s="470" t="s">
        <v>595</v>
      </c>
      <c r="B66" s="470"/>
      <c r="C66" s="470"/>
      <c r="D66" s="470"/>
      <c r="E66" s="470"/>
      <c r="F66" s="470"/>
      <c r="G66" s="470"/>
      <c r="H66" s="470"/>
      <c r="I66" s="470"/>
      <c r="J66" s="470"/>
      <c r="K66" s="470"/>
      <c r="L66" s="470"/>
      <c r="M66" s="470"/>
      <c r="N66" s="470"/>
      <c r="O66" s="470"/>
      <c r="P66" s="470"/>
      <c r="Q66" s="470"/>
    </row>
    <row r="67" spans="1:17" customFormat="1" ht="12.75" customHeight="1">
      <c r="B67" s="92"/>
    </row>
    <row r="68" spans="1:17" customFormat="1" ht="12.75" customHeight="1">
      <c r="B68" s="92"/>
    </row>
    <row r="69" spans="1:17" s="70" customFormat="1">
      <c r="B69" s="70" t="s">
        <v>2</v>
      </c>
      <c r="M69" s="93" t="str">
        <f>Koptame!B34</f>
        <v>Pārbaudīja:</v>
      </c>
      <c r="N69" s="93"/>
      <c r="O69" s="93"/>
      <c r="P69" s="93"/>
      <c r="Q69" s="93"/>
    </row>
    <row r="70" spans="1:17" s="70" customFormat="1">
      <c r="C70" s="89">
        <f>Koptame!C29</f>
        <v>0</v>
      </c>
      <c r="D70" s="89"/>
      <c r="M70" s="89"/>
      <c r="N70" s="460">
        <f>Koptame!C35</f>
        <v>0</v>
      </c>
      <c r="O70" s="460"/>
      <c r="P70" s="93"/>
      <c r="Q70" s="93"/>
    </row>
    <row r="71" spans="1:17" s="70" customFormat="1">
      <c r="C71" s="88">
        <f>Koptame!C30</f>
        <v>0</v>
      </c>
      <c r="D71" s="88"/>
      <c r="M71" s="88"/>
      <c r="N71" s="461">
        <f>Koptame!C36</f>
        <v>0</v>
      </c>
      <c r="O71" s="461"/>
      <c r="P71" s="93"/>
      <c r="Q71" s="93"/>
    </row>
    <row r="72" spans="1:17" s="70" customFormat="1" collapsed="1">
      <c r="B72" s="90"/>
      <c r="G72" s="90"/>
      <c r="H72" s="90"/>
    </row>
  </sheetData>
  <mergeCells count="17">
    <mergeCell ref="A3:Q3"/>
    <mergeCell ref="M10:P10"/>
    <mergeCell ref="D4:P4"/>
    <mergeCell ref="D6:P6"/>
    <mergeCell ref="G12:L12"/>
    <mergeCell ref="M12:Q12"/>
    <mergeCell ref="A12:A13"/>
    <mergeCell ref="B12:B13"/>
    <mergeCell ref="E12:E13"/>
    <mergeCell ref="F12:F13"/>
    <mergeCell ref="C12:D13"/>
    <mergeCell ref="C62:L62"/>
    <mergeCell ref="N71:O71"/>
    <mergeCell ref="N70:O70"/>
    <mergeCell ref="A66:Q66"/>
    <mergeCell ref="A65:Q65"/>
    <mergeCell ref="A64:B64"/>
  </mergeCells>
  <printOptions horizontalCentered="1"/>
  <pageMargins left="0.27559055118110237" right="0.27559055118110237" top="0.74803149606299213" bottom="0.74803149606299213" header="0.31496062992125984" footer="0.31496062992125984"/>
  <pageSetup paperSize="9" scale="64"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P29"/>
  <sheetViews>
    <sheetView showZeros="0" view="pageBreakPreview" topLeftCell="A4" zoomScale="90" zoomScaleNormal="100" zoomScaleSheetLayoutView="90" workbookViewId="0">
      <selection activeCell="O13" sqref="O13"/>
    </sheetView>
  </sheetViews>
  <sheetFormatPr defaultColWidth="9.109375" defaultRowHeight="13.8"/>
  <cols>
    <col min="1" max="1" width="9" style="11" customWidth="1"/>
    <col min="2" max="2" width="9.33203125" style="11" customWidth="1"/>
    <col min="3" max="3" width="40.33203125" style="11" customWidth="1"/>
    <col min="4" max="4" width="8.109375" style="11" customWidth="1"/>
    <col min="5" max="8" width="9.109375" style="11"/>
    <col min="9" max="9" width="9.109375" style="28"/>
    <col min="10" max="11" width="9.109375" style="11"/>
    <col min="12" max="15" width="9.109375" style="11" customWidth="1"/>
    <col min="16" max="16" width="13.33203125" style="11" customWidth="1"/>
    <col min="17" max="16384" width="9.109375" style="11"/>
  </cols>
  <sheetData>
    <row r="1" spans="1:16" s="16" customFormat="1" ht="15.6">
      <c r="E1" s="13"/>
      <c r="F1" s="13"/>
      <c r="H1" s="117" t="s">
        <v>43</v>
      </c>
      <c r="I1" s="115" t="str">
        <f>kops2!B20</f>
        <v>2.2</v>
      </c>
    </row>
    <row r="2" spans="1:16" s="16" customFormat="1">
      <c r="E2" s="13"/>
      <c r="F2" s="13"/>
      <c r="G2" s="97"/>
      <c r="H2" s="68"/>
      <c r="I2" s="25"/>
    </row>
    <row r="3" spans="1:16" s="16" customFormat="1">
      <c r="A3" s="471" t="str">
        <f>C14</f>
        <v xml:space="preserve">Apkure  </v>
      </c>
      <c r="B3" s="471"/>
      <c r="C3" s="471"/>
      <c r="D3" s="471"/>
      <c r="E3" s="471"/>
      <c r="F3" s="471"/>
      <c r="G3" s="471"/>
      <c r="H3" s="471"/>
      <c r="I3" s="471"/>
      <c r="J3" s="471"/>
      <c r="K3" s="471"/>
      <c r="L3" s="471"/>
      <c r="M3" s="471"/>
      <c r="N3" s="471"/>
      <c r="O3" s="471"/>
      <c r="P3" s="471"/>
    </row>
    <row r="4" spans="1:16">
      <c r="A4" s="24" t="s">
        <v>317</v>
      </c>
      <c r="B4" s="61"/>
      <c r="D4" s="473"/>
      <c r="E4" s="473"/>
      <c r="F4" s="473"/>
      <c r="G4" s="473"/>
      <c r="H4" s="473"/>
      <c r="I4" s="473"/>
      <c r="J4" s="473"/>
      <c r="K4" s="473"/>
      <c r="L4" s="473"/>
      <c r="M4" s="473"/>
      <c r="N4" s="473"/>
      <c r="O4" s="473"/>
      <c r="P4" s="473"/>
    </row>
    <row r="5" spans="1:16">
      <c r="A5" s="24" t="s">
        <v>318</v>
      </c>
      <c r="B5" s="61"/>
      <c r="D5" s="13"/>
      <c r="E5" s="13"/>
      <c r="F5" s="13"/>
      <c r="G5" s="13"/>
      <c r="H5" s="13"/>
      <c r="I5" s="13"/>
      <c r="J5" s="13"/>
      <c r="K5" s="13"/>
      <c r="L5" s="13"/>
      <c r="M5" s="13"/>
      <c r="N5" s="13"/>
      <c r="O5" s="13"/>
      <c r="P5" s="13"/>
    </row>
    <row r="6" spans="1:16">
      <c r="A6" s="24" t="s">
        <v>319</v>
      </c>
      <c r="B6" s="61"/>
      <c r="D6" s="473"/>
      <c r="E6" s="473"/>
      <c r="F6" s="473"/>
      <c r="G6" s="473"/>
      <c r="H6" s="473"/>
      <c r="I6" s="473"/>
      <c r="J6" s="473"/>
      <c r="K6" s="473"/>
      <c r="L6" s="473"/>
      <c r="M6" s="473"/>
      <c r="N6" s="473"/>
      <c r="O6" s="473"/>
      <c r="P6" s="473"/>
    </row>
    <row r="7" spans="1:16">
      <c r="A7" s="24" t="s">
        <v>553</v>
      </c>
      <c r="B7" s="61"/>
      <c r="D7" s="14"/>
      <c r="E7" s="21"/>
      <c r="F7" s="26"/>
      <c r="G7" s="26"/>
      <c r="H7" s="21"/>
      <c r="I7" s="21"/>
      <c r="J7" s="21"/>
      <c r="K7" s="21"/>
      <c r="L7" s="21"/>
      <c r="M7" s="21"/>
      <c r="N7" s="21"/>
      <c r="O7" s="21"/>
      <c r="P7" s="17"/>
    </row>
    <row r="8" spans="1:16">
      <c r="A8" s="3" t="str">
        <f>Koptame!B11</f>
        <v>Tāme sastādīta 202__.gada tirgus cenās, pamatojoties uz SIA „Baltex Group” būvprojekta rasējumiem un darbu apjomiem</v>
      </c>
      <c r="B8" s="24"/>
      <c r="D8" s="14"/>
      <c r="E8" s="14"/>
      <c r="F8" s="14"/>
      <c r="G8" s="14"/>
      <c r="H8" s="14"/>
      <c r="I8" s="27"/>
      <c r="J8" s="14"/>
      <c r="K8" s="21"/>
      <c r="L8" s="21"/>
      <c r="M8" s="21"/>
      <c r="N8" s="21"/>
      <c r="O8" s="12" t="s">
        <v>42</v>
      </c>
      <c r="P8" s="18">
        <f>P17</f>
        <v>0</v>
      </c>
    </row>
    <row r="9" spans="1:16">
      <c r="A9" s="15"/>
      <c r="B9" s="15"/>
      <c r="D9" s="19"/>
      <c r="E9" s="21"/>
      <c r="F9" s="21"/>
      <c r="G9" s="21"/>
      <c r="H9" s="21"/>
      <c r="I9" s="26"/>
      <c r="J9" s="21"/>
      <c r="K9" s="21"/>
      <c r="N9" s="21"/>
      <c r="O9" s="21"/>
      <c r="P9" s="17"/>
    </row>
    <row r="10" spans="1:16" ht="15.45" customHeight="1">
      <c r="A10" s="23"/>
      <c r="B10" s="23"/>
      <c r="J10" s="22"/>
      <c r="K10" s="22"/>
      <c r="L10" s="472" t="str">
        <f>Koptame!D10</f>
        <v xml:space="preserve">Tāme sastādīta: </v>
      </c>
      <c r="M10" s="472"/>
      <c r="N10" s="472"/>
      <c r="O10" s="472"/>
      <c r="P10" s="22"/>
    </row>
    <row r="11" spans="1:16" ht="15">
      <c r="A11" s="23"/>
      <c r="B11" s="23"/>
    </row>
    <row r="12" spans="1:16" ht="14.25" customHeight="1">
      <c r="A12" s="464" t="s">
        <v>6</v>
      </c>
      <c r="B12" s="484" t="s">
        <v>12</v>
      </c>
      <c r="C12" s="466" t="s">
        <v>47</v>
      </c>
      <c r="D12" s="467" t="s">
        <v>13</v>
      </c>
      <c r="E12" s="464" t="s">
        <v>14</v>
      </c>
      <c r="F12" s="462" t="s">
        <v>15</v>
      </c>
      <c r="G12" s="462"/>
      <c r="H12" s="462"/>
      <c r="I12" s="462"/>
      <c r="J12" s="462"/>
      <c r="K12" s="462"/>
      <c r="L12" s="462" t="s">
        <v>16</v>
      </c>
      <c r="M12" s="462"/>
      <c r="N12" s="462"/>
      <c r="O12" s="462"/>
      <c r="P12" s="462"/>
    </row>
    <row r="13" spans="1:16" ht="65.400000000000006">
      <c r="A13" s="464"/>
      <c r="B13" s="485"/>
      <c r="C13" s="466"/>
      <c r="D13" s="467"/>
      <c r="E13" s="464"/>
      <c r="F13" s="95" t="s">
        <v>17</v>
      </c>
      <c r="G13" s="95" t="s">
        <v>32</v>
      </c>
      <c r="H13" s="95" t="s">
        <v>33</v>
      </c>
      <c r="I13" s="95" t="s">
        <v>45</v>
      </c>
      <c r="J13" s="388" t="s">
        <v>606</v>
      </c>
      <c r="K13" s="216" t="s">
        <v>34</v>
      </c>
      <c r="L13" s="95" t="s">
        <v>9</v>
      </c>
      <c r="M13" s="95" t="s">
        <v>33</v>
      </c>
      <c r="N13" s="95" t="s">
        <v>45</v>
      </c>
      <c r="O13" s="388" t="s">
        <v>606</v>
      </c>
      <c r="P13" s="216" t="s">
        <v>35</v>
      </c>
    </row>
    <row r="14" spans="1:16">
      <c r="A14" s="134"/>
      <c r="B14" s="221">
        <v>0</v>
      </c>
      <c r="C14" s="380" t="str">
        <f>kops2!C20</f>
        <v xml:space="preserve">Apkure  </v>
      </c>
      <c r="D14" s="137"/>
      <c r="E14" s="138"/>
      <c r="F14" s="142">
        <v>0</v>
      </c>
      <c r="G14" s="141">
        <v>0</v>
      </c>
      <c r="H14" s="140">
        <v>0</v>
      </c>
      <c r="I14" s="141">
        <v>0</v>
      </c>
      <c r="J14" s="141">
        <v>0</v>
      </c>
      <c r="K14" s="217">
        <f>SUM(H14:J14)</f>
        <v>0</v>
      </c>
      <c r="L14" s="142">
        <f>ROUND(F14*E14,2)</f>
        <v>0</v>
      </c>
      <c r="M14" s="141">
        <f>ROUND(H14*E14,2)</f>
        <v>0</v>
      </c>
      <c r="N14" s="141">
        <f>ROUND(I14*E14,2)</f>
        <v>0</v>
      </c>
      <c r="O14" s="141">
        <f>ROUND(J14*E14,2)</f>
        <v>0</v>
      </c>
      <c r="P14" s="217">
        <f t="shared" ref="P14" si="0">SUM(M14:O14)</f>
        <v>0</v>
      </c>
    </row>
    <row r="15" spans="1:16" s="116" customFormat="1" ht="26.4">
      <c r="A15" s="222">
        <v>1</v>
      </c>
      <c r="B15" s="223"/>
      <c r="C15" s="224" t="s">
        <v>343</v>
      </c>
      <c r="D15" s="225" t="s">
        <v>76</v>
      </c>
      <c r="E15" s="226">
        <v>4</v>
      </c>
      <c r="F15" s="148"/>
      <c r="G15" s="227"/>
      <c r="H15" s="228">
        <f t="shared" ref="H15" si="1">ROUND(F15*G15,2)</f>
        <v>0</v>
      </c>
      <c r="I15" s="140"/>
      <c r="J15" s="140"/>
      <c r="K15" s="218">
        <f>SUM(H15:J15)</f>
        <v>0</v>
      </c>
      <c r="L15" s="150">
        <f>ROUND(F15*E15,2)</f>
        <v>0</v>
      </c>
      <c r="M15" s="149">
        <f>ROUND(H15*E15,2)</f>
        <v>0</v>
      </c>
      <c r="N15" s="149">
        <f>ROUND(I15*E15,2)</f>
        <v>0</v>
      </c>
      <c r="O15" s="149">
        <f>ROUND(J15*E15,2)</f>
        <v>0</v>
      </c>
      <c r="P15" s="218">
        <f>SUM(M15:O15)</f>
        <v>0</v>
      </c>
    </row>
    <row r="16" spans="1:16">
      <c r="A16" s="134"/>
      <c r="B16" s="135"/>
      <c r="C16" s="214"/>
      <c r="D16" s="215"/>
      <c r="E16" s="141"/>
      <c r="F16" s="140">
        <v>0</v>
      </c>
      <c r="G16" s="140">
        <v>0</v>
      </c>
      <c r="H16" s="140"/>
      <c r="I16" s="141"/>
      <c r="J16" s="141"/>
      <c r="K16" s="217"/>
      <c r="L16" s="141"/>
      <c r="M16" s="141"/>
      <c r="N16" s="141"/>
      <c r="O16" s="141"/>
      <c r="P16" s="217"/>
    </row>
    <row r="17" spans="1:16" ht="15.45" customHeight="1">
      <c r="A17" s="100"/>
      <c r="B17" s="101"/>
      <c r="C17" s="476" t="s">
        <v>53</v>
      </c>
      <c r="D17" s="477"/>
      <c r="E17" s="477"/>
      <c r="F17" s="477"/>
      <c r="G17" s="477"/>
      <c r="H17" s="477"/>
      <c r="I17" s="477"/>
      <c r="J17" s="477"/>
      <c r="K17" s="477"/>
      <c r="L17" s="102">
        <f>SUM(L14:L16)</f>
        <v>0</v>
      </c>
      <c r="M17" s="102">
        <f>SUM(M14:M16)</f>
        <v>0</v>
      </c>
      <c r="N17" s="102">
        <f>SUM(N14:N16)</f>
        <v>0</v>
      </c>
      <c r="O17" s="102">
        <f>SUM(O14:O16)</f>
        <v>0</v>
      </c>
      <c r="P17" s="220">
        <f>SUM(P14:P16)</f>
        <v>0</v>
      </c>
    </row>
    <row r="18" spans="1:16" s="70" customFormat="1">
      <c r="I18" s="90"/>
    </row>
    <row r="19" spans="1:16" customFormat="1" ht="12.75" customHeight="1">
      <c r="A19" s="91" t="s">
        <v>31</v>
      </c>
      <c r="B19" s="11"/>
    </row>
    <row r="20" spans="1:16" customFormat="1" ht="45" customHeight="1">
      <c r="A20"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0" s="463"/>
      <c r="C20" s="463"/>
      <c r="D20" s="463"/>
      <c r="E20" s="463"/>
      <c r="F20" s="463"/>
      <c r="G20" s="463"/>
      <c r="H20" s="463"/>
      <c r="I20" s="463"/>
      <c r="J20" s="463"/>
      <c r="K20" s="463"/>
      <c r="L20" s="463"/>
      <c r="M20" s="463"/>
      <c r="N20" s="463"/>
      <c r="O20" s="463"/>
      <c r="P20" s="463"/>
    </row>
    <row r="21" spans="1:16" customFormat="1" ht="76.8" customHeight="1">
      <c r="A21" s="470" t="s">
        <v>595</v>
      </c>
      <c r="B21" s="470"/>
      <c r="C21" s="470"/>
      <c r="D21" s="470"/>
      <c r="E21" s="470"/>
      <c r="F21" s="470"/>
      <c r="G21" s="470"/>
      <c r="H21" s="470"/>
      <c r="I21" s="470"/>
      <c r="J21" s="470"/>
      <c r="K21" s="470"/>
      <c r="L21" s="470"/>
      <c r="M21" s="470"/>
      <c r="N21" s="470"/>
      <c r="O21" s="470"/>
      <c r="P21" s="470"/>
    </row>
    <row r="22" spans="1:16" customFormat="1" ht="12.75" customHeight="1">
      <c r="B22" s="92"/>
    </row>
    <row r="23" spans="1:16" customFormat="1" ht="12.75" customHeight="1">
      <c r="B23" s="92"/>
    </row>
    <row r="24" spans="1:16" s="70" customFormat="1">
      <c r="B24" s="70" t="s">
        <v>2</v>
      </c>
      <c r="L24" s="93" t="str">
        <f>Koptame!B34</f>
        <v>Pārbaudīja:</v>
      </c>
      <c r="M24" s="93"/>
      <c r="N24" s="93"/>
      <c r="O24" s="93"/>
      <c r="P24" s="93"/>
    </row>
    <row r="25" spans="1:16" s="70" customFormat="1">
      <c r="C25" s="89">
        <f>Koptame!C29</f>
        <v>0</v>
      </c>
      <c r="L25" s="89"/>
      <c r="M25" s="460">
        <f>Koptame!C35</f>
        <v>0</v>
      </c>
      <c r="N25" s="460"/>
      <c r="O25" s="93"/>
      <c r="P25" s="93"/>
    </row>
    <row r="26" spans="1:16" s="70" customFormat="1">
      <c r="C26" s="88">
        <f>Koptame!C30</f>
        <v>0</v>
      </c>
      <c r="L26" s="88"/>
      <c r="M26" s="461">
        <f>Koptame!C36</f>
        <v>0</v>
      </c>
      <c r="N26" s="461"/>
      <c r="O26" s="93"/>
      <c r="P26" s="93"/>
    </row>
    <row r="27" spans="1:16" s="70" customFormat="1" collapsed="1">
      <c r="B27" s="90"/>
      <c r="F27" s="90"/>
      <c r="G27" s="90"/>
    </row>
    <row r="28" spans="1:16">
      <c r="B28" s="28"/>
      <c r="F28" s="28"/>
      <c r="G28" s="28"/>
      <c r="I28" s="11"/>
    </row>
    <row r="29" spans="1:16">
      <c r="B29" s="28"/>
      <c r="F29" s="28"/>
      <c r="G29" s="28"/>
      <c r="I29" s="11"/>
    </row>
  </sheetData>
  <mergeCells count="16">
    <mergeCell ref="A3:P3"/>
    <mergeCell ref="L10:O10"/>
    <mergeCell ref="D4:P4"/>
    <mergeCell ref="D6:P6"/>
    <mergeCell ref="F12:K12"/>
    <mergeCell ref="L12:P12"/>
    <mergeCell ref="A12:A13"/>
    <mergeCell ref="B12:B13"/>
    <mergeCell ref="C12:C13"/>
    <mergeCell ref="D12:D13"/>
    <mergeCell ref="E12:E13"/>
    <mergeCell ref="M25:N25"/>
    <mergeCell ref="C17:K17"/>
    <mergeCell ref="A21:P21"/>
    <mergeCell ref="M26:N26"/>
    <mergeCell ref="A20:P20"/>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Q130"/>
  <sheetViews>
    <sheetView showZeros="0" view="pageBreakPreview" topLeftCell="A13" zoomScale="90" zoomScaleNormal="100" zoomScaleSheetLayoutView="90" workbookViewId="0">
      <selection activeCell="D47" sqref="D47"/>
    </sheetView>
  </sheetViews>
  <sheetFormatPr defaultColWidth="9.109375" defaultRowHeight="13.8"/>
  <cols>
    <col min="1" max="1" width="7.33203125" style="11" customWidth="1"/>
    <col min="2" max="2" width="6.77734375" style="11" customWidth="1"/>
    <col min="3" max="3" width="41.33203125" style="11" customWidth="1"/>
    <col min="4" max="4" width="14.109375" style="11" customWidth="1"/>
    <col min="5" max="5" width="8.109375" style="11" customWidth="1"/>
    <col min="6" max="9" width="9.109375" style="11"/>
    <col min="10" max="10" width="9.109375" style="28"/>
    <col min="11" max="12" width="9.109375" style="11"/>
    <col min="13" max="16" width="9.109375" style="11" customWidth="1"/>
    <col min="17" max="17" width="13.33203125" style="11" customWidth="1"/>
    <col min="18" max="16384" width="9.109375" style="11"/>
  </cols>
  <sheetData>
    <row r="1" spans="1:17" s="16" customFormat="1" ht="15.6">
      <c r="F1" s="13"/>
      <c r="G1" s="13"/>
      <c r="H1" s="117" t="s">
        <v>43</v>
      </c>
      <c r="I1" s="115" t="str">
        <f>kops2!$B$21</f>
        <v>2.3</v>
      </c>
      <c r="J1" s="25"/>
    </row>
    <row r="2" spans="1:17" s="16" customFormat="1" ht="15.6">
      <c r="F2" s="13"/>
      <c r="G2" s="13"/>
      <c r="H2" s="117"/>
      <c r="I2" s="115"/>
      <c r="J2" s="25"/>
    </row>
    <row r="3" spans="1:17" s="16" customFormat="1">
      <c r="A3" s="471" t="str">
        <f>C14</f>
        <v>Iekšējie elektromontāžas darbi</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24"/>
      <c r="E8" s="14"/>
      <c r="F8" s="14"/>
      <c r="G8" s="14"/>
      <c r="H8" s="14"/>
      <c r="I8" s="14"/>
      <c r="J8" s="27"/>
      <c r="K8" s="14"/>
      <c r="L8" s="21"/>
      <c r="M8" s="21"/>
      <c r="N8" s="21"/>
      <c r="O8" s="21"/>
      <c r="P8" s="12" t="s">
        <v>42</v>
      </c>
      <c r="Q8" s="18">
        <f>Q117</f>
        <v>0</v>
      </c>
    </row>
    <row r="9" spans="1:17">
      <c r="A9" s="15"/>
      <c r="B9" s="15"/>
      <c r="E9" s="19"/>
      <c r="F9" s="21"/>
      <c r="G9" s="21"/>
      <c r="H9" s="21"/>
      <c r="I9" s="21"/>
      <c r="J9" s="26"/>
      <c r="K9" s="21"/>
      <c r="L9" s="21"/>
      <c r="O9" s="21"/>
      <c r="P9" s="21"/>
      <c r="Q9" s="17"/>
    </row>
    <row r="10" spans="1:17" ht="15.45" customHeight="1">
      <c r="A10" s="23"/>
      <c r="B10" s="23"/>
      <c r="K10" s="22"/>
      <c r="L10" s="22"/>
      <c r="M10" s="472" t="str">
        <f>Koptame!D10</f>
        <v xml:space="preserve">Tāme sastādīta: </v>
      </c>
      <c r="N10" s="472"/>
      <c r="O10" s="472"/>
      <c r="P10" s="472"/>
      <c r="Q10" s="22"/>
    </row>
    <row r="11" spans="1:17" ht="15">
      <c r="A11" s="23"/>
      <c r="B11" s="23"/>
    </row>
    <row r="12" spans="1:17" ht="14.25" customHeight="1">
      <c r="A12" s="464" t="s">
        <v>6</v>
      </c>
      <c r="B12" s="484" t="s">
        <v>12</v>
      </c>
      <c r="C12" s="480" t="s">
        <v>47</v>
      </c>
      <c r="D12" s="481"/>
      <c r="E12" s="467" t="s">
        <v>13</v>
      </c>
      <c r="F12" s="464" t="s">
        <v>14</v>
      </c>
      <c r="G12" s="462" t="s">
        <v>15</v>
      </c>
      <c r="H12" s="462"/>
      <c r="I12" s="462"/>
      <c r="J12" s="462"/>
      <c r="K12" s="462"/>
      <c r="L12" s="462"/>
      <c r="M12" s="462" t="s">
        <v>16</v>
      </c>
      <c r="N12" s="462"/>
      <c r="O12" s="462"/>
      <c r="P12" s="462"/>
      <c r="Q12" s="462"/>
    </row>
    <row r="13" spans="1:17" ht="65.400000000000006">
      <c r="A13" s="464"/>
      <c r="B13" s="485"/>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c r="A14" s="247"/>
      <c r="B14" s="248">
        <v>0</v>
      </c>
      <c r="C14" s="274" t="str">
        <f>kops2!C21</f>
        <v>Iekšējie elektromontāžas darbi</v>
      </c>
      <c r="D14" s="249"/>
      <c r="E14" s="137"/>
      <c r="F14" s="138"/>
      <c r="G14" s="250">
        <v>0</v>
      </c>
      <c r="H14" s="251">
        <v>0</v>
      </c>
      <c r="I14" s="252">
        <v>0</v>
      </c>
      <c r="J14" s="251">
        <v>0</v>
      </c>
      <c r="K14" s="251">
        <v>0</v>
      </c>
      <c r="L14" s="275">
        <f>SUM(I14:K14)</f>
        <v>0</v>
      </c>
      <c r="M14" s="250">
        <f>ROUND(G14*F14,2)</f>
        <v>0</v>
      </c>
      <c r="N14" s="251">
        <f>ROUND(I14*F14,2)</f>
        <v>0</v>
      </c>
      <c r="O14" s="251">
        <f>ROUND(J14*F14,2)</f>
        <v>0</v>
      </c>
      <c r="P14" s="251">
        <f>ROUND(K14*F14,2)</f>
        <v>0</v>
      </c>
      <c r="Q14" s="275">
        <f t="shared" ref="Q14" si="0">SUM(N14:P14)</f>
        <v>0</v>
      </c>
    </row>
    <row r="15" spans="1:17">
      <c r="A15" s="247"/>
      <c r="B15" s="248"/>
      <c r="C15" s="253" t="s">
        <v>267</v>
      </c>
      <c r="D15" s="253"/>
      <c r="E15" s="137"/>
      <c r="F15" s="138"/>
      <c r="G15" s="250"/>
      <c r="H15" s="251"/>
      <c r="I15" s="252"/>
      <c r="J15" s="251"/>
      <c r="K15" s="251"/>
      <c r="L15" s="275"/>
      <c r="M15" s="250"/>
      <c r="N15" s="251"/>
      <c r="O15" s="251"/>
      <c r="P15" s="251"/>
      <c r="Q15" s="275"/>
    </row>
    <row r="16" spans="1:17">
      <c r="A16" s="247"/>
      <c r="B16" s="248"/>
      <c r="C16" s="254" t="s">
        <v>241</v>
      </c>
      <c r="D16" s="254"/>
      <c r="E16" s="254"/>
      <c r="F16" s="254"/>
      <c r="G16" s="250"/>
      <c r="H16" s="251"/>
      <c r="I16" s="252"/>
      <c r="J16" s="251"/>
      <c r="K16" s="251"/>
      <c r="L16" s="275"/>
      <c r="M16" s="250"/>
      <c r="N16" s="251"/>
      <c r="O16" s="251"/>
      <c r="P16" s="251"/>
      <c r="Q16" s="275"/>
    </row>
    <row r="17" spans="1:17" ht="39.6">
      <c r="A17" s="379" t="s">
        <v>554</v>
      </c>
      <c r="B17" s="248"/>
      <c r="C17" s="244" t="s">
        <v>592</v>
      </c>
      <c r="D17" s="248" t="s">
        <v>242</v>
      </c>
      <c r="E17" s="248" t="s">
        <v>112</v>
      </c>
      <c r="F17" s="248">
        <v>2</v>
      </c>
      <c r="G17" s="255"/>
      <c r="H17" s="256"/>
      <c r="I17" s="257">
        <f t="shared" ref="I17:I37" si="1">ROUND(G17*H17,2)</f>
        <v>0</v>
      </c>
      <c r="J17" s="241"/>
      <c r="K17" s="258"/>
      <c r="L17" s="276">
        <f t="shared" ref="L17:L23" si="2">SUM(I17:K17)</f>
        <v>0</v>
      </c>
      <c r="M17" s="260">
        <f t="shared" ref="M17:M51" si="3">ROUND(G17*F17,2)</f>
        <v>0</v>
      </c>
      <c r="N17" s="259">
        <f t="shared" ref="N17:N51" si="4">ROUND(I17*F17,2)</f>
        <v>0</v>
      </c>
      <c r="O17" s="259">
        <f t="shared" ref="O17:O51" si="5">ROUND(J17*F17,2)</f>
        <v>0</v>
      </c>
      <c r="P17" s="259">
        <f t="shared" ref="P17:P51" si="6">ROUND(K17*F17,2)</f>
        <v>0</v>
      </c>
      <c r="Q17" s="276">
        <f t="shared" ref="Q17:Q78" si="7">SUM(N17:P17)</f>
        <v>0</v>
      </c>
    </row>
    <row r="18" spans="1:17" ht="39.6">
      <c r="A18" s="379" t="s">
        <v>560</v>
      </c>
      <c r="B18" s="248"/>
      <c r="C18" s="244" t="s">
        <v>593</v>
      </c>
      <c r="D18" s="248" t="s">
        <v>243</v>
      </c>
      <c r="E18" s="248" t="s">
        <v>112</v>
      </c>
      <c r="F18" s="248">
        <v>2</v>
      </c>
      <c r="G18" s="255"/>
      <c r="H18" s="256"/>
      <c r="I18" s="257">
        <f t="shared" si="1"/>
        <v>0</v>
      </c>
      <c r="J18" s="241"/>
      <c r="K18" s="258"/>
      <c r="L18" s="276">
        <f t="shared" si="2"/>
        <v>0</v>
      </c>
      <c r="M18" s="260">
        <f t="shared" si="3"/>
        <v>0</v>
      </c>
      <c r="N18" s="259">
        <f t="shared" si="4"/>
        <v>0</v>
      </c>
      <c r="O18" s="259">
        <f t="shared" si="5"/>
        <v>0</v>
      </c>
      <c r="P18" s="259">
        <f t="shared" si="6"/>
        <v>0</v>
      </c>
      <c r="Q18" s="276">
        <f t="shared" si="7"/>
        <v>0</v>
      </c>
    </row>
    <row r="19" spans="1:17">
      <c r="A19" s="247"/>
      <c r="B19" s="248"/>
      <c r="C19" s="261" t="s">
        <v>344</v>
      </c>
      <c r="D19" s="248" t="s">
        <v>244</v>
      </c>
      <c r="E19" s="248"/>
      <c r="F19" s="248"/>
      <c r="G19" s="255"/>
      <c r="H19" s="256"/>
      <c r="I19" s="257"/>
      <c r="J19" s="241"/>
      <c r="K19" s="258"/>
      <c r="L19" s="276">
        <f t="shared" si="2"/>
        <v>0</v>
      </c>
      <c r="M19" s="260">
        <f t="shared" si="3"/>
        <v>0</v>
      </c>
      <c r="N19" s="259">
        <f t="shared" si="4"/>
        <v>0</v>
      </c>
      <c r="O19" s="259">
        <f t="shared" si="5"/>
        <v>0</v>
      </c>
      <c r="P19" s="259">
        <f t="shared" si="6"/>
        <v>0</v>
      </c>
      <c r="Q19" s="276">
        <f t="shared" si="7"/>
        <v>0</v>
      </c>
    </row>
    <row r="20" spans="1:17" ht="39.6">
      <c r="A20" s="379" t="s">
        <v>561</v>
      </c>
      <c r="B20" s="248"/>
      <c r="C20" s="244" t="s">
        <v>588</v>
      </c>
      <c r="D20" s="248"/>
      <c r="E20" s="248" t="s">
        <v>112</v>
      </c>
      <c r="F20" s="248">
        <v>2</v>
      </c>
      <c r="G20" s="255"/>
      <c r="H20" s="256"/>
      <c r="I20" s="257">
        <f t="shared" si="1"/>
        <v>0</v>
      </c>
      <c r="J20" s="241"/>
      <c r="K20" s="258"/>
      <c r="L20" s="276">
        <f t="shared" si="2"/>
        <v>0</v>
      </c>
      <c r="M20" s="260">
        <f t="shared" si="3"/>
        <v>0</v>
      </c>
      <c r="N20" s="259">
        <f t="shared" si="4"/>
        <v>0</v>
      </c>
      <c r="O20" s="259">
        <f t="shared" si="5"/>
        <v>0</v>
      </c>
      <c r="P20" s="259">
        <f t="shared" si="6"/>
        <v>0</v>
      </c>
      <c r="Q20" s="276">
        <f t="shared" si="7"/>
        <v>0</v>
      </c>
    </row>
    <row r="21" spans="1:17" ht="39.6">
      <c r="A21" s="379" t="s">
        <v>562</v>
      </c>
      <c r="B21" s="248"/>
      <c r="C21" s="244" t="s">
        <v>589</v>
      </c>
      <c r="D21" s="248"/>
      <c r="E21" s="248" t="s">
        <v>112</v>
      </c>
      <c r="F21" s="248">
        <v>2</v>
      </c>
      <c r="G21" s="255"/>
      <c r="H21" s="256"/>
      <c r="I21" s="257">
        <f t="shared" si="1"/>
        <v>0</v>
      </c>
      <c r="J21" s="241"/>
      <c r="K21" s="258"/>
      <c r="L21" s="276">
        <f t="shared" si="2"/>
        <v>0</v>
      </c>
      <c r="M21" s="260">
        <f t="shared" si="3"/>
        <v>0</v>
      </c>
      <c r="N21" s="259">
        <f t="shared" si="4"/>
        <v>0</v>
      </c>
      <c r="O21" s="259">
        <f t="shared" si="5"/>
        <v>0</v>
      </c>
      <c r="P21" s="259">
        <f t="shared" si="6"/>
        <v>0</v>
      </c>
      <c r="Q21" s="276">
        <f t="shared" si="7"/>
        <v>0</v>
      </c>
    </row>
    <row r="22" spans="1:17" ht="39.6">
      <c r="A22" s="379" t="s">
        <v>563</v>
      </c>
      <c r="B22" s="248"/>
      <c r="C22" s="244" t="s">
        <v>590</v>
      </c>
      <c r="D22" s="248"/>
      <c r="E22" s="248" t="s">
        <v>112</v>
      </c>
      <c r="F22" s="248">
        <v>1</v>
      </c>
      <c r="G22" s="255"/>
      <c r="H22" s="256"/>
      <c r="I22" s="257">
        <f t="shared" si="1"/>
        <v>0</v>
      </c>
      <c r="J22" s="241"/>
      <c r="K22" s="258"/>
      <c r="L22" s="276">
        <f t="shared" si="2"/>
        <v>0</v>
      </c>
      <c r="M22" s="260">
        <f t="shared" si="3"/>
        <v>0</v>
      </c>
      <c r="N22" s="259">
        <f t="shared" si="4"/>
        <v>0</v>
      </c>
      <c r="O22" s="259">
        <f t="shared" si="5"/>
        <v>0</v>
      </c>
      <c r="P22" s="259">
        <f t="shared" si="6"/>
        <v>0</v>
      </c>
      <c r="Q22" s="276">
        <f t="shared" si="7"/>
        <v>0</v>
      </c>
    </row>
    <row r="23" spans="1:17" ht="39.6">
      <c r="A23" s="379" t="s">
        <v>564</v>
      </c>
      <c r="B23" s="248"/>
      <c r="C23" s="244" t="s">
        <v>591</v>
      </c>
      <c r="D23" s="248"/>
      <c r="E23" s="248" t="s">
        <v>112</v>
      </c>
      <c r="F23" s="248">
        <v>2</v>
      </c>
      <c r="G23" s="255"/>
      <c r="H23" s="256"/>
      <c r="I23" s="257">
        <f t="shared" si="1"/>
        <v>0</v>
      </c>
      <c r="J23" s="241"/>
      <c r="K23" s="258"/>
      <c r="L23" s="276">
        <f t="shared" si="2"/>
        <v>0</v>
      </c>
      <c r="M23" s="260">
        <f t="shared" si="3"/>
        <v>0</v>
      </c>
      <c r="N23" s="259">
        <f t="shared" si="4"/>
        <v>0</v>
      </c>
      <c r="O23" s="259">
        <f t="shared" si="5"/>
        <v>0</v>
      </c>
      <c r="P23" s="259">
        <f t="shared" si="6"/>
        <v>0</v>
      </c>
      <c r="Q23" s="276">
        <f t="shared" si="7"/>
        <v>0</v>
      </c>
    </row>
    <row r="24" spans="1:17">
      <c r="A24" s="247"/>
      <c r="B24" s="248"/>
      <c r="C24" s="261" t="s">
        <v>245</v>
      </c>
      <c r="D24" s="248" t="s">
        <v>246</v>
      </c>
      <c r="E24" s="248"/>
      <c r="F24" s="248"/>
      <c r="G24" s="255"/>
      <c r="H24" s="256"/>
      <c r="I24" s="257"/>
      <c r="J24" s="241"/>
      <c r="K24" s="258"/>
      <c r="L24" s="276"/>
      <c r="M24" s="260">
        <f t="shared" si="3"/>
        <v>0</v>
      </c>
      <c r="N24" s="259">
        <f t="shared" si="4"/>
        <v>0</v>
      </c>
      <c r="O24" s="259">
        <f t="shared" si="5"/>
        <v>0</v>
      </c>
      <c r="P24" s="259">
        <f t="shared" si="6"/>
        <v>0</v>
      </c>
      <c r="Q24" s="276">
        <f t="shared" si="7"/>
        <v>0</v>
      </c>
    </row>
    <row r="25" spans="1:17" ht="39.6">
      <c r="A25" s="379" t="s">
        <v>565</v>
      </c>
      <c r="B25" s="248"/>
      <c r="C25" s="244" t="s">
        <v>583</v>
      </c>
      <c r="D25" s="248" t="s">
        <v>247</v>
      </c>
      <c r="E25" s="248" t="s">
        <v>76</v>
      </c>
      <c r="F25" s="248">
        <v>2</v>
      </c>
      <c r="G25" s="255"/>
      <c r="H25" s="256"/>
      <c r="I25" s="257">
        <f t="shared" si="1"/>
        <v>0</v>
      </c>
      <c r="J25" s="241"/>
      <c r="K25" s="258"/>
      <c r="L25" s="276">
        <f t="shared" ref="L25:L59" si="8">SUM(I25:K25)</f>
        <v>0</v>
      </c>
      <c r="M25" s="260">
        <f t="shared" si="3"/>
        <v>0</v>
      </c>
      <c r="N25" s="259">
        <f t="shared" si="4"/>
        <v>0</v>
      </c>
      <c r="O25" s="259">
        <f t="shared" si="5"/>
        <v>0</v>
      </c>
      <c r="P25" s="259">
        <f t="shared" si="6"/>
        <v>0</v>
      </c>
      <c r="Q25" s="276">
        <f t="shared" si="7"/>
        <v>0</v>
      </c>
    </row>
    <row r="26" spans="1:17" ht="26.4">
      <c r="A26" s="379" t="s">
        <v>566</v>
      </c>
      <c r="B26" s="248"/>
      <c r="C26" s="244" t="s">
        <v>584</v>
      </c>
      <c r="D26" s="248"/>
      <c r="E26" s="248" t="s">
        <v>112</v>
      </c>
      <c r="F26" s="248">
        <v>2</v>
      </c>
      <c r="G26" s="255"/>
      <c r="H26" s="256"/>
      <c r="I26" s="257">
        <f t="shared" si="1"/>
        <v>0</v>
      </c>
      <c r="J26" s="241"/>
      <c r="K26" s="258"/>
      <c r="L26" s="276">
        <f t="shared" si="8"/>
        <v>0</v>
      </c>
      <c r="M26" s="260">
        <f t="shared" si="3"/>
        <v>0</v>
      </c>
      <c r="N26" s="259">
        <f t="shared" si="4"/>
        <v>0</v>
      </c>
      <c r="O26" s="259">
        <f t="shared" si="5"/>
        <v>0</v>
      </c>
      <c r="P26" s="259">
        <f t="shared" si="6"/>
        <v>0</v>
      </c>
      <c r="Q26" s="276">
        <f t="shared" si="7"/>
        <v>0</v>
      </c>
    </row>
    <row r="27" spans="1:17" ht="39.6">
      <c r="A27" s="379" t="s">
        <v>567</v>
      </c>
      <c r="B27" s="248"/>
      <c r="C27" s="244" t="s">
        <v>585</v>
      </c>
      <c r="D27" s="248"/>
      <c r="E27" s="248" t="s">
        <v>112</v>
      </c>
      <c r="F27" s="248">
        <v>1</v>
      </c>
      <c r="G27" s="255"/>
      <c r="H27" s="256"/>
      <c r="I27" s="257">
        <f t="shared" si="1"/>
        <v>0</v>
      </c>
      <c r="J27" s="241"/>
      <c r="K27" s="258"/>
      <c r="L27" s="276">
        <f t="shared" si="8"/>
        <v>0</v>
      </c>
      <c r="M27" s="260">
        <f t="shared" si="3"/>
        <v>0</v>
      </c>
      <c r="N27" s="259">
        <f t="shared" si="4"/>
        <v>0</v>
      </c>
      <c r="O27" s="259">
        <f t="shared" si="5"/>
        <v>0</v>
      </c>
      <c r="P27" s="259">
        <f t="shared" si="6"/>
        <v>0</v>
      </c>
      <c r="Q27" s="276">
        <f t="shared" si="7"/>
        <v>0</v>
      </c>
    </row>
    <row r="28" spans="1:17" ht="39.6">
      <c r="A28" s="379" t="s">
        <v>568</v>
      </c>
      <c r="B28" s="248"/>
      <c r="C28" s="244" t="s">
        <v>586</v>
      </c>
      <c r="D28" s="248"/>
      <c r="E28" s="248" t="s">
        <v>112</v>
      </c>
      <c r="F28" s="248">
        <v>6</v>
      </c>
      <c r="G28" s="255"/>
      <c r="H28" s="256"/>
      <c r="I28" s="257">
        <f t="shared" si="1"/>
        <v>0</v>
      </c>
      <c r="J28" s="241"/>
      <c r="K28" s="258"/>
      <c r="L28" s="276">
        <f t="shared" si="8"/>
        <v>0</v>
      </c>
      <c r="M28" s="260">
        <f t="shared" si="3"/>
        <v>0</v>
      </c>
      <c r="N28" s="259">
        <f t="shared" si="4"/>
        <v>0</v>
      </c>
      <c r="O28" s="259">
        <f t="shared" si="5"/>
        <v>0</v>
      </c>
      <c r="P28" s="259">
        <f t="shared" si="6"/>
        <v>0</v>
      </c>
      <c r="Q28" s="276">
        <f t="shared" si="7"/>
        <v>0</v>
      </c>
    </row>
    <row r="29" spans="1:17" ht="39.6">
      <c r="A29" s="379" t="s">
        <v>569</v>
      </c>
      <c r="B29" s="248"/>
      <c r="C29" s="244" t="s">
        <v>587</v>
      </c>
      <c r="D29" s="248"/>
      <c r="E29" s="248" t="s">
        <v>112</v>
      </c>
      <c r="F29" s="248">
        <v>1</v>
      </c>
      <c r="G29" s="255"/>
      <c r="H29" s="256"/>
      <c r="I29" s="257">
        <f t="shared" si="1"/>
        <v>0</v>
      </c>
      <c r="J29" s="241"/>
      <c r="K29" s="258"/>
      <c r="L29" s="276">
        <f t="shared" si="8"/>
        <v>0</v>
      </c>
      <c r="M29" s="260">
        <f t="shared" si="3"/>
        <v>0</v>
      </c>
      <c r="N29" s="259">
        <f t="shared" si="4"/>
        <v>0</v>
      </c>
      <c r="O29" s="259">
        <f t="shared" si="5"/>
        <v>0</v>
      </c>
      <c r="P29" s="259">
        <f t="shared" si="6"/>
        <v>0</v>
      </c>
      <c r="Q29" s="276">
        <f t="shared" si="7"/>
        <v>0</v>
      </c>
    </row>
    <row r="30" spans="1:17">
      <c r="A30" s="247">
        <v>12</v>
      </c>
      <c r="B30" s="248"/>
      <c r="C30" s="244" t="s">
        <v>446</v>
      </c>
      <c r="D30" s="248"/>
      <c r="E30" s="248" t="s">
        <v>76</v>
      </c>
      <c r="F30" s="248">
        <v>1</v>
      </c>
      <c r="G30" s="255"/>
      <c r="H30" s="256"/>
      <c r="I30" s="257">
        <f t="shared" si="1"/>
        <v>0</v>
      </c>
      <c r="J30" s="241"/>
      <c r="K30" s="258"/>
      <c r="L30" s="276">
        <f t="shared" si="8"/>
        <v>0</v>
      </c>
      <c r="M30" s="260">
        <f t="shared" si="3"/>
        <v>0</v>
      </c>
      <c r="N30" s="259">
        <f t="shared" si="4"/>
        <v>0</v>
      </c>
      <c r="O30" s="259">
        <f t="shared" si="5"/>
        <v>0</v>
      </c>
      <c r="P30" s="259">
        <f t="shared" si="6"/>
        <v>0</v>
      </c>
      <c r="Q30" s="276">
        <f t="shared" si="7"/>
        <v>0</v>
      </c>
    </row>
    <row r="31" spans="1:17" ht="39.6">
      <c r="A31" s="379" t="s">
        <v>570</v>
      </c>
      <c r="B31" s="248"/>
      <c r="C31" s="244" t="s">
        <v>580</v>
      </c>
      <c r="D31" s="248"/>
      <c r="E31" s="248" t="s">
        <v>76</v>
      </c>
      <c r="F31" s="248">
        <v>1</v>
      </c>
      <c r="G31" s="255"/>
      <c r="H31" s="256"/>
      <c r="I31" s="257">
        <f t="shared" si="1"/>
        <v>0</v>
      </c>
      <c r="J31" s="241"/>
      <c r="K31" s="258"/>
      <c r="L31" s="276">
        <f t="shared" si="8"/>
        <v>0</v>
      </c>
      <c r="M31" s="260">
        <f t="shared" si="3"/>
        <v>0</v>
      </c>
      <c r="N31" s="259">
        <f t="shared" si="4"/>
        <v>0</v>
      </c>
      <c r="O31" s="259">
        <f t="shared" si="5"/>
        <v>0</v>
      </c>
      <c r="P31" s="259">
        <f t="shared" si="6"/>
        <v>0</v>
      </c>
      <c r="Q31" s="276">
        <f t="shared" si="7"/>
        <v>0</v>
      </c>
    </row>
    <row r="32" spans="1:17" ht="39.6">
      <c r="A32" s="379" t="s">
        <v>571</v>
      </c>
      <c r="B32" s="248"/>
      <c r="C32" s="262" t="s">
        <v>581</v>
      </c>
      <c r="D32" s="263"/>
      <c r="E32" s="263" t="s">
        <v>112</v>
      </c>
      <c r="F32" s="263">
        <v>2</v>
      </c>
      <c r="G32" s="255"/>
      <c r="H32" s="256"/>
      <c r="I32" s="257">
        <f t="shared" si="1"/>
        <v>0</v>
      </c>
      <c r="J32" s="241"/>
      <c r="K32" s="258"/>
      <c r="L32" s="276">
        <f t="shared" si="8"/>
        <v>0</v>
      </c>
      <c r="M32" s="260">
        <f t="shared" si="3"/>
        <v>0</v>
      </c>
      <c r="N32" s="259">
        <f t="shared" si="4"/>
        <v>0</v>
      </c>
      <c r="O32" s="259">
        <f t="shared" si="5"/>
        <v>0</v>
      </c>
      <c r="P32" s="259">
        <f t="shared" si="6"/>
        <v>0</v>
      </c>
      <c r="Q32" s="276">
        <f t="shared" si="7"/>
        <v>0</v>
      </c>
    </row>
    <row r="33" spans="1:17" ht="52.8">
      <c r="A33" s="379" t="s">
        <v>572</v>
      </c>
      <c r="B33" s="248"/>
      <c r="C33" s="262" t="s">
        <v>582</v>
      </c>
      <c r="D33" s="263"/>
      <c r="E33" s="263" t="s">
        <v>112</v>
      </c>
      <c r="F33" s="263">
        <v>4</v>
      </c>
      <c r="G33" s="255"/>
      <c r="H33" s="256"/>
      <c r="I33" s="257">
        <f t="shared" si="1"/>
        <v>0</v>
      </c>
      <c r="J33" s="241"/>
      <c r="K33" s="258"/>
      <c r="L33" s="276">
        <f t="shared" si="8"/>
        <v>0</v>
      </c>
      <c r="M33" s="260">
        <f t="shared" si="3"/>
        <v>0</v>
      </c>
      <c r="N33" s="259">
        <f t="shared" si="4"/>
        <v>0</v>
      </c>
      <c r="O33" s="259">
        <f t="shared" si="5"/>
        <v>0</v>
      </c>
      <c r="P33" s="259">
        <f t="shared" si="6"/>
        <v>0</v>
      </c>
      <c r="Q33" s="276">
        <f t="shared" si="7"/>
        <v>0</v>
      </c>
    </row>
    <row r="34" spans="1:17">
      <c r="A34" s="247">
        <v>16</v>
      </c>
      <c r="B34" s="248"/>
      <c r="C34" s="262" t="s">
        <v>354</v>
      </c>
      <c r="D34" s="263"/>
      <c r="E34" s="263" t="s">
        <v>77</v>
      </c>
      <c r="F34" s="263">
        <v>5</v>
      </c>
      <c r="G34" s="255"/>
      <c r="H34" s="256"/>
      <c r="I34" s="257">
        <f t="shared" si="1"/>
        <v>0</v>
      </c>
      <c r="J34" s="241"/>
      <c r="K34" s="258"/>
      <c r="L34" s="276">
        <f t="shared" si="8"/>
        <v>0</v>
      </c>
      <c r="M34" s="260">
        <f t="shared" si="3"/>
        <v>0</v>
      </c>
      <c r="N34" s="259">
        <f t="shared" si="4"/>
        <v>0</v>
      </c>
      <c r="O34" s="259">
        <f t="shared" si="5"/>
        <v>0</v>
      </c>
      <c r="P34" s="259">
        <f t="shared" si="6"/>
        <v>0</v>
      </c>
      <c r="Q34" s="276">
        <f t="shared" si="7"/>
        <v>0</v>
      </c>
    </row>
    <row r="35" spans="1:17">
      <c r="A35" s="247">
        <v>17</v>
      </c>
      <c r="B35" s="248"/>
      <c r="C35" s="262" t="s">
        <v>355</v>
      </c>
      <c r="D35" s="263"/>
      <c r="E35" s="263" t="s">
        <v>77</v>
      </c>
      <c r="F35" s="263">
        <v>2</v>
      </c>
      <c r="G35" s="255"/>
      <c r="H35" s="256"/>
      <c r="I35" s="257">
        <f t="shared" si="1"/>
        <v>0</v>
      </c>
      <c r="J35" s="241"/>
      <c r="K35" s="258"/>
      <c r="L35" s="276">
        <f t="shared" si="8"/>
        <v>0</v>
      </c>
      <c r="M35" s="260">
        <f t="shared" si="3"/>
        <v>0</v>
      </c>
      <c r="N35" s="259">
        <f t="shared" si="4"/>
        <v>0</v>
      </c>
      <c r="O35" s="259">
        <f t="shared" si="5"/>
        <v>0</v>
      </c>
      <c r="P35" s="259">
        <f t="shared" si="6"/>
        <v>0</v>
      </c>
      <c r="Q35" s="276">
        <f t="shared" si="7"/>
        <v>0</v>
      </c>
    </row>
    <row r="36" spans="1:17" ht="26.4">
      <c r="A36" s="247">
        <v>18</v>
      </c>
      <c r="B36" s="248"/>
      <c r="C36" s="262" t="s">
        <v>444</v>
      </c>
      <c r="D36" s="263"/>
      <c r="E36" s="263" t="s">
        <v>112</v>
      </c>
      <c r="F36" s="263">
        <v>10</v>
      </c>
      <c r="G36" s="255"/>
      <c r="H36" s="256"/>
      <c r="I36" s="257">
        <f t="shared" ref="I36" si="9">ROUND(G36*H36,2)</f>
        <v>0</v>
      </c>
      <c r="J36" s="241"/>
      <c r="K36" s="258"/>
      <c r="L36" s="276">
        <f t="shared" si="8"/>
        <v>0</v>
      </c>
      <c r="M36" s="260">
        <f t="shared" si="3"/>
        <v>0</v>
      </c>
      <c r="N36" s="259">
        <f t="shared" si="4"/>
        <v>0</v>
      </c>
      <c r="O36" s="259">
        <f t="shared" si="5"/>
        <v>0</v>
      </c>
      <c r="P36" s="259">
        <f t="shared" si="6"/>
        <v>0</v>
      </c>
      <c r="Q36" s="276">
        <f t="shared" ref="Q36" si="10">SUM(N36:P36)</f>
        <v>0</v>
      </c>
    </row>
    <row r="37" spans="1:17" ht="26.4">
      <c r="A37" s="247">
        <v>19</v>
      </c>
      <c r="B37" s="248"/>
      <c r="C37" s="262" t="s">
        <v>445</v>
      </c>
      <c r="D37" s="263"/>
      <c r="E37" s="263" t="s">
        <v>112</v>
      </c>
      <c r="F37" s="263">
        <v>2</v>
      </c>
      <c r="G37" s="257"/>
      <c r="H37" s="264"/>
      <c r="I37" s="257">
        <f t="shared" si="1"/>
        <v>0</v>
      </c>
      <c r="J37" s="241"/>
      <c r="K37" s="258"/>
      <c r="L37" s="276">
        <f t="shared" si="8"/>
        <v>0</v>
      </c>
      <c r="M37" s="260">
        <f t="shared" si="3"/>
        <v>0</v>
      </c>
      <c r="N37" s="259">
        <f t="shared" si="4"/>
        <v>0</v>
      </c>
      <c r="O37" s="259">
        <f t="shared" si="5"/>
        <v>0</v>
      </c>
      <c r="P37" s="259">
        <f t="shared" si="6"/>
        <v>0</v>
      </c>
      <c r="Q37" s="276">
        <f t="shared" si="7"/>
        <v>0</v>
      </c>
    </row>
    <row r="38" spans="1:17" ht="39.6">
      <c r="A38" s="427" t="s">
        <v>693</v>
      </c>
      <c r="B38" s="248"/>
      <c r="C38" s="384" t="s">
        <v>697</v>
      </c>
      <c r="D38" s="428" t="s">
        <v>696</v>
      </c>
      <c r="E38" s="263" t="s">
        <v>76</v>
      </c>
      <c r="F38" s="263">
        <v>6</v>
      </c>
      <c r="G38" s="257"/>
      <c r="H38" s="264"/>
      <c r="I38" s="257">
        <f t="shared" ref="I38:I40" si="11">ROUND(G38*H38,2)</f>
        <v>0</v>
      </c>
      <c r="J38" s="241"/>
      <c r="K38" s="258"/>
      <c r="L38" s="276">
        <f t="shared" ref="L38:L40" si="12">SUM(I38:K38)</f>
        <v>0</v>
      </c>
      <c r="M38" s="260">
        <f t="shared" ref="M38:M40" si="13">ROUND(G38*F38,2)</f>
        <v>0</v>
      </c>
      <c r="N38" s="259">
        <f t="shared" ref="N38:N40" si="14">ROUND(I38*F38,2)</f>
        <v>0</v>
      </c>
      <c r="O38" s="259">
        <f t="shared" ref="O38:O40" si="15">ROUND(J38*F38,2)</f>
        <v>0</v>
      </c>
      <c r="P38" s="259">
        <f t="shared" ref="P38:P40" si="16">ROUND(K38*F38,2)</f>
        <v>0</v>
      </c>
      <c r="Q38" s="276">
        <f t="shared" ref="Q38:Q40" si="17">SUM(N38:P38)</f>
        <v>0</v>
      </c>
    </row>
    <row r="39" spans="1:17">
      <c r="A39" s="427" t="s">
        <v>694</v>
      </c>
      <c r="B39" s="248"/>
      <c r="C39" s="384" t="s">
        <v>698</v>
      </c>
      <c r="D39" s="263"/>
      <c r="E39" s="263" t="s">
        <v>76</v>
      </c>
      <c r="F39" s="263">
        <v>1</v>
      </c>
      <c r="G39" s="257"/>
      <c r="H39" s="264"/>
      <c r="I39" s="257">
        <f t="shared" si="11"/>
        <v>0</v>
      </c>
      <c r="J39" s="241"/>
      <c r="K39" s="258"/>
      <c r="L39" s="276">
        <f t="shared" si="12"/>
        <v>0</v>
      </c>
      <c r="M39" s="260">
        <f t="shared" si="13"/>
        <v>0</v>
      </c>
      <c r="N39" s="259">
        <f t="shared" si="14"/>
        <v>0</v>
      </c>
      <c r="O39" s="259">
        <f t="shared" si="15"/>
        <v>0</v>
      </c>
      <c r="P39" s="259">
        <f t="shared" si="16"/>
        <v>0</v>
      </c>
      <c r="Q39" s="276">
        <f t="shared" si="17"/>
        <v>0</v>
      </c>
    </row>
    <row r="40" spans="1:17">
      <c r="A40" s="427" t="s">
        <v>695</v>
      </c>
      <c r="B40" s="248"/>
      <c r="C40" s="384" t="s">
        <v>699</v>
      </c>
      <c r="D40" s="263"/>
      <c r="E40" s="263" t="s">
        <v>76</v>
      </c>
      <c r="F40" s="263">
        <v>1</v>
      </c>
      <c r="G40" s="257"/>
      <c r="H40" s="264"/>
      <c r="I40" s="257">
        <f t="shared" si="11"/>
        <v>0</v>
      </c>
      <c r="J40" s="241"/>
      <c r="K40" s="258"/>
      <c r="L40" s="276">
        <f t="shared" si="12"/>
        <v>0</v>
      </c>
      <c r="M40" s="260">
        <f t="shared" si="13"/>
        <v>0</v>
      </c>
      <c r="N40" s="259">
        <f t="shared" si="14"/>
        <v>0</v>
      </c>
      <c r="O40" s="259">
        <f t="shared" si="15"/>
        <v>0</v>
      </c>
      <c r="P40" s="259">
        <f t="shared" si="16"/>
        <v>0</v>
      </c>
      <c r="Q40" s="276">
        <f t="shared" si="17"/>
        <v>0</v>
      </c>
    </row>
    <row r="41" spans="1:17">
      <c r="A41" s="247"/>
      <c r="B41" s="248"/>
      <c r="C41" s="254" t="s">
        <v>248</v>
      </c>
      <c r="D41" s="254"/>
      <c r="E41" s="254"/>
      <c r="F41" s="254"/>
      <c r="G41" s="250"/>
      <c r="H41" s="251"/>
      <c r="I41" s="252"/>
      <c r="J41" s="251"/>
      <c r="K41" s="251"/>
      <c r="L41" s="276">
        <f t="shared" si="8"/>
        <v>0</v>
      </c>
      <c r="M41" s="260">
        <f t="shared" si="3"/>
        <v>0</v>
      </c>
      <c r="N41" s="259">
        <f t="shared" si="4"/>
        <v>0</v>
      </c>
      <c r="O41" s="259">
        <f t="shared" si="5"/>
        <v>0</v>
      </c>
      <c r="P41" s="259">
        <f t="shared" si="6"/>
        <v>0</v>
      </c>
      <c r="Q41" s="276">
        <f t="shared" si="7"/>
        <v>0</v>
      </c>
    </row>
    <row r="42" spans="1:17" ht="39.6">
      <c r="A42" s="379" t="s">
        <v>573</v>
      </c>
      <c r="B42" s="248"/>
      <c r="C42" s="262" t="s">
        <v>577</v>
      </c>
      <c r="D42" s="248"/>
      <c r="E42" s="248" t="s">
        <v>77</v>
      </c>
      <c r="F42" s="248">
        <f>35*3</f>
        <v>105</v>
      </c>
      <c r="G42" s="255"/>
      <c r="H42" s="256"/>
      <c r="I42" s="257">
        <f t="shared" ref="I42:I50" si="18">ROUND(G42*H42,2)</f>
        <v>0</v>
      </c>
      <c r="J42" s="241"/>
      <c r="K42" s="258"/>
      <c r="L42" s="276">
        <f t="shared" si="8"/>
        <v>0</v>
      </c>
      <c r="M42" s="260">
        <f t="shared" si="3"/>
        <v>0</v>
      </c>
      <c r="N42" s="259">
        <f t="shared" si="4"/>
        <v>0</v>
      </c>
      <c r="O42" s="259">
        <f t="shared" si="5"/>
        <v>0</v>
      </c>
      <c r="P42" s="259">
        <f t="shared" si="6"/>
        <v>0</v>
      </c>
      <c r="Q42" s="276">
        <f t="shared" si="7"/>
        <v>0</v>
      </c>
    </row>
    <row r="43" spans="1:17" ht="26.4">
      <c r="A43" s="247">
        <v>21</v>
      </c>
      <c r="B43" s="248"/>
      <c r="C43" s="262" t="s">
        <v>353</v>
      </c>
      <c r="D43" s="263"/>
      <c r="E43" s="263" t="s">
        <v>77</v>
      </c>
      <c r="F43" s="263">
        <f>50*3</f>
        <v>150</v>
      </c>
      <c r="G43" s="255"/>
      <c r="H43" s="256"/>
      <c r="I43" s="257">
        <f t="shared" si="18"/>
        <v>0</v>
      </c>
      <c r="J43" s="241"/>
      <c r="K43" s="258"/>
      <c r="L43" s="276">
        <f t="shared" si="8"/>
        <v>0</v>
      </c>
      <c r="M43" s="260">
        <f t="shared" si="3"/>
        <v>0</v>
      </c>
      <c r="N43" s="259">
        <f t="shared" si="4"/>
        <v>0</v>
      </c>
      <c r="O43" s="259">
        <f t="shared" si="5"/>
        <v>0</v>
      </c>
      <c r="P43" s="259">
        <f t="shared" si="6"/>
        <v>0</v>
      </c>
      <c r="Q43" s="276">
        <f t="shared" si="7"/>
        <v>0</v>
      </c>
    </row>
    <row r="44" spans="1:17" ht="26.4">
      <c r="A44" s="247">
        <v>22</v>
      </c>
      <c r="B44" s="248"/>
      <c r="C44" s="262" t="s">
        <v>345</v>
      </c>
      <c r="D44" s="263"/>
      <c r="E44" s="263" t="s">
        <v>76</v>
      </c>
      <c r="F44" s="263">
        <v>1</v>
      </c>
      <c r="G44" s="255"/>
      <c r="H44" s="256"/>
      <c r="I44" s="257">
        <f t="shared" ref="I44" si="19">ROUND(G44*H44,2)</f>
        <v>0</v>
      </c>
      <c r="J44" s="241"/>
      <c r="K44" s="258"/>
      <c r="L44" s="276">
        <f t="shared" si="8"/>
        <v>0</v>
      </c>
      <c r="M44" s="260">
        <f t="shared" si="3"/>
        <v>0</v>
      </c>
      <c r="N44" s="259">
        <f t="shared" si="4"/>
        <v>0</v>
      </c>
      <c r="O44" s="259">
        <f t="shared" si="5"/>
        <v>0</v>
      </c>
      <c r="P44" s="259">
        <f t="shared" si="6"/>
        <v>0</v>
      </c>
      <c r="Q44" s="276">
        <f t="shared" ref="Q44:Q45" si="20">SUM(N44:P44)</f>
        <v>0</v>
      </c>
    </row>
    <row r="45" spans="1:17" ht="39.6">
      <c r="A45" s="379" t="s">
        <v>574</v>
      </c>
      <c r="B45" s="248"/>
      <c r="C45" s="262" t="s">
        <v>578</v>
      </c>
      <c r="D45" s="248" t="s">
        <v>249</v>
      </c>
      <c r="E45" s="248" t="s">
        <v>76</v>
      </c>
      <c r="F45" s="248">
        <v>24</v>
      </c>
      <c r="G45" s="255"/>
      <c r="H45" s="256"/>
      <c r="I45" s="257">
        <f t="shared" si="18"/>
        <v>0</v>
      </c>
      <c r="J45" s="241"/>
      <c r="K45" s="258"/>
      <c r="L45" s="276">
        <f t="shared" si="8"/>
        <v>0</v>
      </c>
      <c r="M45" s="260">
        <f t="shared" si="3"/>
        <v>0</v>
      </c>
      <c r="N45" s="259">
        <f t="shared" si="4"/>
        <v>0</v>
      </c>
      <c r="O45" s="259">
        <f t="shared" si="5"/>
        <v>0</v>
      </c>
      <c r="P45" s="259">
        <f t="shared" si="6"/>
        <v>0</v>
      </c>
      <c r="Q45" s="276">
        <f t="shared" si="20"/>
        <v>0</v>
      </c>
    </row>
    <row r="46" spans="1:17" ht="39.6">
      <c r="A46" s="379" t="s">
        <v>575</v>
      </c>
      <c r="B46" s="248"/>
      <c r="C46" s="262" t="s">
        <v>579</v>
      </c>
      <c r="D46" s="248"/>
      <c r="E46" s="248" t="s">
        <v>77</v>
      </c>
      <c r="F46" s="263">
        <f>(4*15)+(4*10)+30+30+30+20+30+20</f>
        <v>260</v>
      </c>
      <c r="G46" s="255"/>
      <c r="H46" s="256"/>
      <c r="I46" s="257">
        <f t="shared" si="18"/>
        <v>0</v>
      </c>
      <c r="J46" s="241"/>
      <c r="K46" s="258"/>
      <c r="L46" s="276">
        <f t="shared" si="8"/>
        <v>0</v>
      </c>
      <c r="M46" s="260">
        <f t="shared" si="3"/>
        <v>0</v>
      </c>
      <c r="N46" s="259">
        <f t="shared" si="4"/>
        <v>0</v>
      </c>
      <c r="O46" s="259">
        <f t="shared" si="5"/>
        <v>0</v>
      </c>
      <c r="P46" s="259">
        <f t="shared" si="6"/>
        <v>0</v>
      </c>
      <c r="Q46" s="276">
        <f t="shared" si="7"/>
        <v>0</v>
      </c>
    </row>
    <row r="47" spans="1:17" ht="52.8">
      <c r="A47" s="379" t="s">
        <v>576</v>
      </c>
      <c r="B47" s="248"/>
      <c r="C47" s="262" t="s">
        <v>701</v>
      </c>
      <c r="D47" s="248"/>
      <c r="E47" s="248" t="s">
        <v>76</v>
      </c>
      <c r="F47" s="248">
        <f>24+16+6+6+6+4+6+4</f>
        <v>72</v>
      </c>
      <c r="G47" s="255"/>
      <c r="H47" s="256"/>
      <c r="I47" s="257">
        <f t="shared" si="18"/>
        <v>0</v>
      </c>
      <c r="J47" s="241"/>
      <c r="K47" s="258"/>
      <c r="L47" s="276">
        <f t="shared" si="8"/>
        <v>0</v>
      </c>
      <c r="M47" s="260">
        <f t="shared" si="3"/>
        <v>0</v>
      </c>
      <c r="N47" s="259">
        <f t="shared" si="4"/>
        <v>0</v>
      </c>
      <c r="O47" s="259">
        <f t="shared" si="5"/>
        <v>0</v>
      </c>
      <c r="P47" s="259">
        <f t="shared" si="6"/>
        <v>0</v>
      </c>
      <c r="Q47" s="276">
        <f t="shared" si="7"/>
        <v>0</v>
      </c>
    </row>
    <row r="48" spans="1:17" ht="23.25" customHeight="1">
      <c r="A48" s="247">
        <v>26</v>
      </c>
      <c r="B48" s="248"/>
      <c r="C48" s="262" t="s">
        <v>352</v>
      </c>
      <c r="D48" s="248"/>
      <c r="E48" s="248" t="s">
        <v>77</v>
      </c>
      <c r="F48" s="248">
        <v>40</v>
      </c>
      <c r="G48" s="255"/>
      <c r="H48" s="256"/>
      <c r="I48" s="257">
        <f t="shared" si="18"/>
        <v>0</v>
      </c>
      <c r="J48" s="241"/>
      <c r="K48" s="258"/>
      <c r="L48" s="276">
        <f t="shared" si="8"/>
        <v>0</v>
      </c>
      <c r="M48" s="260">
        <f t="shared" si="3"/>
        <v>0</v>
      </c>
      <c r="N48" s="259">
        <f t="shared" si="4"/>
        <v>0</v>
      </c>
      <c r="O48" s="259">
        <f t="shared" si="5"/>
        <v>0</v>
      </c>
      <c r="P48" s="259">
        <f t="shared" si="6"/>
        <v>0</v>
      </c>
      <c r="Q48" s="276">
        <f t="shared" si="7"/>
        <v>0</v>
      </c>
    </row>
    <row r="49" spans="1:17" ht="26.4">
      <c r="A49" s="247">
        <v>27</v>
      </c>
      <c r="B49" s="248"/>
      <c r="C49" s="262" t="s">
        <v>351</v>
      </c>
      <c r="D49" s="248" t="s">
        <v>250</v>
      </c>
      <c r="E49" s="248" t="s">
        <v>76</v>
      </c>
      <c r="F49" s="248">
        <v>4</v>
      </c>
      <c r="G49" s="255"/>
      <c r="H49" s="256"/>
      <c r="I49" s="257">
        <f t="shared" si="18"/>
        <v>0</v>
      </c>
      <c r="J49" s="241"/>
      <c r="K49" s="258"/>
      <c r="L49" s="276">
        <f t="shared" si="8"/>
        <v>0</v>
      </c>
      <c r="M49" s="260">
        <f t="shared" si="3"/>
        <v>0</v>
      </c>
      <c r="N49" s="259">
        <f t="shared" si="4"/>
        <v>0</v>
      </c>
      <c r="O49" s="259">
        <f t="shared" si="5"/>
        <v>0</v>
      </c>
      <c r="P49" s="259">
        <f t="shared" si="6"/>
        <v>0</v>
      </c>
      <c r="Q49" s="276">
        <f t="shared" si="7"/>
        <v>0</v>
      </c>
    </row>
    <row r="50" spans="1:17">
      <c r="A50" s="247">
        <v>28</v>
      </c>
      <c r="B50" s="248"/>
      <c r="C50" s="244" t="s">
        <v>346</v>
      </c>
      <c r="D50" s="248"/>
      <c r="E50" s="248" t="s">
        <v>77</v>
      </c>
      <c r="F50" s="248">
        <v>17</v>
      </c>
      <c r="G50" s="255"/>
      <c r="H50" s="256"/>
      <c r="I50" s="257">
        <f t="shared" si="18"/>
        <v>0</v>
      </c>
      <c r="J50" s="241"/>
      <c r="K50" s="258"/>
      <c r="L50" s="276">
        <f t="shared" si="8"/>
        <v>0</v>
      </c>
      <c r="M50" s="260">
        <f t="shared" si="3"/>
        <v>0</v>
      </c>
      <c r="N50" s="259">
        <f t="shared" si="4"/>
        <v>0</v>
      </c>
      <c r="O50" s="259">
        <f t="shared" si="5"/>
        <v>0</v>
      </c>
      <c r="P50" s="259">
        <f t="shared" si="6"/>
        <v>0</v>
      </c>
      <c r="Q50" s="276">
        <f t="shared" si="7"/>
        <v>0</v>
      </c>
    </row>
    <row r="51" spans="1:17">
      <c r="A51" s="247">
        <v>29</v>
      </c>
      <c r="B51" s="248"/>
      <c r="C51" s="244" t="s">
        <v>347</v>
      </c>
      <c r="D51" s="248"/>
      <c r="E51" s="248" t="s">
        <v>77</v>
      </c>
      <c r="F51" s="248">
        <v>20</v>
      </c>
      <c r="G51" s="255"/>
      <c r="H51" s="256"/>
      <c r="I51" s="257">
        <f t="shared" ref="I51" si="21">ROUND(G51*H51,2)</f>
        <v>0</v>
      </c>
      <c r="J51" s="241"/>
      <c r="K51" s="258"/>
      <c r="L51" s="276">
        <f t="shared" si="8"/>
        <v>0</v>
      </c>
      <c r="M51" s="260">
        <f t="shared" si="3"/>
        <v>0</v>
      </c>
      <c r="N51" s="259">
        <f t="shared" si="4"/>
        <v>0</v>
      </c>
      <c r="O51" s="259">
        <f t="shared" si="5"/>
        <v>0</v>
      </c>
      <c r="P51" s="259">
        <f t="shared" si="6"/>
        <v>0</v>
      </c>
      <c r="Q51" s="276">
        <f t="shared" si="7"/>
        <v>0</v>
      </c>
    </row>
    <row r="52" spans="1:17">
      <c r="A52" s="247">
        <v>30</v>
      </c>
      <c r="B52" s="248"/>
      <c r="C52" s="244" t="s">
        <v>348</v>
      </c>
      <c r="D52" s="248"/>
      <c r="E52" s="248" t="s">
        <v>77</v>
      </c>
      <c r="F52" s="248">
        <f>15+20+20+25+25+25+10+20+15+25</f>
        <v>200</v>
      </c>
      <c r="G52" s="255"/>
      <c r="H52" s="256"/>
      <c r="I52" s="257">
        <f t="shared" ref="I52:I54" si="22">ROUND(G52*H52,2)</f>
        <v>0</v>
      </c>
      <c r="J52" s="241"/>
      <c r="K52" s="258"/>
      <c r="L52" s="276">
        <f t="shared" si="8"/>
        <v>0</v>
      </c>
      <c r="M52" s="260">
        <f t="shared" ref="M52:M83" si="23">ROUND(G52*F52,2)</f>
        <v>0</v>
      </c>
      <c r="N52" s="259">
        <f t="shared" ref="N52:N83" si="24">ROUND(I52*F52,2)</f>
        <v>0</v>
      </c>
      <c r="O52" s="259">
        <f t="shared" ref="O52:O83" si="25">ROUND(J52*F52,2)</f>
        <v>0</v>
      </c>
      <c r="P52" s="259">
        <f t="shared" ref="P52:P83" si="26">ROUND(K52*F52,2)</f>
        <v>0</v>
      </c>
      <c r="Q52" s="276">
        <f t="shared" si="7"/>
        <v>0</v>
      </c>
    </row>
    <row r="53" spans="1:17">
      <c r="A53" s="247">
        <v>31</v>
      </c>
      <c r="B53" s="248"/>
      <c r="C53" s="244" t="s">
        <v>349</v>
      </c>
      <c r="D53" s="248"/>
      <c r="E53" s="248" t="s">
        <v>77</v>
      </c>
      <c r="F53" s="248">
        <v>80</v>
      </c>
      <c r="G53" s="255"/>
      <c r="H53" s="256"/>
      <c r="I53" s="257">
        <f t="shared" si="22"/>
        <v>0</v>
      </c>
      <c r="J53" s="241"/>
      <c r="K53" s="258"/>
      <c r="L53" s="276">
        <f t="shared" si="8"/>
        <v>0</v>
      </c>
      <c r="M53" s="260">
        <f t="shared" si="23"/>
        <v>0</v>
      </c>
      <c r="N53" s="259">
        <f t="shared" si="24"/>
        <v>0</v>
      </c>
      <c r="O53" s="259">
        <f t="shared" si="25"/>
        <v>0</v>
      </c>
      <c r="P53" s="259">
        <f t="shared" si="26"/>
        <v>0</v>
      </c>
      <c r="Q53" s="276">
        <f t="shared" si="7"/>
        <v>0</v>
      </c>
    </row>
    <row r="54" spans="1:17">
      <c r="A54" s="247">
        <v>32</v>
      </c>
      <c r="B54" s="248"/>
      <c r="C54" s="244" t="s">
        <v>350</v>
      </c>
      <c r="D54" s="248"/>
      <c r="E54" s="248" t="s">
        <v>77</v>
      </c>
      <c r="F54" s="248">
        <f>15+15+80+50+50+60+30+50+30+20+20</f>
        <v>420</v>
      </c>
      <c r="G54" s="255"/>
      <c r="H54" s="256"/>
      <c r="I54" s="257">
        <f t="shared" si="22"/>
        <v>0</v>
      </c>
      <c r="J54" s="241"/>
      <c r="K54" s="258"/>
      <c r="L54" s="276">
        <f t="shared" si="8"/>
        <v>0</v>
      </c>
      <c r="M54" s="260">
        <f t="shared" si="23"/>
        <v>0</v>
      </c>
      <c r="N54" s="259">
        <f t="shared" si="24"/>
        <v>0</v>
      </c>
      <c r="O54" s="259">
        <f t="shared" si="25"/>
        <v>0</v>
      </c>
      <c r="P54" s="259">
        <f t="shared" si="26"/>
        <v>0</v>
      </c>
      <c r="Q54" s="276">
        <f t="shared" si="7"/>
        <v>0</v>
      </c>
    </row>
    <row r="55" spans="1:17" ht="26.4">
      <c r="A55" s="247"/>
      <c r="B55" s="248"/>
      <c r="C55" s="254" t="s">
        <v>251</v>
      </c>
      <c r="D55" s="254"/>
      <c r="E55" s="254"/>
      <c r="F55" s="254"/>
      <c r="G55" s="250"/>
      <c r="H55" s="251"/>
      <c r="I55" s="252"/>
      <c r="J55" s="251"/>
      <c r="K55" s="251"/>
      <c r="L55" s="276">
        <f t="shared" si="8"/>
        <v>0</v>
      </c>
      <c r="M55" s="260">
        <f t="shared" si="23"/>
        <v>0</v>
      </c>
      <c r="N55" s="259">
        <f t="shared" si="24"/>
        <v>0</v>
      </c>
      <c r="O55" s="259">
        <f t="shared" si="25"/>
        <v>0</v>
      </c>
      <c r="P55" s="259">
        <f t="shared" si="26"/>
        <v>0</v>
      </c>
      <c r="Q55" s="276">
        <f t="shared" si="7"/>
        <v>0</v>
      </c>
    </row>
    <row r="56" spans="1:17" ht="26.4">
      <c r="A56" s="247">
        <v>33</v>
      </c>
      <c r="B56" s="248"/>
      <c r="C56" s="244" t="s">
        <v>356</v>
      </c>
      <c r="D56" s="265"/>
      <c r="E56" s="248" t="s">
        <v>77</v>
      </c>
      <c r="F56" s="266">
        <v>90</v>
      </c>
      <c r="G56" s="255"/>
      <c r="H56" s="256"/>
      <c r="I56" s="257">
        <f t="shared" ref="I56:I61" si="27">ROUND(G56*H56,2)</f>
        <v>0</v>
      </c>
      <c r="J56" s="241"/>
      <c r="K56" s="258"/>
      <c r="L56" s="276">
        <f t="shared" si="8"/>
        <v>0</v>
      </c>
      <c r="M56" s="260">
        <f t="shared" si="23"/>
        <v>0</v>
      </c>
      <c r="N56" s="259">
        <f t="shared" si="24"/>
        <v>0</v>
      </c>
      <c r="O56" s="259">
        <f t="shared" si="25"/>
        <v>0</v>
      </c>
      <c r="P56" s="259">
        <f t="shared" si="26"/>
        <v>0</v>
      </c>
      <c r="Q56" s="276">
        <f t="shared" si="7"/>
        <v>0</v>
      </c>
    </row>
    <row r="57" spans="1:17" ht="26.4">
      <c r="A57" s="247">
        <v>34</v>
      </c>
      <c r="B57" s="248"/>
      <c r="C57" s="244" t="s">
        <v>357</v>
      </c>
      <c r="D57" s="265"/>
      <c r="E57" s="248" t="s">
        <v>77</v>
      </c>
      <c r="F57" s="266">
        <v>10</v>
      </c>
      <c r="G57" s="255"/>
      <c r="H57" s="256"/>
      <c r="I57" s="257">
        <f t="shared" si="27"/>
        <v>0</v>
      </c>
      <c r="J57" s="241"/>
      <c r="K57" s="258"/>
      <c r="L57" s="276">
        <f t="shared" si="8"/>
        <v>0</v>
      </c>
      <c r="M57" s="260">
        <f t="shared" si="23"/>
        <v>0</v>
      </c>
      <c r="N57" s="259">
        <f t="shared" si="24"/>
        <v>0</v>
      </c>
      <c r="O57" s="259">
        <f t="shared" si="25"/>
        <v>0</v>
      </c>
      <c r="P57" s="259">
        <f t="shared" si="26"/>
        <v>0</v>
      </c>
      <c r="Q57" s="276">
        <f t="shared" si="7"/>
        <v>0</v>
      </c>
    </row>
    <row r="58" spans="1:17" ht="26.4">
      <c r="A58" s="247">
        <v>35</v>
      </c>
      <c r="B58" s="248"/>
      <c r="C58" s="244" t="s">
        <v>358</v>
      </c>
      <c r="D58" s="265"/>
      <c r="E58" s="248" t="s">
        <v>77</v>
      </c>
      <c r="F58" s="266">
        <v>5</v>
      </c>
      <c r="G58" s="255"/>
      <c r="H58" s="256"/>
      <c r="I58" s="257">
        <f t="shared" si="27"/>
        <v>0</v>
      </c>
      <c r="J58" s="241"/>
      <c r="K58" s="258"/>
      <c r="L58" s="276">
        <f t="shared" si="8"/>
        <v>0</v>
      </c>
      <c r="M58" s="260">
        <f t="shared" si="23"/>
        <v>0</v>
      </c>
      <c r="N58" s="259">
        <f t="shared" si="24"/>
        <v>0</v>
      </c>
      <c r="O58" s="259">
        <f t="shared" si="25"/>
        <v>0</v>
      </c>
      <c r="P58" s="259">
        <f t="shared" si="26"/>
        <v>0</v>
      </c>
      <c r="Q58" s="276">
        <f t="shared" si="7"/>
        <v>0</v>
      </c>
    </row>
    <row r="59" spans="1:17" ht="26.4">
      <c r="A59" s="247">
        <v>36</v>
      </c>
      <c r="B59" s="248"/>
      <c r="C59" s="244" t="s">
        <v>359</v>
      </c>
      <c r="D59" s="265"/>
      <c r="E59" s="248" t="s">
        <v>77</v>
      </c>
      <c r="F59" s="266">
        <v>50</v>
      </c>
      <c r="G59" s="255"/>
      <c r="H59" s="256"/>
      <c r="I59" s="257">
        <f t="shared" si="27"/>
        <v>0</v>
      </c>
      <c r="J59" s="241"/>
      <c r="K59" s="258"/>
      <c r="L59" s="276">
        <f t="shared" si="8"/>
        <v>0</v>
      </c>
      <c r="M59" s="260">
        <f t="shared" si="23"/>
        <v>0</v>
      </c>
      <c r="N59" s="259">
        <f t="shared" si="24"/>
        <v>0</v>
      </c>
      <c r="O59" s="259">
        <f t="shared" si="25"/>
        <v>0</v>
      </c>
      <c r="P59" s="259">
        <f t="shared" si="26"/>
        <v>0</v>
      </c>
      <c r="Q59" s="276">
        <f t="shared" si="7"/>
        <v>0</v>
      </c>
    </row>
    <row r="60" spans="1:17" ht="26.4">
      <c r="A60" s="247">
        <v>37</v>
      </c>
      <c r="B60" s="248"/>
      <c r="C60" s="244" t="s">
        <v>360</v>
      </c>
      <c r="D60" s="265"/>
      <c r="E60" s="248" t="s">
        <v>77</v>
      </c>
      <c r="F60" s="266">
        <v>100</v>
      </c>
      <c r="G60" s="255"/>
      <c r="H60" s="256"/>
      <c r="I60" s="257">
        <f t="shared" si="27"/>
        <v>0</v>
      </c>
      <c r="J60" s="241"/>
      <c r="K60" s="258"/>
      <c r="L60" s="276">
        <f t="shared" ref="L60:L91" si="28">SUM(I60:K60)</f>
        <v>0</v>
      </c>
      <c r="M60" s="260">
        <f t="shared" si="23"/>
        <v>0</v>
      </c>
      <c r="N60" s="259">
        <f t="shared" si="24"/>
        <v>0</v>
      </c>
      <c r="O60" s="259">
        <f t="shared" si="25"/>
        <v>0</v>
      </c>
      <c r="P60" s="259">
        <f t="shared" si="26"/>
        <v>0</v>
      </c>
      <c r="Q60" s="276">
        <f t="shared" si="7"/>
        <v>0</v>
      </c>
    </row>
    <row r="61" spans="1:17" ht="26.4">
      <c r="A61" s="247">
        <v>38</v>
      </c>
      <c r="B61" s="248"/>
      <c r="C61" s="244" t="s">
        <v>361</v>
      </c>
      <c r="D61" s="265"/>
      <c r="E61" s="248" t="s">
        <v>77</v>
      </c>
      <c r="F61" s="266">
        <v>100</v>
      </c>
      <c r="G61" s="255"/>
      <c r="H61" s="256"/>
      <c r="I61" s="257">
        <f t="shared" si="27"/>
        <v>0</v>
      </c>
      <c r="J61" s="241"/>
      <c r="K61" s="258"/>
      <c r="L61" s="276">
        <f t="shared" si="28"/>
        <v>0</v>
      </c>
      <c r="M61" s="260">
        <f t="shared" si="23"/>
        <v>0</v>
      </c>
      <c r="N61" s="259">
        <f t="shared" si="24"/>
        <v>0</v>
      </c>
      <c r="O61" s="259">
        <f t="shared" si="25"/>
        <v>0</v>
      </c>
      <c r="P61" s="259">
        <f t="shared" si="26"/>
        <v>0</v>
      </c>
      <c r="Q61" s="276">
        <f t="shared" si="7"/>
        <v>0</v>
      </c>
    </row>
    <row r="62" spans="1:17" ht="26.4">
      <c r="A62" s="247">
        <v>39</v>
      </c>
      <c r="B62" s="248"/>
      <c r="C62" s="244" t="s">
        <v>362</v>
      </c>
      <c r="D62" s="267"/>
      <c r="E62" s="248" t="s">
        <v>164</v>
      </c>
      <c r="F62" s="266">
        <v>1</v>
      </c>
      <c r="G62" s="255"/>
      <c r="H62" s="256"/>
      <c r="I62" s="257"/>
      <c r="J62" s="241"/>
      <c r="K62" s="258"/>
      <c r="L62" s="276">
        <f t="shared" si="28"/>
        <v>0</v>
      </c>
      <c r="M62" s="260">
        <f t="shared" si="23"/>
        <v>0</v>
      </c>
      <c r="N62" s="259">
        <f t="shared" si="24"/>
        <v>0</v>
      </c>
      <c r="O62" s="259">
        <f t="shared" si="25"/>
        <v>0</v>
      </c>
      <c r="P62" s="259">
        <f t="shared" si="26"/>
        <v>0</v>
      </c>
      <c r="Q62" s="276">
        <f t="shared" si="7"/>
        <v>0</v>
      </c>
    </row>
    <row r="63" spans="1:17" ht="26.4">
      <c r="A63" s="247">
        <v>40</v>
      </c>
      <c r="B63" s="248"/>
      <c r="C63" s="244" t="s">
        <v>363</v>
      </c>
      <c r="D63" s="267" t="s">
        <v>252</v>
      </c>
      <c r="E63" s="248" t="s">
        <v>112</v>
      </c>
      <c r="F63" s="266">
        <v>9</v>
      </c>
      <c r="G63" s="255"/>
      <c r="H63" s="256"/>
      <c r="I63" s="257">
        <f t="shared" ref="I63:I68" si="29">ROUND(G63*H63,2)</f>
        <v>0</v>
      </c>
      <c r="J63" s="241"/>
      <c r="K63" s="258"/>
      <c r="L63" s="276">
        <f t="shared" si="28"/>
        <v>0</v>
      </c>
      <c r="M63" s="260">
        <f t="shared" si="23"/>
        <v>0</v>
      </c>
      <c r="N63" s="259">
        <f t="shared" si="24"/>
        <v>0</v>
      </c>
      <c r="O63" s="259">
        <f t="shared" si="25"/>
        <v>0</v>
      </c>
      <c r="P63" s="259">
        <f t="shared" si="26"/>
        <v>0</v>
      </c>
      <c r="Q63" s="276">
        <f t="shared" si="7"/>
        <v>0</v>
      </c>
    </row>
    <row r="64" spans="1:17" ht="26.4">
      <c r="A64" s="247">
        <v>41</v>
      </c>
      <c r="B64" s="248"/>
      <c r="C64" s="244" t="s">
        <v>364</v>
      </c>
      <c r="D64" s="267" t="s">
        <v>253</v>
      </c>
      <c r="E64" s="248" t="s">
        <v>112</v>
      </c>
      <c r="F64" s="266">
        <v>5</v>
      </c>
      <c r="G64" s="255"/>
      <c r="H64" s="256"/>
      <c r="I64" s="257">
        <f t="shared" si="29"/>
        <v>0</v>
      </c>
      <c r="J64" s="241"/>
      <c r="K64" s="258"/>
      <c r="L64" s="276">
        <f t="shared" si="28"/>
        <v>0</v>
      </c>
      <c r="M64" s="260">
        <f t="shared" si="23"/>
        <v>0</v>
      </c>
      <c r="N64" s="259">
        <f t="shared" si="24"/>
        <v>0</v>
      </c>
      <c r="O64" s="259">
        <f t="shared" si="25"/>
        <v>0</v>
      </c>
      <c r="P64" s="259">
        <f t="shared" si="26"/>
        <v>0</v>
      </c>
      <c r="Q64" s="276">
        <f t="shared" si="7"/>
        <v>0</v>
      </c>
    </row>
    <row r="65" spans="1:17" ht="26.4">
      <c r="A65" s="247">
        <v>42</v>
      </c>
      <c r="B65" s="248"/>
      <c r="C65" s="244" t="s">
        <v>365</v>
      </c>
      <c r="D65" s="267" t="s">
        <v>254</v>
      </c>
      <c r="E65" s="248" t="s">
        <v>112</v>
      </c>
      <c r="F65" s="266">
        <v>12</v>
      </c>
      <c r="G65" s="255"/>
      <c r="H65" s="256"/>
      <c r="I65" s="257">
        <f t="shared" si="29"/>
        <v>0</v>
      </c>
      <c r="J65" s="241"/>
      <c r="K65" s="258"/>
      <c r="L65" s="276">
        <f t="shared" si="28"/>
        <v>0</v>
      </c>
      <c r="M65" s="260">
        <f t="shared" si="23"/>
        <v>0</v>
      </c>
      <c r="N65" s="259">
        <f t="shared" si="24"/>
        <v>0</v>
      </c>
      <c r="O65" s="259">
        <f t="shared" si="25"/>
        <v>0</v>
      </c>
      <c r="P65" s="259">
        <f t="shared" si="26"/>
        <v>0</v>
      </c>
      <c r="Q65" s="276">
        <f t="shared" si="7"/>
        <v>0</v>
      </c>
    </row>
    <row r="66" spans="1:17" ht="26.4">
      <c r="A66" s="247">
        <v>43</v>
      </c>
      <c r="B66" s="248"/>
      <c r="C66" s="244" t="s">
        <v>366</v>
      </c>
      <c r="D66" s="267"/>
      <c r="E66" s="248" t="s">
        <v>112</v>
      </c>
      <c r="F66" s="266">
        <v>10</v>
      </c>
      <c r="G66" s="255"/>
      <c r="H66" s="256"/>
      <c r="I66" s="257">
        <f t="shared" si="29"/>
        <v>0</v>
      </c>
      <c r="J66" s="241"/>
      <c r="K66" s="258"/>
      <c r="L66" s="276">
        <f t="shared" si="28"/>
        <v>0</v>
      </c>
      <c r="M66" s="260">
        <f t="shared" si="23"/>
        <v>0</v>
      </c>
      <c r="N66" s="259">
        <f t="shared" si="24"/>
        <v>0</v>
      </c>
      <c r="O66" s="259">
        <f t="shared" si="25"/>
        <v>0</v>
      </c>
      <c r="P66" s="259">
        <f t="shared" si="26"/>
        <v>0</v>
      </c>
      <c r="Q66" s="276">
        <f t="shared" si="7"/>
        <v>0</v>
      </c>
    </row>
    <row r="67" spans="1:17" ht="26.4">
      <c r="A67" s="247">
        <v>44</v>
      </c>
      <c r="B67" s="248"/>
      <c r="C67" s="244" t="s">
        <v>367</v>
      </c>
      <c r="D67" s="267"/>
      <c r="E67" s="248" t="s">
        <v>112</v>
      </c>
      <c r="F67" s="266">
        <v>6</v>
      </c>
      <c r="G67" s="255"/>
      <c r="H67" s="256"/>
      <c r="I67" s="257">
        <f t="shared" si="29"/>
        <v>0</v>
      </c>
      <c r="J67" s="241"/>
      <c r="K67" s="258"/>
      <c r="L67" s="276">
        <f t="shared" si="28"/>
        <v>0</v>
      </c>
      <c r="M67" s="260">
        <f t="shared" si="23"/>
        <v>0</v>
      </c>
      <c r="N67" s="259">
        <f t="shared" si="24"/>
        <v>0</v>
      </c>
      <c r="O67" s="259">
        <f t="shared" si="25"/>
        <v>0</v>
      </c>
      <c r="P67" s="259">
        <f t="shared" si="26"/>
        <v>0</v>
      </c>
      <c r="Q67" s="276">
        <f t="shared" si="7"/>
        <v>0</v>
      </c>
    </row>
    <row r="68" spans="1:17" ht="26.4">
      <c r="A68" s="247">
        <v>45</v>
      </c>
      <c r="B68" s="248"/>
      <c r="C68" s="244" t="s">
        <v>368</v>
      </c>
      <c r="D68" s="267"/>
      <c r="E68" s="248" t="s">
        <v>112</v>
      </c>
      <c r="F68" s="266">
        <v>20</v>
      </c>
      <c r="G68" s="255"/>
      <c r="H68" s="256"/>
      <c r="I68" s="257">
        <f t="shared" si="29"/>
        <v>0</v>
      </c>
      <c r="J68" s="241"/>
      <c r="K68" s="258"/>
      <c r="L68" s="276">
        <f t="shared" si="28"/>
        <v>0</v>
      </c>
      <c r="M68" s="260">
        <f t="shared" si="23"/>
        <v>0</v>
      </c>
      <c r="N68" s="259">
        <f t="shared" si="24"/>
        <v>0</v>
      </c>
      <c r="O68" s="259">
        <f t="shared" si="25"/>
        <v>0</v>
      </c>
      <c r="P68" s="259">
        <f t="shared" si="26"/>
        <v>0</v>
      </c>
      <c r="Q68" s="276">
        <f t="shared" si="7"/>
        <v>0</v>
      </c>
    </row>
    <row r="69" spans="1:17" ht="26.4">
      <c r="A69" s="247">
        <v>46</v>
      </c>
      <c r="B69" s="248"/>
      <c r="C69" s="244" t="s">
        <v>369</v>
      </c>
      <c r="D69" s="267"/>
      <c r="E69" s="248" t="s">
        <v>112</v>
      </c>
      <c r="F69" s="266">
        <v>40</v>
      </c>
      <c r="G69" s="255"/>
      <c r="H69" s="256"/>
      <c r="I69" s="257">
        <f t="shared" ref="I69" si="30">ROUND(G69*H69,2)</f>
        <v>0</v>
      </c>
      <c r="J69" s="241"/>
      <c r="K69" s="258"/>
      <c r="L69" s="276">
        <f t="shared" si="28"/>
        <v>0</v>
      </c>
      <c r="M69" s="260">
        <f t="shared" si="23"/>
        <v>0</v>
      </c>
      <c r="N69" s="259">
        <f t="shared" si="24"/>
        <v>0</v>
      </c>
      <c r="O69" s="259">
        <f t="shared" si="25"/>
        <v>0</v>
      </c>
      <c r="P69" s="259">
        <f t="shared" si="26"/>
        <v>0</v>
      </c>
      <c r="Q69" s="276">
        <f t="shared" si="7"/>
        <v>0</v>
      </c>
    </row>
    <row r="70" spans="1:17" ht="26.4">
      <c r="A70" s="247">
        <v>47</v>
      </c>
      <c r="B70" s="248"/>
      <c r="C70" s="244" t="s">
        <v>370</v>
      </c>
      <c r="D70" s="267" t="s">
        <v>255</v>
      </c>
      <c r="E70" s="248" t="s">
        <v>112</v>
      </c>
      <c r="F70" s="266">
        <v>2</v>
      </c>
      <c r="G70" s="255"/>
      <c r="H70" s="256"/>
      <c r="I70" s="257">
        <f t="shared" ref="I70:I77" si="31">ROUND(G70*H70,2)</f>
        <v>0</v>
      </c>
      <c r="J70" s="241"/>
      <c r="K70" s="258"/>
      <c r="L70" s="276">
        <f t="shared" si="28"/>
        <v>0</v>
      </c>
      <c r="M70" s="260">
        <f t="shared" si="23"/>
        <v>0</v>
      </c>
      <c r="N70" s="259">
        <f t="shared" si="24"/>
        <v>0</v>
      </c>
      <c r="O70" s="259">
        <f t="shared" si="25"/>
        <v>0</v>
      </c>
      <c r="P70" s="259">
        <f t="shared" si="26"/>
        <v>0</v>
      </c>
      <c r="Q70" s="276">
        <f t="shared" si="7"/>
        <v>0</v>
      </c>
    </row>
    <row r="71" spans="1:17" ht="39.6">
      <c r="A71" s="247">
        <v>48</v>
      </c>
      <c r="B71" s="248"/>
      <c r="C71" s="244" t="s">
        <v>371</v>
      </c>
      <c r="D71" s="248"/>
      <c r="E71" s="248" t="s">
        <v>112</v>
      </c>
      <c r="F71" s="266">
        <v>10</v>
      </c>
      <c r="G71" s="255"/>
      <c r="H71" s="256"/>
      <c r="I71" s="257">
        <f t="shared" si="31"/>
        <v>0</v>
      </c>
      <c r="J71" s="241"/>
      <c r="K71" s="258"/>
      <c r="L71" s="276">
        <f t="shared" si="28"/>
        <v>0</v>
      </c>
      <c r="M71" s="260">
        <f t="shared" si="23"/>
        <v>0</v>
      </c>
      <c r="N71" s="259">
        <f t="shared" si="24"/>
        <v>0</v>
      </c>
      <c r="O71" s="259">
        <f t="shared" si="25"/>
        <v>0</v>
      </c>
      <c r="P71" s="259">
        <f t="shared" si="26"/>
        <v>0</v>
      </c>
      <c r="Q71" s="276">
        <f t="shared" si="7"/>
        <v>0</v>
      </c>
    </row>
    <row r="72" spans="1:17" ht="39.6">
      <c r="A72" s="247">
        <v>49</v>
      </c>
      <c r="B72" s="248"/>
      <c r="C72" s="244" t="s">
        <v>372</v>
      </c>
      <c r="D72" s="248"/>
      <c r="E72" s="248" t="s">
        <v>112</v>
      </c>
      <c r="F72" s="266">
        <v>10</v>
      </c>
      <c r="G72" s="255"/>
      <c r="H72" s="256"/>
      <c r="I72" s="257">
        <f t="shared" si="31"/>
        <v>0</v>
      </c>
      <c r="J72" s="241"/>
      <c r="K72" s="258"/>
      <c r="L72" s="276">
        <f t="shared" si="28"/>
        <v>0</v>
      </c>
      <c r="M72" s="260">
        <f t="shared" si="23"/>
        <v>0</v>
      </c>
      <c r="N72" s="259">
        <f t="shared" si="24"/>
        <v>0</v>
      </c>
      <c r="O72" s="259">
        <f t="shared" si="25"/>
        <v>0</v>
      </c>
      <c r="P72" s="259">
        <f t="shared" si="26"/>
        <v>0</v>
      </c>
      <c r="Q72" s="276">
        <f t="shared" si="7"/>
        <v>0</v>
      </c>
    </row>
    <row r="73" spans="1:17" ht="26.4">
      <c r="A73" s="247">
        <v>50</v>
      </c>
      <c r="B73" s="248"/>
      <c r="C73" s="244" t="s">
        <v>373</v>
      </c>
      <c r="D73" s="248"/>
      <c r="E73" s="248" t="s">
        <v>112</v>
      </c>
      <c r="F73" s="266">
        <v>8</v>
      </c>
      <c r="G73" s="255"/>
      <c r="H73" s="256"/>
      <c r="I73" s="257">
        <f t="shared" si="31"/>
        <v>0</v>
      </c>
      <c r="J73" s="241"/>
      <c r="K73" s="258"/>
      <c r="L73" s="276">
        <f t="shared" si="28"/>
        <v>0</v>
      </c>
      <c r="M73" s="260">
        <f t="shared" si="23"/>
        <v>0</v>
      </c>
      <c r="N73" s="259">
        <f t="shared" si="24"/>
        <v>0</v>
      </c>
      <c r="O73" s="259">
        <f t="shared" si="25"/>
        <v>0</v>
      </c>
      <c r="P73" s="259">
        <f t="shared" si="26"/>
        <v>0</v>
      </c>
      <c r="Q73" s="276">
        <f t="shared" si="7"/>
        <v>0</v>
      </c>
    </row>
    <row r="74" spans="1:17" ht="39.6">
      <c r="A74" s="247">
        <v>51</v>
      </c>
      <c r="B74" s="248"/>
      <c r="C74" s="244" t="s">
        <v>374</v>
      </c>
      <c r="D74" s="248"/>
      <c r="E74" s="248" t="s">
        <v>112</v>
      </c>
      <c r="F74" s="266">
        <v>4</v>
      </c>
      <c r="G74" s="255"/>
      <c r="H74" s="256"/>
      <c r="I74" s="257">
        <f t="shared" si="31"/>
        <v>0</v>
      </c>
      <c r="J74" s="241"/>
      <c r="K74" s="258"/>
      <c r="L74" s="276">
        <f t="shared" si="28"/>
        <v>0</v>
      </c>
      <c r="M74" s="260">
        <f t="shared" si="23"/>
        <v>0</v>
      </c>
      <c r="N74" s="259">
        <f t="shared" si="24"/>
        <v>0</v>
      </c>
      <c r="O74" s="259">
        <f t="shared" si="25"/>
        <v>0</v>
      </c>
      <c r="P74" s="259">
        <f t="shared" si="26"/>
        <v>0</v>
      </c>
      <c r="Q74" s="276">
        <f t="shared" si="7"/>
        <v>0</v>
      </c>
    </row>
    <row r="75" spans="1:17" ht="26.4">
      <c r="A75" s="247">
        <v>52</v>
      </c>
      <c r="B75" s="248"/>
      <c r="C75" s="244" t="s">
        <v>375</v>
      </c>
      <c r="D75" s="248"/>
      <c r="E75" s="248" t="s">
        <v>77</v>
      </c>
      <c r="F75" s="266">
        <v>40</v>
      </c>
      <c r="G75" s="255"/>
      <c r="H75" s="256"/>
      <c r="I75" s="257">
        <f t="shared" si="31"/>
        <v>0</v>
      </c>
      <c r="J75" s="241"/>
      <c r="K75" s="258"/>
      <c r="L75" s="276">
        <f t="shared" si="28"/>
        <v>0</v>
      </c>
      <c r="M75" s="260">
        <f t="shared" si="23"/>
        <v>0</v>
      </c>
      <c r="N75" s="259">
        <f t="shared" si="24"/>
        <v>0</v>
      </c>
      <c r="O75" s="259">
        <f t="shared" si="25"/>
        <v>0</v>
      </c>
      <c r="P75" s="259">
        <f t="shared" si="26"/>
        <v>0</v>
      </c>
      <c r="Q75" s="276">
        <f t="shared" si="7"/>
        <v>0</v>
      </c>
    </row>
    <row r="76" spans="1:17">
      <c r="A76" s="247">
        <v>53</v>
      </c>
      <c r="B76" s="248"/>
      <c r="C76" s="244" t="s">
        <v>376</v>
      </c>
      <c r="D76" s="238"/>
      <c r="E76" s="248" t="s">
        <v>112</v>
      </c>
      <c r="F76" s="266">
        <v>30</v>
      </c>
      <c r="G76" s="255"/>
      <c r="H76" s="256"/>
      <c r="I76" s="257">
        <f t="shared" si="31"/>
        <v>0</v>
      </c>
      <c r="J76" s="241"/>
      <c r="K76" s="258"/>
      <c r="L76" s="276">
        <f t="shared" si="28"/>
        <v>0</v>
      </c>
      <c r="M76" s="260">
        <f t="shared" si="23"/>
        <v>0</v>
      </c>
      <c r="N76" s="259">
        <f t="shared" si="24"/>
        <v>0</v>
      </c>
      <c r="O76" s="259">
        <f t="shared" si="25"/>
        <v>0</v>
      </c>
      <c r="P76" s="259">
        <f t="shared" si="26"/>
        <v>0</v>
      </c>
      <c r="Q76" s="276">
        <f t="shared" si="7"/>
        <v>0</v>
      </c>
    </row>
    <row r="77" spans="1:17">
      <c r="A77" s="247">
        <v>54</v>
      </c>
      <c r="B77" s="248"/>
      <c r="C77" s="244" t="s">
        <v>397</v>
      </c>
      <c r="D77" s="238"/>
      <c r="E77" s="248" t="s">
        <v>164</v>
      </c>
      <c r="F77" s="266">
        <v>1</v>
      </c>
      <c r="G77" s="255"/>
      <c r="H77" s="256"/>
      <c r="I77" s="257">
        <f t="shared" si="31"/>
        <v>0</v>
      </c>
      <c r="J77" s="241"/>
      <c r="K77" s="258"/>
      <c r="L77" s="276">
        <f t="shared" si="28"/>
        <v>0</v>
      </c>
      <c r="M77" s="260">
        <f t="shared" si="23"/>
        <v>0</v>
      </c>
      <c r="N77" s="259">
        <f t="shared" si="24"/>
        <v>0</v>
      </c>
      <c r="O77" s="259">
        <f t="shared" si="25"/>
        <v>0</v>
      </c>
      <c r="P77" s="259">
        <f t="shared" si="26"/>
        <v>0</v>
      </c>
      <c r="Q77" s="276">
        <f t="shared" si="7"/>
        <v>0</v>
      </c>
    </row>
    <row r="78" spans="1:17">
      <c r="A78" s="247">
        <v>55</v>
      </c>
      <c r="B78" s="248"/>
      <c r="C78" s="244" t="s">
        <v>256</v>
      </c>
      <c r="D78" s="248"/>
      <c r="E78" s="248" t="s">
        <v>164</v>
      </c>
      <c r="F78" s="266">
        <v>1</v>
      </c>
      <c r="G78" s="255"/>
      <c r="H78" s="256"/>
      <c r="I78" s="257"/>
      <c r="J78" s="241"/>
      <c r="K78" s="258"/>
      <c r="L78" s="276">
        <f t="shared" si="28"/>
        <v>0</v>
      </c>
      <c r="M78" s="260">
        <f t="shared" si="23"/>
        <v>0</v>
      </c>
      <c r="N78" s="259">
        <f t="shared" si="24"/>
        <v>0</v>
      </c>
      <c r="O78" s="259">
        <f t="shared" si="25"/>
        <v>0</v>
      </c>
      <c r="P78" s="259">
        <f t="shared" si="26"/>
        <v>0</v>
      </c>
      <c r="Q78" s="276">
        <f t="shared" si="7"/>
        <v>0</v>
      </c>
    </row>
    <row r="79" spans="1:17">
      <c r="A79" s="247">
        <v>56</v>
      </c>
      <c r="B79" s="248"/>
      <c r="C79" s="244" t="s">
        <v>257</v>
      </c>
      <c r="D79" s="248"/>
      <c r="E79" s="248" t="s">
        <v>164</v>
      </c>
      <c r="F79" s="266">
        <v>1</v>
      </c>
      <c r="G79" s="255"/>
      <c r="H79" s="256"/>
      <c r="I79" s="257"/>
      <c r="J79" s="241"/>
      <c r="K79" s="258"/>
      <c r="L79" s="276">
        <f t="shared" si="28"/>
        <v>0</v>
      </c>
      <c r="M79" s="260">
        <f t="shared" si="23"/>
        <v>0</v>
      </c>
      <c r="N79" s="259">
        <f t="shared" si="24"/>
        <v>0</v>
      </c>
      <c r="O79" s="259">
        <f t="shared" si="25"/>
        <v>0</v>
      </c>
      <c r="P79" s="259">
        <f t="shared" si="26"/>
        <v>0</v>
      </c>
      <c r="Q79" s="276">
        <f t="shared" ref="Q79:Q115" si="32">SUM(N79:P79)</f>
        <v>0</v>
      </c>
    </row>
    <row r="80" spans="1:17" ht="39.6">
      <c r="A80" s="247">
        <v>57</v>
      </c>
      <c r="B80" s="248"/>
      <c r="C80" s="244" t="s">
        <v>258</v>
      </c>
      <c r="D80" s="248"/>
      <c r="E80" s="248" t="s">
        <v>164</v>
      </c>
      <c r="F80" s="248">
        <v>1</v>
      </c>
      <c r="G80" s="255"/>
      <c r="H80" s="256"/>
      <c r="I80" s="257"/>
      <c r="J80" s="241"/>
      <c r="K80" s="258"/>
      <c r="L80" s="276">
        <f t="shared" si="28"/>
        <v>0</v>
      </c>
      <c r="M80" s="260">
        <f t="shared" si="23"/>
        <v>0</v>
      </c>
      <c r="N80" s="259">
        <f t="shared" si="24"/>
        <v>0</v>
      </c>
      <c r="O80" s="259">
        <f t="shared" si="25"/>
        <v>0</v>
      </c>
      <c r="P80" s="259">
        <f t="shared" si="26"/>
        <v>0</v>
      </c>
      <c r="Q80" s="276">
        <f t="shared" si="32"/>
        <v>0</v>
      </c>
    </row>
    <row r="81" spans="1:17">
      <c r="A81" s="247"/>
      <c r="B81" s="248"/>
      <c r="C81" s="254" t="s">
        <v>259</v>
      </c>
      <c r="D81" s="254"/>
      <c r="E81" s="254"/>
      <c r="F81" s="254"/>
      <c r="G81" s="250"/>
      <c r="H81" s="251"/>
      <c r="I81" s="252"/>
      <c r="J81" s="251"/>
      <c r="K81" s="251"/>
      <c r="L81" s="276">
        <f t="shared" si="28"/>
        <v>0</v>
      </c>
      <c r="M81" s="260">
        <f t="shared" si="23"/>
        <v>0</v>
      </c>
      <c r="N81" s="259">
        <f t="shared" si="24"/>
        <v>0</v>
      </c>
      <c r="O81" s="259">
        <f t="shared" si="25"/>
        <v>0</v>
      </c>
      <c r="P81" s="259">
        <f t="shared" si="26"/>
        <v>0</v>
      </c>
      <c r="Q81" s="276">
        <f t="shared" si="32"/>
        <v>0</v>
      </c>
    </row>
    <row r="82" spans="1:17" ht="79.2">
      <c r="A82" s="247">
        <v>58</v>
      </c>
      <c r="B82" s="248"/>
      <c r="C82" s="244" t="s">
        <v>377</v>
      </c>
      <c r="D82" s="248" t="s">
        <v>260</v>
      </c>
      <c r="E82" s="248" t="s">
        <v>112</v>
      </c>
      <c r="F82" s="266">
        <v>12</v>
      </c>
      <c r="G82" s="255"/>
      <c r="H82" s="256"/>
      <c r="I82" s="257">
        <f t="shared" ref="I82:I87" si="33">ROUND(G82*H82,2)</f>
        <v>0</v>
      </c>
      <c r="J82" s="241"/>
      <c r="K82" s="258"/>
      <c r="L82" s="276">
        <f t="shared" si="28"/>
        <v>0</v>
      </c>
      <c r="M82" s="260">
        <f t="shared" si="23"/>
        <v>0</v>
      </c>
      <c r="N82" s="259">
        <f t="shared" si="24"/>
        <v>0</v>
      </c>
      <c r="O82" s="259">
        <f t="shared" si="25"/>
        <v>0</v>
      </c>
      <c r="P82" s="259">
        <f t="shared" si="26"/>
        <v>0</v>
      </c>
      <c r="Q82" s="276">
        <f t="shared" si="32"/>
        <v>0</v>
      </c>
    </row>
    <row r="83" spans="1:17" ht="66">
      <c r="A83" s="247">
        <v>59</v>
      </c>
      <c r="B83" s="248"/>
      <c r="C83" s="244" t="s">
        <v>378</v>
      </c>
      <c r="D83" s="248" t="s">
        <v>261</v>
      </c>
      <c r="E83" s="248" t="s">
        <v>112</v>
      </c>
      <c r="F83" s="266">
        <v>4</v>
      </c>
      <c r="G83" s="255"/>
      <c r="H83" s="256"/>
      <c r="I83" s="257">
        <f t="shared" si="33"/>
        <v>0</v>
      </c>
      <c r="J83" s="241"/>
      <c r="K83" s="258"/>
      <c r="L83" s="276">
        <f t="shared" si="28"/>
        <v>0</v>
      </c>
      <c r="M83" s="260">
        <f t="shared" si="23"/>
        <v>0</v>
      </c>
      <c r="N83" s="259">
        <f t="shared" si="24"/>
        <v>0</v>
      </c>
      <c r="O83" s="259">
        <f t="shared" si="25"/>
        <v>0</v>
      </c>
      <c r="P83" s="259">
        <f t="shared" si="26"/>
        <v>0</v>
      </c>
      <c r="Q83" s="276">
        <f t="shared" si="32"/>
        <v>0</v>
      </c>
    </row>
    <row r="84" spans="1:17" ht="66">
      <c r="A84" s="247">
        <v>60</v>
      </c>
      <c r="B84" s="248"/>
      <c r="C84" s="244" t="s">
        <v>379</v>
      </c>
      <c r="D84" s="248" t="s">
        <v>261</v>
      </c>
      <c r="E84" s="248" t="s">
        <v>112</v>
      </c>
      <c r="F84" s="266">
        <v>4</v>
      </c>
      <c r="G84" s="255"/>
      <c r="H84" s="256"/>
      <c r="I84" s="257">
        <f t="shared" si="33"/>
        <v>0</v>
      </c>
      <c r="J84" s="241"/>
      <c r="K84" s="258"/>
      <c r="L84" s="276">
        <f t="shared" si="28"/>
        <v>0</v>
      </c>
      <c r="M84" s="260">
        <f t="shared" ref="M84:M115" si="34">ROUND(G84*F84,2)</f>
        <v>0</v>
      </c>
      <c r="N84" s="259">
        <f t="shared" ref="N84:N115" si="35">ROUND(I84*F84,2)</f>
        <v>0</v>
      </c>
      <c r="O84" s="259">
        <f t="shared" ref="O84:O115" si="36">ROUND(J84*F84,2)</f>
        <v>0</v>
      </c>
      <c r="P84" s="259">
        <f t="shared" ref="P84:P115" si="37">ROUND(K84*F84,2)</f>
        <v>0</v>
      </c>
      <c r="Q84" s="276">
        <f t="shared" si="32"/>
        <v>0</v>
      </c>
    </row>
    <row r="85" spans="1:17" ht="66">
      <c r="A85" s="247">
        <v>61</v>
      </c>
      <c r="B85" s="248"/>
      <c r="C85" s="244" t="s">
        <v>380</v>
      </c>
      <c r="D85" s="248" t="s">
        <v>261</v>
      </c>
      <c r="E85" s="248" t="s">
        <v>112</v>
      </c>
      <c r="F85" s="266">
        <v>5</v>
      </c>
      <c r="G85" s="255"/>
      <c r="H85" s="256"/>
      <c r="I85" s="257">
        <f t="shared" si="33"/>
        <v>0</v>
      </c>
      <c r="J85" s="241"/>
      <c r="K85" s="258"/>
      <c r="L85" s="276">
        <f t="shared" si="28"/>
        <v>0</v>
      </c>
      <c r="M85" s="260">
        <f t="shared" si="34"/>
        <v>0</v>
      </c>
      <c r="N85" s="259">
        <f t="shared" si="35"/>
        <v>0</v>
      </c>
      <c r="O85" s="259">
        <f t="shared" si="36"/>
        <v>0</v>
      </c>
      <c r="P85" s="259">
        <f t="shared" si="37"/>
        <v>0</v>
      </c>
      <c r="Q85" s="276">
        <f t="shared" si="32"/>
        <v>0</v>
      </c>
    </row>
    <row r="86" spans="1:17" ht="39.6">
      <c r="A86" s="247">
        <v>62</v>
      </c>
      <c r="B86" s="248"/>
      <c r="C86" s="244" t="s">
        <v>381</v>
      </c>
      <c r="D86" s="248"/>
      <c r="E86" s="248" t="s">
        <v>112</v>
      </c>
      <c r="F86" s="266">
        <v>2</v>
      </c>
      <c r="G86" s="255"/>
      <c r="H86" s="256"/>
      <c r="I86" s="257">
        <f t="shared" si="33"/>
        <v>0</v>
      </c>
      <c r="J86" s="241"/>
      <c r="K86" s="258"/>
      <c r="L86" s="276">
        <f t="shared" si="28"/>
        <v>0</v>
      </c>
      <c r="M86" s="260">
        <f t="shared" si="34"/>
        <v>0</v>
      </c>
      <c r="N86" s="259">
        <f t="shared" si="35"/>
        <v>0</v>
      </c>
      <c r="O86" s="259">
        <f t="shared" si="36"/>
        <v>0</v>
      </c>
      <c r="P86" s="259">
        <f t="shared" si="37"/>
        <v>0</v>
      </c>
      <c r="Q86" s="276">
        <f t="shared" si="32"/>
        <v>0</v>
      </c>
    </row>
    <row r="87" spans="1:17" ht="39.6">
      <c r="A87" s="247">
        <v>63</v>
      </c>
      <c r="B87" s="248"/>
      <c r="C87" s="244" t="s">
        <v>382</v>
      </c>
      <c r="D87" s="248"/>
      <c r="E87" s="248" t="s">
        <v>112</v>
      </c>
      <c r="F87" s="266">
        <v>9</v>
      </c>
      <c r="G87" s="255"/>
      <c r="H87" s="256"/>
      <c r="I87" s="257">
        <f t="shared" si="33"/>
        <v>0</v>
      </c>
      <c r="J87" s="241"/>
      <c r="K87" s="258"/>
      <c r="L87" s="276">
        <f t="shared" si="28"/>
        <v>0</v>
      </c>
      <c r="M87" s="260">
        <f t="shared" si="34"/>
        <v>0</v>
      </c>
      <c r="N87" s="259">
        <f t="shared" si="35"/>
        <v>0</v>
      </c>
      <c r="O87" s="259">
        <f t="shared" si="36"/>
        <v>0</v>
      </c>
      <c r="P87" s="259">
        <f t="shared" si="37"/>
        <v>0</v>
      </c>
      <c r="Q87" s="276">
        <f t="shared" si="32"/>
        <v>0</v>
      </c>
    </row>
    <row r="88" spans="1:17">
      <c r="A88" s="247"/>
      <c r="B88" s="248"/>
      <c r="C88" s="268" t="s">
        <v>262</v>
      </c>
      <c r="D88" s="268"/>
      <c r="E88" s="268"/>
      <c r="F88" s="268"/>
      <c r="G88" s="250"/>
      <c r="H88" s="251"/>
      <c r="I88" s="252"/>
      <c r="J88" s="251"/>
      <c r="K88" s="251"/>
      <c r="L88" s="276">
        <f t="shared" si="28"/>
        <v>0</v>
      </c>
      <c r="M88" s="260">
        <f t="shared" si="34"/>
        <v>0</v>
      </c>
      <c r="N88" s="259">
        <f t="shared" si="35"/>
        <v>0</v>
      </c>
      <c r="O88" s="259">
        <f t="shared" si="36"/>
        <v>0</v>
      </c>
      <c r="P88" s="259">
        <f t="shared" si="37"/>
        <v>0</v>
      </c>
      <c r="Q88" s="276">
        <f t="shared" si="32"/>
        <v>0</v>
      </c>
    </row>
    <row r="89" spans="1:17" ht="26.4">
      <c r="A89" s="247">
        <v>64</v>
      </c>
      <c r="B89" s="248"/>
      <c r="C89" s="269" t="s">
        <v>383</v>
      </c>
      <c r="D89" s="238"/>
      <c r="E89" s="270" t="s">
        <v>112</v>
      </c>
      <c r="F89" s="238">
        <v>6</v>
      </c>
      <c r="G89" s="255"/>
      <c r="H89" s="256"/>
      <c r="I89" s="257">
        <f t="shared" ref="I89" si="38">ROUND(G89*H89,2)</f>
        <v>0</v>
      </c>
      <c r="J89" s="241"/>
      <c r="K89" s="258"/>
      <c r="L89" s="276">
        <f t="shared" si="28"/>
        <v>0</v>
      </c>
      <c r="M89" s="260">
        <f t="shared" si="34"/>
        <v>0</v>
      </c>
      <c r="N89" s="259">
        <f t="shared" si="35"/>
        <v>0</v>
      </c>
      <c r="O89" s="259">
        <f t="shared" si="36"/>
        <v>0</v>
      </c>
      <c r="P89" s="259">
        <f t="shared" si="37"/>
        <v>0</v>
      </c>
      <c r="Q89" s="276">
        <f t="shared" si="32"/>
        <v>0</v>
      </c>
    </row>
    <row r="90" spans="1:17">
      <c r="A90" s="247"/>
      <c r="B90" s="248"/>
      <c r="C90" s="268" t="s">
        <v>263</v>
      </c>
      <c r="D90" s="268"/>
      <c r="E90" s="268"/>
      <c r="F90" s="268"/>
      <c r="G90" s="250"/>
      <c r="H90" s="251"/>
      <c r="I90" s="252"/>
      <c r="J90" s="251"/>
      <c r="K90" s="251"/>
      <c r="L90" s="276">
        <f t="shared" si="28"/>
        <v>0</v>
      </c>
      <c r="M90" s="260">
        <f t="shared" si="34"/>
        <v>0</v>
      </c>
      <c r="N90" s="259">
        <f t="shared" si="35"/>
        <v>0</v>
      </c>
      <c r="O90" s="259">
        <f t="shared" si="36"/>
        <v>0</v>
      </c>
      <c r="P90" s="259">
        <f t="shared" si="37"/>
        <v>0</v>
      </c>
      <c r="Q90" s="276">
        <f t="shared" si="32"/>
        <v>0</v>
      </c>
    </row>
    <row r="91" spans="1:17" ht="26.4">
      <c r="A91" s="247">
        <v>65</v>
      </c>
      <c r="B91" s="248"/>
      <c r="C91" s="269" t="s">
        <v>384</v>
      </c>
      <c r="D91" s="238"/>
      <c r="E91" s="270" t="s">
        <v>112</v>
      </c>
      <c r="F91" s="238">
        <v>5</v>
      </c>
      <c r="G91" s="255"/>
      <c r="H91" s="256"/>
      <c r="I91" s="257">
        <f t="shared" ref="I91:I93" si="39">ROUND(G91*H91,2)</f>
        <v>0</v>
      </c>
      <c r="J91" s="241"/>
      <c r="K91" s="258"/>
      <c r="L91" s="276">
        <f t="shared" si="28"/>
        <v>0</v>
      </c>
      <c r="M91" s="260">
        <f t="shared" si="34"/>
        <v>0</v>
      </c>
      <c r="N91" s="259">
        <f t="shared" si="35"/>
        <v>0</v>
      </c>
      <c r="O91" s="259">
        <f t="shared" si="36"/>
        <v>0</v>
      </c>
      <c r="P91" s="259">
        <f t="shared" si="37"/>
        <v>0</v>
      </c>
      <c r="Q91" s="276">
        <f t="shared" si="32"/>
        <v>0</v>
      </c>
    </row>
    <row r="92" spans="1:17" ht="26.4">
      <c r="A92" s="247">
        <v>66</v>
      </c>
      <c r="B92" s="248"/>
      <c r="C92" s="269" t="s">
        <v>385</v>
      </c>
      <c r="D92" s="238"/>
      <c r="E92" s="270" t="s">
        <v>112</v>
      </c>
      <c r="F92" s="238">
        <v>7</v>
      </c>
      <c r="G92" s="255"/>
      <c r="H92" s="256"/>
      <c r="I92" s="257">
        <f t="shared" si="39"/>
        <v>0</v>
      </c>
      <c r="J92" s="241"/>
      <c r="K92" s="258"/>
      <c r="L92" s="276">
        <f t="shared" ref="L92:L115" si="40">SUM(I92:K92)</f>
        <v>0</v>
      </c>
      <c r="M92" s="260">
        <f t="shared" si="34"/>
        <v>0</v>
      </c>
      <c r="N92" s="259">
        <f t="shared" si="35"/>
        <v>0</v>
      </c>
      <c r="O92" s="259">
        <f t="shared" si="36"/>
        <v>0</v>
      </c>
      <c r="P92" s="259">
        <f t="shared" si="37"/>
        <v>0</v>
      </c>
      <c r="Q92" s="276">
        <f t="shared" si="32"/>
        <v>0</v>
      </c>
    </row>
    <row r="93" spans="1:17" ht="26.4">
      <c r="A93" s="247">
        <v>67</v>
      </c>
      <c r="B93" s="248"/>
      <c r="C93" s="269" t="s">
        <v>386</v>
      </c>
      <c r="D93" s="238"/>
      <c r="E93" s="270" t="s">
        <v>112</v>
      </c>
      <c r="F93" s="238">
        <v>1</v>
      </c>
      <c r="G93" s="255"/>
      <c r="H93" s="256"/>
      <c r="I93" s="257">
        <f t="shared" si="39"/>
        <v>0</v>
      </c>
      <c r="J93" s="241"/>
      <c r="K93" s="258"/>
      <c r="L93" s="276">
        <f t="shared" si="40"/>
        <v>0</v>
      </c>
      <c r="M93" s="260">
        <f t="shared" si="34"/>
        <v>0</v>
      </c>
      <c r="N93" s="259">
        <f t="shared" si="35"/>
        <v>0</v>
      </c>
      <c r="O93" s="259">
        <f t="shared" si="36"/>
        <v>0</v>
      </c>
      <c r="P93" s="259">
        <f t="shared" si="37"/>
        <v>0</v>
      </c>
      <c r="Q93" s="276">
        <f t="shared" si="32"/>
        <v>0</v>
      </c>
    </row>
    <row r="94" spans="1:17" ht="26.4">
      <c r="A94" s="247"/>
      <c r="B94" s="248"/>
      <c r="C94" s="254" t="s">
        <v>264</v>
      </c>
      <c r="D94" s="254"/>
      <c r="E94" s="254"/>
      <c r="F94" s="254"/>
      <c r="G94" s="250"/>
      <c r="H94" s="251"/>
      <c r="I94" s="252"/>
      <c r="J94" s="251"/>
      <c r="K94" s="251"/>
      <c r="L94" s="276">
        <f t="shared" si="40"/>
        <v>0</v>
      </c>
      <c r="M94" s="260">
        <f t="shared" si="34"/>
        <v>0</v>
      </c>
      <c r="N94" s="259">
        <f t="shared" si="35"/>
        <v>0</v>
      </c>
      <c r="O94" s="259">
        <f t="shared" si="36"/>
        <v>0</v>
      </c>
      <c r="P94" s="259">
        <f t="shared" si="37"/>
        <v>0</v>
      </c>
      <c r="Q94" s="276">
        <f t="shared" si="32"/>
        <v>0</v>
      </c>
    </row>
    <row r="95" spans="1:17" ht="26.4">
      <c r="A95" s="247">
        <v>68</v>
      </c>
      <c r="B95" s="248"/>
      <c r="C95" s="269" t="s">
        <v>388</v>
      </c>
      <c r="D95" s="238"/>
      <c r="E95" s="270" t="s">
        <v>77</v>
      </c>
      <c r="F95" s="238">
        <f>10+10+25+15+15+25</f>
        <v>100</v>
      </c>
      <c r="G95" s="255"/>
      <c r="H95" s="256"/>
      <c r="I95" s="257">
        <f t="shared" ref="I95:I96" si="41">ROUND(G95*H95,2)</f>
        <v>0</v>
      </c>
      <c r="J95" s="241"/>
      <c r="K95" s="258"/>
      <c r="L95" s="276">
        <f t="shared" si="40"/>
        <v>0</v>
      </c>
      <c r="M95" s="260">
        <f t="shared" si="34"/>
        <v>0</v>
      </c>
      <c r="N95" s="259">
        <f t="shared" si="35"/>
        <v>0</v>
      </c>
      <c r="O95" s="259">
        <f t="shared" si="36"/>
        <v>0</v>
      </c>
      <c r="P95" s="259">
        <f t="shared" si="37"/>
        <v>0</v>
      </c>
      <c r="Q95" s="276">
        <f t="shared" si="32"/>
        <v>0</v>
      </c>
    </row>
    <row r="96" spans="1:17" ht="26.4">
      <c r="A96" s="247">
        <v>69</v>
      </c>
      <c r="B96" s="248"/>
      <c r="C96" s="269" t="s">
        <v>389</v>
      </c>
      <c r="D96" s="238"/>
      <c r="E96" s="270" t="s">
        <v>77</v>
      </c>
      <c r="F96" s="238">
        <v>16</v>
      </c>
      <c r="G96" s="255"/>
      <c r="H96" s="256"/>
      <c r="I96" s="257">
        <f t="shared" si="41"/>
        <v>0</v>
      </c>
      <c r="J96" s="241"/>
      <c r="K96" s="258"/>
      <c r="L96" s="276">
        <f t="shared" si="40"/>
        <v>0</v>
      </c>
      <c r="M96" s="260">
        <f t="shared" si="34"/>
        <v>0</v>
      </c>
      <c r="N96" s="259">
        <f t="shared" si="35"/>
        <v>0</v>
      </c>
      <c r="O96" s="259">
        <f t="shared" si="36"/>
        <v>0</v>
      </c>
      <c r="P96" s="259">
        <f t="shared" si="37"/>
        <v>0</v>
      </c>
      <c r="Q96" s="276">
        <f t="shared" si="32"/>
        <v>0</v>
      </c>
    </row>
    <row r="97" spans="1:17" ht="26.4">
      <c r="A97" s="247">
        <v>70</v>
      </c>
      <c r="B97" s="248"/>
      <c r="C97" s="269" t="s">
        <v>390</v>
      </c>
      <c r="D97" s="238"/>
      <c r="E97" s="270" t="s">
        <v>77</v>
      </c>
      <c r="F97" s="238">
        <v>50</v>
      </c>
      <c r="G97" s="255"/>
      <c r="H97" s="256"/>
      <c r="I97" s="257">
        <f>ROUND(G97*H97,2)</f>
        <v>0</v>
      </c>
      <c r="J97" s="241"/>
      <c r="K97" s="258"/>
      <c r="L97" s="276">
        <f t="shared" si="40"/>
        <v>0</v>
      </c>
      <c r="M97" s="260">
        <f t="shared" si="34"/>
        <v>0</v>
      </c>
      <c r="N97" s="259">
        <f t="shared" si="35"/>
        <v>0</v>
      </c>
      <c r="O97" s="259">
        <f t="shared" si="36"/>
        <v>0</v>
      </c>
      <c r="P97" s="259">
        <f t="shared" si="37"/>
        <v>0</v>
      </c>
      <c r="Q97" s="276">
        <f t="shared" si="32"/>
        <v>0</v>
      </c>
    </row>
    <row r="98" spans="1:17" ht="26.4">
      <c r="A98" s="247">
        <v>71</v>
      </c>
      <c r="B98" s="248"/>
      <c r="C98" s="269" t="s">
        <v>391</v>
      </c>
      <c r="D98" s="238"/>
      <c r="E98" s="270" t="s">
        <v>77</v>
      </c>
      <c r="F98" s="238">
        <v>150</v>
      </c>
      <c r="G98" s="255"/>
      <c r="H98" s="256"/>
      <c r="I98" s="257">
        <f>ROUND(G98*H98,2)</f>
        <v>0</v>
      </c>
      <c r="J98" s="241"/>
      <c r="K98" s="258"/>
      <c r="L98" s="276">
        <f t="shared" si="40"/>
        <v>0</v>
      </c>
      <c r="M98" s="260">
        <f t="shared" si="34"/>
        <v>0</v>
      </c>
      <c r="N98" s="259">
        <f t="shared" si="35"/>
        <v>0</v>
      </c>
      <c r="O98" s="259">
        <f t="shared" si="36"/>
        <v>0</v>
      </c>
      <c r="P98" s="259">
        <f t="shared" si="37"/>
        <v>0</v>
      </c>
      <c r="Q98" s="276">
        <f t="shared" si="32"/>
        <v>0</v>
      </c>
    </row>
    <row r="99" spans="1:17" ht="26.4">
      <c r="A99" s="247">
        <v>72</v>
      </c>
      <c r="B99" s="248"/>
      <c r="C99" s="269" t="s">
        <v>392</v>
      </c>
      <c r="D99" s="238"/>
      <c r="E99" s="270" t="s">
        <v>77</v>
      </c>
      <c r="F99" s="238">
        <v>100</v>
      </c>
      <c r="G99" s="255"/>
      <c r="H99" s="256"/>
      <c r="I99" s="257">
        <f>ROUND(G99*H99,2)</f>
        <v>0</v>
      </c>
      <c r="J99" s="241"/>
      <c r="K99" s="258"/>
      <c r="L99" s="276">
        <f t="shared" si="40"/>
        <v>0</v>
      </c>
      <c r="M99" s="260">
        <f t="shared" si="34"/>
        <v>0</v>
      </c>
      <c r="N99" s="259">
        <f t="shared" si="35"/>
        <v>0</v>
      </c>
      <c r="O99" s="259">
        <f t="shared" si="36"/>
        <v>0</v>
      </c>
      <c r="P99" s="259">
        <f t="shared" si="37"/>
        <v>0</v>
      </c>
      <c r="Q99" s="276">
        <f t="shared" si="32"/>
        <v>0</v>
      </c>
    </row>
    <row r="100" spans="1:17">
      <c r="A100" s="247">
        <v>73</v>
      </c>
      <c r="B100" s="248"/>
      <c r="C100" s="269" t="s">
        <v>393</v>
      </c>
      <c r="D100" s="238" t="s">
        <v>265</v>
      </c>
      <c r="E100" s="270" t="s">
        <v>112</v>
      </c>
      <c r="F100" s="238">
        <v>8</v>
      </c>
      <c r="G100" s="255"/>
      <c r="H100" s="256"/>
      <c r="I100" s="257">
        <f t="shared" ref="I100:I103" si="42">ROUND(G100*H100,2)</f>
        <v>0</v>
      </c>
      <c r="J100" s="241"/>
      <c r="K100" s="258"/>
      <c r="L100" s="276">
        <f t="shared" si="40"/>
        <v>0</v>
      </c>
      <c r="M100" s="260">
        <f t="shared" si="34"/>
        <v>0</v>
      </c>
      <c r="N100" s="259">
        <f t="shared" si="35"/>
        <v>0</v>
      </c>
      <c r="O100" s="259">
        <f t="shared" si="36"/>
        <v>0</v>
      </c>
      <c r="P100" s="259">
        <f t="shared" si="37"/>
        <v>0</v>
      </c>
      <c r="Q100" s="276">
        <f t="shared" si="32"/>
        <v>0</v>
      </c>
    </row>
    <row r="101" spans="1:17" ht="39.6">
      <c r="A101" s="247">
        <v>74</v>
      </c>
      <c r="B101" s="248"/>
      <c r="C101" s="269" t="s">
        <v>394</v>
      </c>
      <c r="D101" s="238"/>
      <c r="E101" s="270" t="s">
        <v>112</v>
      </c>
      <c r="F101" s="238">
        <v>8</v>
      </c>
      <c r="G101" s="255"/>
      <c r="H101" s="256"/>
      <c r="I101" s="257">
        <f t="shared" si="42"/>
        <v>0</v>
      </c>
      <c r="J101" s="241"/>
      <c r="K101" s="258"/>
      <c r="L101" s="276">
        <f t="shared" si="40"/>
        <v>0</v>
      </c>
      <c r="M101" s="260">
        <f t="shared" si="34"/>
        <v>0</v>
      </c>
      <c r="N101" s="259">
        <f t="shared" si="35"/>
        <v>0</v>
      </c>
      <c r="O101" s="259">
        <f t="shared" si="36"/>
        <v>0</v>
      </c>
      <c r="P101" s="259">
        <f t="shared" si="37"/>
        <v>0</v>
      </c>
      <c r="Q101" s="276">
        <f t="shared" si="32"/>
        <v>0</v>
      </c>
    </row>
    <row r="102" spans="1:17" ht="26.4">
      <c r="A102" s="247">
        <v>75</v>
      </c>
      <c r="B102" s="248"/>
      <c r="C102" s="269" t="s">
        <v>395</v>
      </c>
      <c r="D102" s="238"/>
      <c r="E102" s="270" t="s">
        <v>112</v>
      </c>
      <c r="F102" s="238">
        <v>30</v>
      </c>
      <c r="G102" s="255"/>
      <c r="H102" s="256"/>
      <c r="I102" s="257">
        <f t="shared" si="42"/>
        <v>0</v>
      </c>
      <c r="J102" s="241"/>
      <c r="K102" s="258"/>
      <c r="L102" s="276">
        <f t="shared" si="40"/>
        <v>0</v>
      </c>
      <c r="M102" s="260">
        <f t="shared" si="34"/>
        <v>0</v>
      </c>
      <c r="N102" s="259">
        <f t="shared" si="35"/>
        <v>0</v>
      </c>
      <c r="O102" s="259">
        <f t="shared" si="36"/>
        <v>0</v>
      </c>
      <c r="P102" s="259">
        <f t="shared" si="37"/>
        <v>0</v>
      </c>
      <c r="Q102" s="276">
        <f t="shared" si="32"/>
        <v>0</v>
      </c>
    </row>
    <row r="103" spans="1:17" ht="26.4">
      <c r="A103" s="247">
        <v>76</v>
      </c>
      <c r="B103" s="248"/>
      <c r="C103" s="269" t="s">
        <v>396</v>
      </c>
      <c r="D103" s="238"/>
      <c r="E103" s="270" t="s">
        <v>112</v>
      </c>
      <c r="F103" s="238">
        <v>30</v>
      </c>
      <c r="G103" s="255"/>
      <c r="H103" s="256"/>
      <c r="I103" s="257">
        <f t="shared" si="42"/>
        <v>0</v>
      </c>
      <c r="J103" s="241"/>
      <c r="K103" s="258"/>
      <c r="L103" s="276">
        <f t="shared" si="40"/>
        <v>0</v>
      </c>
      <c r="M103" s="260">
        <f t="shared" si="34"/>
        <v>0</v>
      </c>
      <c r="N103" s="259">
        <f t="shared" si="35"/>
        <v>0</v>
      </c>
      <c r="O103" s="259">
        <f t="shared" si="36"/>
        <v>0</v>
      </c>
      <c r="P103" s="259">
        <f t="shared" si="37"/>
        <v>0</v>
      </c>
      <c r="Q103" s="276">
        <f t="shared" si="32"/>
        <v>0</v>
      </c>
    </row>
    <row r="104" spans="1:17">
      <c r="A104" s="247">
        <v>77</v>
      </c>
      <c r="B104" s="248"/>
      <c r="C104" s="269" t="s">
        <v>387</v>
      </c>
      <c r="D104" s="238"/>
      <c r="E104" s="270" t="s">
        <v>164</v>
      </c>
      <c r="F104" s="238">
        <v>1</v>
      </c>
      <c r="G104" s="255"/>
      <c r="H104" s="256"/>
      <c r="I104" s="257"/>
      <c r="J104" s="241"/>
      <c r="K104" s="258"/>
      <c r="L104" s="276">
        <f t="shared" si="40"/>
        <v>0</v>
      </c>
      <c r="M104" s="260">
        <f t="shared" si="34"/>
        <v>0</v>
      </c>
      <c r="N104" s="259">
        <f t="shared" si="35"/>
        <v>0</v>
      </c>
      <c r="O104" s="259">
        <f t="shared" si="36"/>
        <v>0</v>
      </c>
      <c r="P104" s="259">
        <f t="shared" si="37"/>
        <v>0</v>
      </c>
      <c r="Q104" s="276">
        <f t="shared" si="32"/>
        <v>0</v>
      </c>
    </row>
    <row r="105" spans="1:17">
      <c r="A105" s="247"/>
      <c r="B105" s="248"/>
      <c r="C105" s="254" t="s">
        <v>266</v>
      </c>
      <c r="D105" s="254"/>
      <c r="E105" s="254"/>
      <c r="F105" s="254"/>
      <c r="G105" s="250"/>
      <c r="H105" s="251"/>
      <c r="I105" s="252"/>
      <c r="J105" s="251"/>
      <c r="K105" s="251"/>
      <c r="L105" s="276">
        <f t="shared" si="40"/>
        <v>0</v>
      </c>
      <c r="M105" s="260">
        <f t="shared" si="34"/>
        <v>0</v>
      </c>
      <c r="N105" s="259">
        <f t="shared" si="35"/>
        <v>0</v>
      </c>
      <c r="O105" s="259">
        <f t="shared" si="36"/>
        <v>0</v>
      </c>
      <c r="P105" s="259">
        <f t="shared" si="37"/>
        <v>0</v>
      </c>
      <c r="Q105" s="276">
        <f t="shared" si="32"/>
        <v>0</v>
      </c>
    </row>
    <row r="106" spans="1:17">
      <c r="A106" s="247">
        <v>78</v>
      </c>
      <c r="B106" s="248"/>
      <c r="C106" s="244" t="s">
        <v>398</v>
      </c>
      <c r="D106" s="238"/>
      <c r="E106" s="248" t="s">
        <v>77</v>
      </c>
      <c r="F106" s="238">
        <v>70</v>
      </c>
      <c r="G106" s="255"/>
      <c r="H106" s="256"/>
      <c r="I106" s="257">
        <f t="shared" ref="I106:I114" si="43">ROUND(G106*H106,2)</f>
        <v>0</v>
      </c>
      <c r="J106" s="241"/>
      <c r="K106" s="258"/>
      <c r="L106" s="276">
        <f t="shared" si="40"/>
        <v>0</v>
      </c>
      <c r="M106" s="260">
        <f t="shared" si="34"/>
        <v>0</v>
      </c>
      <c r="N106" s="259">
        <f t="shared" si="35"/>
        <v>0</v>
      </c>
      <c r="O106" s="259">
        <f t="shared" si="36"/>
        <v>0</v>
      </c>
      <c r="P106" s="259">
        <f t="shared" si="37"/>
        <v>0</v>
      </c>
      <c r="Q106" s="276">
        <f t="shared" si="32"/>
        <v>0</v>
      </c>
    </row>
    <row r="107" spans="1:17" ht="26.4">
      <c r="A107" s="247">
        <v>79</v>
      </c>
      <c r="B107" s="248"/>
      <c r="C107" s="244" t="s">
        <v>399</v>
      </c>
      <c r="D107" s="238"/>
      <c r="E107" s="248" t="s">
        <v>77</v>
      </c>
      <c r="F107" s="238">
        <v>40</v>
      </c>
      <c r="G107" s="255"/>
      <c r="H107" s="256"/>
      <c r="I107" s="257">
        <f t="shared" si="43"/>
        <v>0</v>
      </c>
      <c r="J107" s="241"/>
      <c r="K107" s="258"/>
      <c r="L107" s="276">
        <f t="shared" si="40"/>
        <v>0</v>
      </c>
      <c r="M107" s="260">
        <f t="shared" si="34"/>
        <v>0</v>
      </c>
      <c r="N107" s="259">
        <f t="shared" si="35"/>
        <v>0</v>
      </c>
      <c r="O107" s="259">
        <f t="shared" si="36"/>
        <v>0</v>
      </c>
      <c r="P107" s="259">
        <f t="shared" si="37"/>
        <v>0</v>
      </c>
      <c r="Q107" s="276">
        <f t="shared" si="32"/>
        <v>0</v>
      </c>
    </row>
    <row r="108" spans="1:17" ht="26.4">
      <c r="A108" s="247">
        <v>80</v>
      </c>
      <c r="B108" s="248"/>
      <c r="C108" s="244" t="s">
        <v>400</v>
      </c>
      <c r="D108" s="238"/>
      <c r="E108" s="248" t="s">
        <v>112</v>
      </c>
      <c r="F108" s="238">
        <v>3</v>
      </c>
      <c r="G108" s="255"/>
      <c r="H108" s="256"/>
      <c r="I108" s="257">
        <f t="shared" si="43"/>
        <v>0</v>
      </c>
      <c r="J108" s="241"/>
      <c r="K108" s="258"/>
      <c r="L108" s="276">
        <f t="shared" si="40"/>
        <v>0</v>
      </c>
      <c r="M108" s="260">
        <f t="shared" si="34"/>
        <v>0</v>
      </c>
      <c r="N108" s="259">
        <f t="shared" si="35"/>
        <v>0</v>
      </c>
      <c r="O108" s="259">
        <f t="shared" si="36"/>
        <v>0</v>
      </c>
      <c r="P108" s="259">
        <f t="shared" si="37"/>
        <v>0</v>
      </c>
      <c r="Q108" s="276">
        <f t="shared" si="32"/>
        <v>0</v>
      </c>
    </row>
    <row r="109" spans="1:17">
      <c r="A109" s="247">
        <v>81</v>
      </c>
      <c r="B109" s="248"/>
      <c r="C109" s="244" t="s">
        <v>401</v>
      </c>
      <c r="D109" s="238"/>
      <c r="E109" s="248" t="s">
        <v>164</v>
      </c>
      <c r="F109" s="238">
        <v>3</v>
      </c>
      <c r="G109" s="255"/>
      <c r="H109" s="256"/>
      <c r="I109" s="257">
        <f t="shared" si="43"/>
        <v>0</v>
      </c>
      <c r="J109" s="241"/>
      <c r="K109" s="258"/>
      <c r="L109" s="276">
        <f t="shared" si="40"/>
        <v>0</v>
      </c>
      <c r="M109" s="260">
        <f t="shared" si="34"/>
        <v>0</v>
      </c>
      <c r="N109" s="259">
        <f t="shared" si="35"/>
        <v>0</v>
      </c>
      <c r="O109" s="259">
        <f t="shared" si="36"/>
        <v>0</v>
      </c>
      <c r="P109" s="259">
        <f t="shared" si="37"/>
        <v>0</v>
      </c>
      <c r="Q109" s="276">
        <f t="shared" si="32"/>
        <v>0</v>
      </c>
    </row>
    <row r="110" spans="1:17" ht="26.4">
      <c r="A110" s="247">
        <v>82</v>
      </c>
      <c r="B110" s="248"/>
      <c r="C110" s="244" t="s">
        <v>402</v>
      </c>
      <c r="D110" s="238"/>
      <c r="E110" s="248" t="s">
        <v>77</v>
      </c>
      <c r="F110" s="238">
        <v>20</v>
      </c>
      <c r="G110" s="255"/>
      <c r="H110" s="256"/>
      <c r="I110" s="257">
        <f t="shared" si="43"/>
        <v>0</v>
      </c>
      <c r="J110" s="241"/>
      <c r="K110" s="258"/>
      <c r="L110" s="276">
        <f t="shared" si="40"/>
        <v>0</v>
      </c>
      <c r="M110" s="260">
        <f t="shared" si="34"/>
        <v>0</v>
      </c>
      <c r="N110" s="259">
        <f t="shared" si="35"/>
        <v>0</v>
      </c>
      <c r="O110" s="259">
        <f t="shared" si="36"/>
        <v>0</v>
      </c>
      <c r="P110" s="259">
        <f t="shared" si="37"/>
        <v>0</v>
      </c>
      <c r="Q110" s="276">
        <f t="shared" si="32"/>
        <v>0</v>
      </c>
    </row>
    <row r="111" spans="1:17">
      <c r="A111" s="247">
        <v>83</v>
      </c>
      <c r="B111" s="248"/>
      <c r="C111" s="244" t="s">
        <v>403</v>
      </c>
      <c r="D111" s="238"/>
      <c r="E111" s="248" t="s">
        <v>112</v>
      </c>
      <c r="F111" s="238">
        <v>30</v>
      </c>
      <c r="G111" s="255"/>
      <c r="H111" s="256"/>
      <c r="I111" s="257">
        <f t="shared" si="43"/>
        <v>0</v>
      </c>
      <c r="J111" s="241"/>
      <c r="K111" s="258"/>
      <c r="L111" s="276">
        <f t="shared" si="40"/>
        <v>0</v>
      </c>
      <c r="M111" s="260">
        <f t="shared" si="34"/>
        <v>0</v>
      </c>
      <c r="N111" s="259">
        <f t="shared" si="35"/>
        <v>0</v>
      </c>
      <c r="O111" s="259">
        <f t="shared" si="36"/>
        <v>0</v>
      </c>
      <c r="P111" s="259">
        <f t="shared" si="37"/>
        <v>0</v>
      </c>
      <c r="Q111" s="276">
        <f t="shared" si="32"/>
        <v>0</v>
      </c>
    </row>
    <row r="112" spans="1:17">
      <c r="A112" s="247">
        <v>84</v>
      </c>
      <c r="B112" s="248"/>
      <c r="C112" s="244" t="s">
        <v>404</v>
      </c>
      <c r="D112" s="238"/>
      <c r="E112" s="248" t="s">
        <v>112</v>
      </c>
      <c r="F112" s="238">
        <v>15</v>
      </c>
      <c r="G112" s="255"/>
      <c r="H112" s="256"/>
      <c r="I112" s="257">
        <f t="shared" si="43"/>
        <v>0</v>
      </c>
      <c r="J112" s="241"/>
      <c r="K112" s="258"/>
      <c r="L112" s="276">
        <f t="shared" si="40"/>
        <v>0</v>
      </c>
      <c r="M112" s="260">
        <f t="shared" si="34"/>
        <v>0</v>
      </c>
      <c r="N112" s="259">
        <f t="shared" si="35"/>
        <v>0</v>
      </c>
      <c r="O112" s="259">
        <f t="shared" si="36"/>
        <v>0</v>
      </c>
      <c r="P112" s="259">
        <f t="shared" si="37"/>
        <v>0</v>
      </c>
      <c r="Q112" s="276">
        <f t="shared" si="32"/>
        <v>0</v>
      </c>
    </row>
    <row r="113" spans="1:17">
      <c r="A113" s="247">
        <v>85</v>
      </c>
      <c r="B113" s="248"/>
      <c r="C113" s="244" t="s">
        <v>405</v>
      </c>
      <c r="D113" s="238"/>
      <c r="E113" s="248" t="s">
        <v>112</v>
      </c>
      <c r="F113" s="238">
        <v>10</v>
      </c>
      <c r="G113" s="255"/>
      <c r="H113" s="256"/>
      <c r="I113" s="257">
        <f t="shared" si="43"/>
        <v>0</v>
      </c>
      <c r="J113" s="241"/>
      <c r="K113" s="258"/>
      <c r="L113" s="276">
        <f t="shared" si="40"/>
        <v>0</v>
      </c>
      <c r="M113" s="260">
        <f t="shared" si="34"/>
        <v>0</v>
      </c>
      <c r="N113" s="259">
        <f t="shared" si="35"/>
        <v>0</v>
      </c>
      <c r="O113" s="259">
        <f t="shared" si="36"/>
        <v>0</v>
      </c>
      <c r="P113" s="259">
        <f t="shared" si="37"/>
        <v>0</v>
      </c>
      <c r="Q113" s="276">
        <f t="shared" si="32"/>
        <v>0</v>
      </c>
    </row>
    <row r="114" spans="1:17">
      <c r="A114" s="247">
        <v>86</v>
      </c>
      <c r="B114" s="248"/>
      <c r="C114" s="244" t="s">
        <v>406</v>
      </c>
      <c r="D114" s="238"/>
      <c r="E114" s="248" t="s">
        <v>112</v>
      </c>
      <c r="F114" s="238">
        <v>4</v>
      </c>
      <c r="G114" s="255"/>
      <c r="H114" s="256"/>
      <c r="I114" s="257">
        <f t="shared" si="43"/>
        <v>0</v>
      </c>
      <c r="J114" s="241"/>
      <c r="K114" s="258"/>
      <c r="L114" s="276">
        <f t="shared" si="40"/>
        <v>0</v>
      </c>
      <c r="M114" s="260">
        <f t="shared" si="34"/>
        <v>0</v>
      </c>
      <c r="N114" s="259">
        <f t="shared" si="35"/>
        <v>0</v>
      </c>
      <c r="O114" s="259">
        <f t="shared" si="36"/>
        <v>0</v>
      </c>
      <c r="P114" s="259">
        <f t="shared" si="37"/>
        <v>0</v>
      </c>
      <c r="Q114" s="276">
        <f t="shared" si="32"/>
        <v>0</v>
      </c>
    </row>
    <row r="115" spans="1:17" ht="39.6">
      <c r="A115" s="247">
        <v>87</v>
      </c>
      <c r="B115" s="248"/>
      <c r="C115" s="244" t="s">
        <v>258</v>
      </c>
      <c r="D115" s="238"/>
      <c r="E115" s="248" t="s">
        <v>164</v>
      </c>
      <c r="F115" s="238">
        <v>1</v>
      </c>
      <c r="G115" s="250"/>
      <c r="H115" s="251"/>
      <c r="I115" s="252"/>
      <c r="J115" s="251"/>
      <c r="K115" s="251"/>
      <c r="L115" s="276">
        <f t="shared" si="40"/>
        <v>0</v>
      </c>
      <c r="M115" s="260">
        <f t="shared" si="34"/>
        <v>0</v>
      </c>
      <c r="N115" s="259">
        <f t="shared" si="35"/>
        <v>0</v>
      </c>
      <c r="O115" s="259">
        <f t="shared" si="36"/>
        <v>0</v>
      </c>
      <c r="P115" s="259">
        <f t="shared" si="37"/>
        <v>0</v>
      </c>
      <c r="Q115" s="276">
        <f t="shared" si="32"/>
        <v>0</v>
      </c>
    </row>
    <row r="116" spans="1:17" s="28" customFormat="1">
      <c r="A116" s="247"/>
      <c r="B116" s="271"/>
      <c r="C116" s="272"/>
      <c r="D116" s="272"/>
      <c r="E116" s="138"/>
      <c r="F116" s="252"/>
      <c r="G116" s="273"/>
      <c r="H116" s="273"/>
      <c r="I116" s="252"/>
      <c r="J116" s="252"/>
      <c r="K116" s="252"/>
      <c r="L116" s="275"/>
      <c r="M116" s="273"/>
      <c r="N116" s="252"/>
      <c r="O116" s="252"/>
      <c r="P116" s="252"/>
      <c r="Q116" s="275"/>
    </row>
    <row r="117" spans="1:17" ht="15.45" customHeight="1">
      <c r="A117" s="118"/>
      <c r="B117" s="118"/>
      <c r="C117" s="486" t="s">
        <v>53</v>
      </c>
      <c r="D117" s="486"/>
      <c r="E117" s="487"/>
      <c r="F117" s="487"/>
      <c r="G117" s="487"/>
      <c r="H117" s="487"/>
      <c r="I117" s="487"/>
      <c r="J117" s="487"/>
      <c r="K117" s="487"/>
      <c r="L117" s="487"/>
      <c r="M117" s="119">
        <f>SUM(M14:M116)</f>
        <v>0</v>
      </c>
      <c r="N117" s="119">
        <f>SUM(N14:N116)</f>
        <v>0</v>
      </c>
      <c r="O117" s="119">
        <f>SUM(O14:O116)</f>
        <v>0</v>
      </c>
      <c r="P117" s="119">
        <f>SUM(P14:P116)</f>
        <v>0</v>
      </c>
      <c r="Q117" s="277">
        <f>SUM(Q14:Q116)</f>
        <v>0</v>
      </c>
    </row>
    <row r="118" spans="1:17" s="70" customFormat="1" collapsed="1">
      <c r="J118" s="90"/>
    </row>
    <row r="119" spans="1:17" customFormat="1" ht="12.75" customHeight="1">
      <c r="A119" s="474" t="s">
        <v>31</v>
      </c>
      <c r="B119" s="474"/>
    </row>
    <row r="120" spans="1:17" customFormat="1" ht="45" customHeight="1">
      <c r="A120"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120" s="463"/>
      <c r="C120" s="463"/>
      <c r="D120" s="463"/>
      <c r="E120" s="463"/>
      <c r="F120" s="463"/>
      <c r="G120" s="463"/>
      <c r="H120" s="463"/>
      <c r="I120" s="463"/>
      <c r="J120" s="463"/>
      <c r="K120" s="463"/>
      <c r="L120" s="463"/>
      <c r="M120" s="463"/>
      <c r="N120" s="463"/>
      <c r="O120" s="463"/>
      <c r="P120" s="463"/>
      <c r="Q120" s="463"/>
    </row>
    <row r="121" spans="1:17" s="383" customFormat="1" ht="45" customHeight="1">
      <c r="A121" s="470" t="s">
        <v>595</v>
      </c>
      <c r="B121" s="470"/>
      <c r="C121" s="470"/>
      <c r="D121" s="470"/>
      <c r="E121" s="470"/>
      <c r="F121" s="470"/>
      <c r="G121" s="470"/>
      <c r="H121" s="470"/>
      <c r="I121" s="470"/>
      <c r="J121" s="470"/>
      <c r="K121" s="470"/>
      <c r="L121" s="470"/>
      <c r="M121" s="470"/>
      <c r="N121" s="470"/>
      <c r="O121" s="470"/>
      <c r="P121" s="470"/>
      <c r="Q121" s="470"/>
    </row>
    <row r="122" spans="1:17" customFormat="1" ht="45.6" customHeight="1">
      <c r="A122" s="488" t="s">
        <v>594</v>
      </c>
      <c r="B122" s="488"/>
      <c r="C122" s="488"/>
      <c r="D122" s="488"/>
      <c r="E122" s="488"/>
      <c r="F122" s="488"/>
      <c r="G122" s="488"/>
      <c r="H122" s="488"/>
      <c r="I122" s="488"/>
      <c r="J122" s="488"/>
      <c r="K122" s="488"/>
      <c r="L122" s="488"/>
      <c r="M122" s="488"/>
      <c r="N122" s="488"/>
      <c r="O122" s="488"/>
      <c r="P122" s="488"/>
      <c r="Q122" s="488"/>
    </row>
    <row r="123" spans="1:17" customFormat="1" ht="12.75" customHeight="1">
      <c r="B123" s="92"/>
    </row>
    <row r="124" spans="1:17" customFormat="1" ht="12.75" customHeight="1">
      <c r="B124" s="92"/>
    </row>
    <row r="125" spans="1:17" s="70" customFormat="1">
      <c r="B125" s="70" t="s">
        <v>2</v>
      </c>
      <c r="M125" s="93" t="str">
        <f>Koptame!B34</f>
        <v>Pārbaudīja:</v>
      </c>
      <c r="N125" s="93"/>
      <c r="O125" s="93"/>
      <c r="P125" s="93"/>
      <c r="Q125" s="93"/>
    </row>
    <row r="126" spans="1:17" s="70" customFormat="1" ht="14.25" customHeight="1">
      <c r="C126" s="89">
        <f>Koptame!C29</f>
        <v>0</v>
      </c>
      <c r="D126" s="89"/>
      <c r="M126" s="89"/>
      <c r="N126" s="460">
        <f>Koptame!C35</f>
        <v>0</v>
      </c>
      <c r="O126" s="460"/>
      <c r="P126" s="93"/>
      <c r="Q126" s="93"/>
    </row>
    <row r="127" spans="1:17" s="70" customFormat="1">
      <c r="C127" s="88">
        <f>Koptame!C30</f>
        <v>0</v>
      </c>
      <c r="D127" s="88"/>
      <c r="M127" s="88"/>
      <c r="N127" s="461">
        <f>Koptame!C36</f>
        <v>0</v>
      </c>
      <c r="O127" s="461"/>
      <c r="P127" s="93"/>
      <c r="Q127" s="93"/>
    </row>
    <row r="128" spans="1:17" s="70" customFormat="1" collapsed="1">
      <c r="B128" s="90"/>
      <c r="G128" s="90"/>
      <c r="H128" s="90"/>
    </row>
    <row r="129" spans="2:10">
      <c r="B129" s="28"/>
      <c r="G129" s="28"/>
      <c r="H129" s="28"/>
      <c r="J129" s="11"/>
    </row>
    <row r="130" spans="2:10">
      <c r="B130" s="28"/>
      <c r="G130" s="28"/>
      <c r="H130" s="28"/>
      <c r="J130" s="11"/>
    </row>
  </sheetData>
  <mergeCells count="18">
    <mergeCell ref="A3:Q3"/>
    <mergeCell ref="M10:P10"/>
    <mergeCell ref="D4:P4"/>
    <mergeCell ref="D6:P6"/>
    <mergeCell ref="N127:O127"/>
    <mergeCell ref="G12:L12"/>
    <mergeCell ref="M12:Q12"/>
    <mergeCell ref="C117:L117"/>
    <mergeCell ref="N126:O126"/>
    <mergeCell ref="A121:Q121"/>
    <mergeCell ref="A120:Q120"/>
    <mergeCell ref="A12:A13"/>
    <mergeCell ref="B12:B13"/>
    <mergeCell ref="E12:E13"/>
    <mergeCell ref="F12:F13"/>
    <mergeCell ref="C12:D13"/>
    <mergeCell ref="A119:B119"/>
    <mergeCell ref="A122:Q122"/>
  </mergeCells>
  <phoneticPr fontId="24" type="noConversion"/>
  <printOptions horizontalCentered="1"/>
  <pageMargins left="0.27559055118110237" right="0.27559055118110237" top="0.74803149606299213" bottom="0.74803149606299213" header="0.31496062992125984" footer="0.31496062992125984"/>
  <pageSetup paperSize="9" scale="69" orientation="landscape" horizontalDpi="300" verticalDpi="300" r:id="rId1"/>
  <rowBreaks count="1" manualBreakCount="1">
    <brk id="10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Q45"/>
  <sheetViews>
    <sheetView showZeros="0" view="pageBreakPreview" topLeftCell="A13" zoomScaleNormal="100" zoomScaleSheetLayoutView="100" workbookViewId="0">
      <selection activeCell="D30" sqref="D30"/>
    </sheetView>
  </sheetViews>
  <sheetFormatPr defaultColWidth="9.109375" defaultRowHeight="13.8"/>
  <cols>
    <col min="1" max="1" width="5.5546875" style="11" customWidth="1"/>
    <col min="2" max="2" width="5.77734375" style="11" customWidth="1"/>
    <col min="3" max="3" width="44.33203125" style="11" customWidth="1"/>
    <col min="4" max="4" width="17.77734375" style="11" customWidth="1"/>
    <col min="5" max="5" width="8.109375" style="11" customWidth="1"/>
    <col min="6" max="12" width="9.109375" style="11"/>
    <col min="13" max="16" width="9.109375" style="11" customWidth="1"/>
    <col min="17" max="17" width="13.33203125" style="11" customWidth="1"/>
    <col min="18" max="16384" width="9.109375" style="11"/>
  </cols>
  <sheetData>
    <row r="1" spans="1:17" s="16" customFormat="1" ht="15.6">
      <c r="F1" s="13"/>
      <c r="G1" s="13"/>
      <c r="H1" s="117" t="s">
        <v>43</v>
      </c>
      <c r="I1" s="120" t="str">
        <f>kops2!B22</f>
        <v>2.4</v>
      </c>
    </row>
    <row r="2" spans="1:17" s="16" customFormat="1">
      <c r="F2" s="13"/>
      <c r="G2" s="13"/>
      <c r="H2" s="97"/>
      <c r="I2" s="60"/>
    </row>
    <row r="3" spans="1:17" s="16" customFormat="1">
      <c r="A3" s="471" t="str">
        <f>C14</f>
        <v>Piekļuves kontroles sistēma</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24"/>
      <c r="E8" s="14"/>
      <c r="F8" s="14"/>
      <c r="G8" s="14"/>
      <c r="H8" s="14"/>
      <c r="I8" s="14"/>
      <c r="J8" s="14"/>
      <c r="K8" s="14"/>
      <c r="L8" s="21"/>
      <c r="M8" s="21"/>
      <c r="N8" s="21"/>
      <c r="O8" s="21"/>
      <c r="P8" s="12" t="s">
        <v>42</v>
      </c>
      <c r="Q8" s="18">
        <f>Q33</f>
        <v>0</v>
      </c>
    </row>
    <row r="9" spans="1:17">
      <c r="A9" s="15"/>
      <c r="B9" s="15"/>
      <c r="E9" s="19"/>
      <c r="F9" s="21"/>
      <c r="G9" s="21"/>
      <c r="H9" s="21"/>
      <c r="I9" s="21"/>
      <c r="J9" s="21"/>
      <c r="K9" s="21"/>
      <c r="L9" s="21"/>
      <c r="O9" s="21"/>
      <c r="P9" s="21"/>
      <c r="Q9" s="17"/>
    </row>
    <row r="10" spans="1:17" ht="15.45" customHeight="1">
      <c r="A10" s="23"/>
      <c r="B10" s="23"/>
      <c r="K10" s="22"/>
      <c r="L10" s="22"/>
      <c r="M10" s="472" t="str">
        <f>Koptame!D10</f>
        <v xml:space="preserve">Tāme sastādīta: </v>
      </c>
      <c r="N10" s="472"/>
      <c r="O10" s="472"/>
      <c r="P10" s="472"/>
      <c r="Q10" s="22"/>
    </row>
    <row r="11" spans="1:17" ht="15">
      <c r="A11" s="23"/>
      <c r="B11" s="23"/>
    </row>
    <row r="12" spans="1:17" ht="14.25" customHeight="1">
      <c r="A12" s="464" t="s">
        <v>6</v>
      </c>
      <c r="B12" s="484" t="s">
        <v>12</v>
      </c>
      <c r="C12" s="480" t="s">
        <v>47</v>
      </c>
      <c r="D12" s="481"/>
      <c r="E12" s="467" t="s">
        <v>13</v>
      </c>
      <c r="F12" s="464" t="s">
        <v>14</v>
      </c>
      <c r="G12" s="462" t="s">
        <v>15</v>
      </c>
      <c r="H12" s="462"/>
      <c r="I12" s="462"/>
      <c r="J12" s="462"/>
      <c r="K12" s="462"/>
      <c r="L12" s="462"/>
      <c r="M12" s="462" t="s">
        <v>16</v>
      </c>
      <c r="N12" s="462"/>
      <c r="O12" s="462"/>
      <c r="P12" s="462"/>
      <c r="Q12" s="462"/>
    </row>
    <row r="13" spans="1:17" ht="70.2">
      <c r="A13" s="464"/>
      <c r="B13" s="485"/>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ht="15.6">
      <c r="A14" s="134"/>
      <c r="B14" s="221">
        <v>0</v>
      </c>
      <c r="C14" s="380" t="str">
        <f>kops2!C22</f>
        <v>Piekļuves kontroles sistēma</v>
      </c>
      <c r="D14" s="136"/>
      <c r="E14" s="137"/>
      <c r="F14" s="138"/>
      <c r="G14" s="142">
        <v>0</v>
      </c>
      <c r="H14" s="141">
        <v>0</v>
      </c>
      <c r="I14" s="140">
        <v>0</v>
      </c>
      <c r="J14" s="141">
        <v>0</v>
      </c>
      <c r="K14" s="141">
        <v>0</v>
      </c>
      <c r="L14" s="217">
        <f t="shared" ref="L14:L31" si="0">SUM(I14:K14)</f>
        <v>0</v>
      </c>
      <c r="M14" s="142">
        <f t="shared" ref="M14:M31" si="1">ROUND(G14*F14,2)</f>
        <v>0</v>
      </c>
      <c r="N14" s="141">
        <f t="shared" ref="N14:N31" si="2">ROUND(I14*F14,2)</f>
        <v>0</v>
      </c>
      <c r="O14" s="141">
        <f t="shared" ref="O14:O31" si="3">ROUND(J14*F14,2)</f>
        <v>0</v>
      </c>
      <c r="P14" s="141">
        <f t="shared" ref="P14:P31" si="4">ROUND(K14*F14,2)</f>
        <v>0</v>
      </c>
      <c r="Q14" s="217">
        <f t="shared" ref="Q14" si="5">SUM(N14:P14)</f>
        <v>0</v>
      </c>
    </row>
    <row r="15" spans="1:17" s="28" customFormat="1">
      <c r="A15" s="222">
        <v>1</v>
      </c>
      <c r="B15" s="278"/>
      <c r="C15" s="384" t="s">
        <v>647</v>
      </c>
      <c r="D15" s="384" t="s">
        <v>83</v>
      </c>
      <c r="E15" s="263" t="s">
        <v>84</v>
      </c>
      <c r="F15" s="263">
        <v>1</v>
      </c>
      <c r="G15" s="280"/>
      <c r="H15" s="281"/>
      <c r="I15" s="257">
        <f t="shared" ref="I15:I30" si="6">ROUND(G15*H15,2)</f>
        <v>0</v>
      </c>
      <c r="J15" s="282"/>
      <c r="K15" s="283"/>
      <c r="L15" s="218">
        <f t="shared" si="0"/>
        <v>0</v>
      </c>
      <c r="M15" s="150">
        <f t="shared" si="1"/>
        <v>0</v>
      </c>
      <c r="N15" s="149">
        <f t="shared" si="2"/>
        <v>0</v>
      </c>
      <c r="O15" s="149">
        <f t="shared" si="3"/>
        <v>0</v>
      </c>
      <c r="P15" s="149">
        <f t="shared" si="4"/>
        <v>0</v>
      </c>
      <c r="Q15" s="218">
        <f>SUM(N15:P15)</f>
        <v>0</v>
      </c>
    </row>
    <row r="16" spans="1:17" s="28" customFormat="1">
      <c r="A16" s="222">
        <v>2</v>
      </c>
      <c r="B16" s="278"/>
      <c r="C16" s="384" t="s">
        <v>648</v>
      </c>
      <c r="D16" s="384" t="s">
        <v>633</v>
      </c>
      <c r="E16" s="263" t="s">
        <v>84</v>
      </c>
      <c r="F16" s="263">
        <v>1</v>
      </c>
      <c r="G16" s="280"/>
      <c r="H16" s="281"/>
      <c r="I16" s="257">
        <f t="shared" si="6"/>
        <v>0</v>
      </c>
      <c r="J16" s="282"/>
      <c r="K16" s="283"/>
      <c r="L16" s="218">
        <f t="shared" si="0"/>
        <v>0</v>
      </c>
      <c r="M16" s="150">
        <f t="shared" si="1"/>
        <v>0</v>
      </c>
      <c r="N16" s="149">
        <f t="shared" si="2"/>
        <v>0</v>
      </c>
      <c r="O16" s="149">
        <f t="shared" si="3"/>
        <v>0</v>
      </c>
      <c r="P16" s="149">
        <f t="shared" si="4"/>
        <v>0</v>
      </c>
      <c r="Q16" s="218">
        <f t="shared" ref="Q16:Q31" si="7">SUM(N16:P16)</f>
        <v>0</v>
      </c>
    </row>
    <row r="17" spans="1:17" s="28" customFormat="1" ht="26.4">
      <c r="A17" s="222">
        <v>3</v>
      </c>
      <c r="B17" s="278"/>
      <c r="C17" s="384" t="s">
        <v>549</v>
      </c>
      <c r="D17" s="384" t="s">
        <v>85</v>
      </c>
      <c r="E17" s="263" t="s">
        <v>84</v>
      </c>
      <c r="F17" s="263">
        <v>1</v>
      </c>
      <c r="G17" s="280"/>
      <c r="H17" s="281"/>
      <c r="I17" s="257">
        <f t="shared" si="6"/>
        <v>0</v>
      </c>
      <c r="J17" s="282"/>
      <c r="K17" s="283"/>
      <c r="L17" s="218">
        <f t="shared" si="0"/>
        <v>0</v>
      </c>
      <c r="M17" s="150">
        <f t="shared" si="1"/>
        <v>0</v>
      </c>
      <c r="N17" s="149">
        <f t="shared" si="2"/>
        <v>0</v>
      </c>
      <c r="O17" s="149">
        <f t="shared" si="3"/>
        <v>0</v>
      </c>
      <c r="P17" s="149">
        <f t="shared" si="4"/>
        <v>0</v>
      </c>
      <c r="Q17" s="218">
        <f t="shared" si="7"/>
        <v>0</v>
      </c>
    </row>
    <row r="18" spans="1:17" s="28" customFormat="1" ht="26.4">
      <c r="A18" s="222">
        <v>4</v>
      </c>
      <c r="B18" s="278"/>
      <c r="C18" s="384" t="s">
        <v>645</v>
      </c>
      <c r="D18" s="384" t="s">
        <v>86</v>
      </c>
      <c r="E18" s="263" t="s">
        <v>76</v>
      </c>
      <c r="F18" s="263">
        <v>1</v>
      </c>
      <c r="G18" s="284"/>
      <c r="H18" s="281"/>
      <c r="I18" s="257">
        <f t="shared" si="6"/>
        <v>0</v>
      </c>
      <c r="J18" s="282"/>
      <c r="K18" s="283"/>
      <c r="L18" s="218">
        <f t="shared" si="0"/>
        <v>0</v>
      </c>
      <c r="M18" s="150">
        <f t="shared" si="1"/>
        <v>0</v>
      </c>
      <c r="N18" s="149">
        <f t="shared" si="2"/>
        <v>0</v>
      </c>
      <c r="O18" s="149">
        <f t="shared" si="3"/>
        <v>0</v>
      </c>
      <c r="P18" s="149">
        <f t="shared" si="4"/>
        <v>0</v>
      </c>
      <c r="Q18" s="218">
        <f t="shared" si="7"/>
        <v>0</v>
      </c>
    </row>
    <row r="19" spans="1:17" s="28" customFormat="1">
      <c r="A19" s="222">
        <v>5</v>
      </c>
      <c r="B19" s="278"/>
      <c r="C19" s="384" t="s">
        <v>649</v>
      </c>
      <c r="D19" s="384" t="s">
        <v>87</v>
      </c>
      <c r="E19" s="263" t="s">
        <v>76</v>
      </c>
      <c r="F19" s="263">
        <v>2</v>
      </c>
      <c r="G19" s="284"/>
      <c r="H19" s="281"/>
      <c r="I19" s="257">
        <f t="shared" si="6"/>
        <v>0</v>
      </c>
      <c r="J19" s="282"/>
      <c r="K19" s="283"/>
      <c r="L19" s="218">
        <f t="shared" si="0"/>
        <v>0</v>
      </c>
      <c r="M19" s="150">
        <f t="shared" si="1"/>
        <v>0</v>
      </c>
      <c r="N19" s="149">
        <f t="shared" si="2"/>
        <v>0</v>
      </c>
      <c r="O19" s="149">
        <f t="shared" si="3"/>
        <v>0</v>
      </c>
      <c r="P19" s="149">
        <f t="shared" si="4"/>
        <v>0</v>
      </c>
      <c r="Q19" s="218">
        <f t="shared" si="7"/>
        <v>0</v>
      </c>
    </row>
    <row r="20" spans="1:17" s="28" customFormat="1">
      <c r="A20" s="222">
        <v>6</v>
      </c>
      <c r="B20" s="278"/>
      <c r="C20" s="384" t="s">
        <v>650</v>
      </c>
      <c r="D20" s="384" t="s">
        <v>634</v>
      </c>
      <c r="E20" s="263" t="s">
        <v>84</v>
      </c>
      <c r="F20" s="263">
        <v>2</v>
      </c>
      <c r="G20" s="284"/>
      <c r="H20" s="281"/>
      <c r="I20" s="257">
        <f t="shared" si="6"/>
        <v>0</v>
      </c>
      <c r="J20" s="282"/>
      <c r="K20" s="283"/>
      <c r="L20" s="218">
        <f t="shared" si="0"/>
        <v>0</v>
      </c>
      <c r="M20" s="150">
        <f t="shared" si="1"/>
        <v>0</v>
      </c>
      <c r="N20" s="149">
        <f t="shared" si="2"/>
        <v>0</v>
      </c>
      <c r="O20" s="149">
        <f t="shared" si="3"/>
        <v>0</v>
      </c>
      <c r="P20" s="149">
        <f t="shared" si="4"/>
        <v>0</v>
      </c>
      <c r="Q20" s="218">
        <f t="shared" si="7"/>
        <v>0</v>
      </c>
    </row>
    <row r="21" spans="1:17" s="28" customFormat="1">
      <c r="A21" s="222">
        <v>7</v>
      </c>
      <c r="B21" s="278"/>
      <c r="C21" s="384" t="s">
        <v>651</v>
      </c>
      <c r="D21" s="384" t="s">
        <v>88</v>
      </c>
      <c r="E21" s="263" t="s">
        <v>84</v>
      </c>
      <c r="F21" s="263">
        <v>3</v>
      </c>
      <c r="G21" s="284"/>
      <c r="H21" s="281"/>
      <c r="I21" s="257">
        <f t="shared" si="6"/>
        <v>0</v>
      </c>
      <c r="J21" s="282"/>
      <c r="K21" s="283"/>
      <c r="L21" s="218">
        <f t="shared" si="0"/>
        <v>0</v>
      </c>
      <c r="M21" s="150">
        <f t="shared" si="1"/>
        <v>0</v>
      </c>
      <c r="N21" s="149">
        <f t="shared" si="2"/>
        <v>0</v>
      </c>
      <c r="O21" s="149">
        <f t="shared" si="3"/>
        <v>0</v>
      </c>
      <c r="P21" s="149">
        <f t="shared" si="4"/>
        <v>0</v>
      </c>
      <c r="Q21" s="218">
        <f t="shared" si="7"/>
        <v>0</v>
      </c>
    </row>
    <row r="22" spans="1:17" s="28" customFormat="1">
      <c r="A22" s="222">
        <v>8</v>
      </c>
      <c r="B22" s="278"/>
      <c r="C22" s="384" t="s">
        <v>652</v>
      </c>
      <c r="D22" s="384" t="s">
        <v>89</v>
      </c>
      <c r="E22" s="263" t="s">
        <v>77</v>
      </c>
      <c r="F22" s="263">
        <v>150</v>
      </c>
      <c r="G22" s="284"/>
      <c r="H22" s="281"/>
      <c r="I22" s="257">
        <f t="shared" si="6"/>
        <v>0</v>
      </c>
      <c r="J22" s="282"/>
      <c r="K22" s="283"/>
      <c r="L22" s="218">
        <f t="shared" si="0"/>
        <v>0</v>
      </c>
      <c r="M22" s="150">
        <f t="shared" si="1"/>
        <v>0</v>
      </c>
      <c r="N22" s="149">
        <f t="shared" si="2"/>
        <v>0</v>
      </c>
      <c r="O22" s="149">
        <f t="shared" si="3"/>
        <v>0</v>
      </c>
      <c r="P22" s="149">
        <f t="shared" si="4"/>
        <v>0</v>
      </c>
      <c r="Q22" s="218">
        <f t="shared" si="7"/>
        <v>0</v>
      </c>
    </row>
    <row r="23" spans="1:17" s="28" customFormat="1">
      <c r="A23" s="222">
        <v>9</v>
      </c>
      <c r="B23" s="278"/>
      <c r="C23" s="384" t="s">
        <v>653</v>
      </c>
      <c r="D23" s="384" t="s">
        <v>90</v>
      </c>
      <c r="E23" s="263" t="s">
        <v>77</v>
      </c>
      <c r="F23" s="263">
        <v>20</v>
      </c>
      <c r="G23" s="284"/>
      <c r="H23" s="281"/>
      <c r="I23" s="257">
        <f t="shared" si="6"/>
        <v>0</v>
      </c>
      <c r="J23" s="282"/>
      <c r="K23" s="283"/>
      <c r="L23" s="218">
        <f t="shared" si="0"/>
        <v>0</v>
      </c>
      <c r="M23" s="150">
        <f t="shared" si="1"/>
        <v>0</v>
      </c>
      <c r="N23" s="149">
        <f t="shared" si="2"/>
        <v>0</v>
      </c>
      <c r="O23" s="149">
        <f t="shared" si="3"/>
        <v>0</v>
      </c>
      <c r="P23" s="149">
        <f t="shared" si="4"/>
        <v>0</v>
      </c>
      <c r="Q23" s="218">
        <f t="shared" si="7"/>
        <v>0</v>
      </c>
    </row>
    <row r="24" spans="1:17" s="28" customFormat="1" ht="26.4">
      <c r="A24" s="222">
        <v>10</v>
      </c>
      <c r="B24" s="278"/>
      <c r="C24" s="384" t="s">
        <v>654</v>
      </c>
      <c r="D24" s="384" t="s">
        <v>635</v>
      </c>
      <c r="E24" s="263" t="s">
        <v>84</v>
      </c>
      <c r="F24" s="263">
        <v>2</v>
      </c>
      <c r="G24" s="284"/>
      <c r="H24" s="281"/>
      <c r="I24" s="257">
        <f t="shared" si="6"/>
        <v>0</v>
      </c>
      <c r="J24" s="282"/>
      <c r="K24" s="283"/>
      <c r="L24" s="218">
        <f t="shared" si="0"/>
        <v>0</v>
      </c>
      <c r="M24" s="150">
        <f t="shared" si="1"/>
        <v>0</v>
      </c>
      <c r="N24" s="149">
        <f t="shared" si="2"/>
        <v>0</v>
      </c>
      <c r="O24" s="149">
        <f t="shared" si="3"/>
        <v>0</v>
      </c>
      <c r="P24" s="149">
        <f t="shared" si="4"/>
        <v>0</v>
      </c>
      <c r="Q24" s="218">
        <f t="shared" si="7"/>
        <v>0</v>
      </c>
    </row>
    <row r="25" spans="1:17" s="28" customFormat="1">
      <c r="A25" s="222">
        <v>11</v>
      </c>
      <c r="B25" s="278"/>
      <c r="C25" s="384" t="s">
        <v>655</v>
      </c>
      <c r="D25" s="384"/>
      <c r="E25" s="263" t="s">
        <v>84</v>
      </c>
      <c r="F25" s="263">
        <v>3</v>
      </c>
      <c r="G25" s="259"/>
      <c r="H25" s="281"/>
      <c r="I25" s="257">
        <f t="shared" si="6"/>
        <v>0</v>
      </c>
      <c r="J25" s="288"/>
      <c r="K25" s="258"/>
      <c r="L25" s="218">
        <f t="shared" si="0"/>
        <v>0</v>
      </c>
      <c r="M25" s="150">
        <f t="shared" si="1"/>
        <v>0</v>
      </c>
      <c r="N25" s="149">
        <f t="shared" si="2"/>
        <v>0</v>
      </c>
      <c r="O25" s="149">
        <f t="shared" si="3"/>
        <v>0</v>
      </c>
      <c r="P25" s="149">
        <f t="shared" si="4"/>
        <v>0</v>
      </c>
      <c r="Q25" s="218">
        <f t="shared" si="7"/>
        <v>0</v>
      </c>
    </row>
    <row r="26" spans="1:17" s="28" customFormat="1">
      <c r="A26" s="222">
        <v>12</v>
      </c>
      <c r="B26" s="278"/>
      <c r="C26" s="384" t="s">
        <v>653</v>
      </c>
      <c r="D26" s="384" t="s">
        <v>91</v>
      </c>
      <c r="E26" s="263" t="s">
        <v>77</v>
      </c>
      <c r="F26" s="263">
        <v>50</v>
      </c>
      <c r="G26" s="259"/>
      <c r="H26" s="281"/>
      <c r="I26" s="257">
        <f t="shared" si="6"/>
        <v>0</v>
      </c>
      <c r="J26" s="288"/>
      <c r="K26" s="258"/>
      <c r="L26" s="218">
        <f t="shared" si="0"/>
        <v>0</v>
      </c>
      <c r="M26" s="150">
        <f t="shared" si="1"/>
        <v>0</v>
      </c>
      <c r="N26" s="149">
        <f t="shared" si="2"/>
        <v>0</v>
      </c>
      <c r="O26" s="149">
        <f t="shared" si="3"/>
        <v>0</v>
      </c>
      <c r="P26" s="149">
        <f t="shared" si="4"/>
        <v>0</v>
      </c>
      <c r="Q26" s="218">
        <f t="shared" si="7"/>
        <v>0</v>
      </c>
    </row>
    <row r="27" spans="1:17" s="28" customFormat="1">
      <c r="A27" s="222">
        <v>13</v>
      </c>
      <c r="B27" s="278"/>
      <c r="C27" s="384" t="s">
        <v>640</v>
      </c>
      <c r="D27" s="384" t="s">
        <v>92</v>
      </c>
      <c r="E27" s="263" t="s">
        <v>77</v>
      </c>
      <c r="F27" s="263">
        <v>50</v>
      </c>
      <c r="G27" s="259"/>
      <c r="H27" s="281"/>
      <c r="I27" s="257">
        <f t="shared" si="6"/>
        <v>0</v>
      </c>
      <c r="J27" s="288"/>
      <c r="K27" s="258"/>
      <c r="L27" s="218">
        <f t="shared" si="0"/>
        <v>0</v>
      </c>
      <c r="M27" s="150">
        <f t="shared" si="1"/>
        <v>0</v>
      </c>
      <c r="N27" s="149">
        <f t="shared" si="2"/>
        <v>0</v>
      </c>
      <c r="O27" s="149">
        <f t="shared" si="3"/>
        <v>0</v>
      </c>
      <c r="P27" s="149">
        <f t="shared" si="4"/>
        <v>0</v>
      </c>
      <c r="Q27" s="218">
        <f t="shared" si="7"/>
        <v>0</v>
      </c>
    </row>
    <row r="28" spans="1:17" s="28" customFormat="1">
      <c r="A28" s="222">
        <v>14</v>
      </c>
      <c r="B28" s="278"/>
      <c r="C28" s="384" t="s">
        <v>641</v>
      </c>
      <c r="D28" s="384"/>
      <c r="E28" s="263" t="s">
        <v>76</v>
      </c>
      <c r="F28" s="263">
        <v>1</v>
      </c>
      <c r="G28" s="259"/>
      <c r="H28" s="281"/>
      <c r="I28" s="257">
        <f t="shared" si="6"/>
        <v>0</v>
      </c>
      <c r="J28" s="288"/>
      <c r="K28" s="258"/>
      <c r="L28" s="218">
        <f t="shared" si="0"/>
        <v>0</v>
      </c>
      <c r="M28" s="150">
        <f t="shared" si="1"/>
        <v>0</v>
      </c>
      <c r="N28" s="149">
        <f t="shared" si="2"/>
        <v>0</v>
      </c>
      <c r="O28" s="149">
        <f t="shared" si="3"/>
        <v>0</v>
      </c>
      <c r="P28" s="149">
        <f t="shared" si="4"/>
        <v>0</v>
      </c>
      <c r="Q28" s="218">
        <f t="shared" si="7"/>
        <v>0</v>
      </c>
    </row>
    <row r="29" spans="1:17" s="28" customFormat="1" ht="26.4">
      <c r="A29" s="222">
        <v>15</v>
      </c>
      <c r="B29" s="278"/>
      <c r="C29" s="384" t="s">
        <v>700</v>
      </c>
      <c r="D29" s="384"/>
      <c r="E29" s="263" t="s">
        <v>76</v>
      </c>
      <c r="F29" s="263">
        <v>1</v>
      </c>
      <c r="G29" s="256"/>
      <c r="H29" s="281"/>
      <c r="I29" s="257">
        <f t="shared" si="6"/>
        <v>0</v>
      </c>
      <c r="J29" s="256"/>
      <c r="K29" s="256"/>
      <c r="L29" s="218">
        <f t="shared" si="0"/>
        <v>0</v>
      </c>
      <c r="M29" s="150">
        <f t="shared" si="1"/>
        <v>0</v>
      </c>
      <c r="N29" s="149">
        <f t="shared" si="2"/>
        <v>0</v>
      </c>
      <c r="O29" s="149">
        <f t="shared" si="3"/>
        <v>0</v>
      </c>
      <c r="P29" s="149">
        <f t="shared" si="4"/>
        <v>0</v>
      </c>
      <c r="Q29" s="218">
        <f t="shared" si="7"/>
        <v>0</v>
      </c>
    </row>
    <row r="30" spans="1:17" s="28" customFormat="1" ht="26.4">
      <c r="A30" s="222">
        <v>16</v>
      </c>
      <c r="B30" s="278"/>
      <c r="C30" s="384" t="s">
        <v>555</v>
      </c>
      <c r="D30" s="384"/>
      <c r="E30" s="263" t="s">
        <v>76</v>
      </c>
      <c r="F30" s="263">
        <v>1</v>
      </c>
      <c r="G30" s="259"/>
      <c r="H30" s="281"/>
      <c r="I30" s="257">
        <f t="shared" si="6"/>
        <v>0</v>
      </c>
      <c r="J30" s="241"/>
      <c r="K30" s="258"/>
      <c r="L30" s="218">
        <f t="shared" si="0"/>
        <v>0</v>
      </c>
      <c r="M30" s="150">
        <f t="shared" si="1"/>
        <v>0</v>
      </c>
      <c r="N30" s="149">
        <f t="shared" si="2"/>
        <v>0</v>
      </c>
      <c r="O30" s="149">
        <f t="shared" si="3"/>
        <v>0</v>
      </c>
      <c r="P30" s="149">
        <f t="shared" si="4"/>
        <v>0</v>
      </c>
      <c r="Q30" s="218">
        <f t="shared" si="7"/>
        <v>0</v>
      </c>
    </row>
    <row r="31" spans="1:17" s="28" customFormat="1">
      <c r="A31" s="222">
        <v>17</v>
      </c>
      <c r="B31" s="278"/>
      <c r="C31" s="384" t="s">
        <v>636</v>
      </c>
      <c r="D31" s="384"/>
      <c r="E31" s="263" t="s">
        <v>76</v>
      </c>
      <c r="F31" s="263">
        <v>1</v>
      </c>
      <c r="G31" s="259"/>
      <c r="H31" s="281"/>
      <c r="I31" s="257">
        <f t="shared" ref="I31" si="8">ROUND(G31*H31,2)</f>
        <v>0</v>
      </c>
      <c r="J31" s="288"/>
      <c r="K31" s="258"/>
      <c r="L31" s="218">
        <f t="shared" si="0"/>
        <v>0</v>
      </c>
      <c r="M31" s="150">
        <f t="shared" si="1"/>
        <v>0</v>
      </c>
      <c r="N31" s="149">
        <f t="shared" si="2"/>
        <v>0</v>
      </c>
      <c r="O31" s="149">
        <f t="shared" si="3"/>
        <v>0</v>
      </c>
      <c r="P31" s="149">
        <f t="shared" si="4"/>
        <v>0</v>
      </c>
      <c r="Q31" s="218">
        <f t="shared" si="7"/>
        <v>0</v>
      </c>
    </row>
    <row r="32" spans="1:17">
      <c r="A32" s="134"/>
      <c r="B32" s="135"/>
      <c r="C32" s="214"/>
      <c r="D32" s="214"/>
      <c r="E32" s="215"/>
      <c r="F32" s="141"/>
      <c r="G32" s="140"/>
      <c r="H32" s="140"/>
      <c r="I32" s="140"/>
      <c r="J32" s="141"/>
      <c r="K32" s="141"/>
      <c r="L32" s="217"/>
      <c r="M32" s="141"/>
      <c r="N32" s="141"/>
      <c r="O32" s="141"/>
      <c r="P32" s="141"/>
      <c r="Q32" s="217"/>
    </row>
    <row r="33" spans="1:17" ht="15.45" customHeight="1">
      <c r="A33" s="20"/>
      <c r="B33" s="64"/>
      <c r="C33" s="489" t="s">
        <v>53</v>
      </c>
      <c r="D33" s="489"/>
      <c r="E33" s="489"/>
      <c r="F33" s="489"/>
      <c r="G33" s="489"/>
      <c r="H33" s="489"/>
      <c r="I33" s="489"/>
      <c r="J33" s="489"/>
      <c r="K33" s="489"/>
      <c r="L33" s="489"/>
      <c r="M33" s="290">
        <f>SUM(M14:M32)</f>
        <v>0</v>
      </c>
      <c r="N33" s="290">
        <f>SUM(N14:N32)</f>
        <v>0</v>
      </c>
      <c r="O33" s="290">
        <f>SUM(O14:O32)</f>
        <v>0</v>
      </c>
      <c r="P33" s="290">
        <f>SUM(P14:P32)</f>
        <v>0</v>
      </c>
      <c r="Q33" s="291">
        <f>SUM(Q14:Q32)</f>
        <v>0</v>
      </c>
    </row>
    <row r="34" spans="1:17" s="70" customFormat="1">
      <c r="J34" s="90"/>
    </row>
    <row r="35" spans="1:17" customFormat="1" ht="12.75" customHeight="1">
      <c r="A35" s="474" t="s">
        <v>31</v>
      </c>
      <c r="B35" s="474"/>
    </row>
    <row r="36" spans="1:17" customFormat="1" ht="45" customHeight="1">
      <c r="A36"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6" s="463"/>
      <c r="C36" s="463"/>
      <c r="D36" s="463"/>
      <c r="E36" s="463"/>
      <c r="F36" s="463"/>
      <c r="G36" s="463"/>
      <c r="H36" s="463"/>
      <c r="I36" s="463"/>
      <c r="J36" s="463"/>
      <c r="K36" s="463"/>
      <c r="L36" s="463"/>
      <c r="M36" s="463"/>
      <c r="N36" s="463"/>
      <c r="O36" s="463"/>
      <c r="P36" s="463"/>
      <c r="Q36" s="463"/>
    </row>
    <row r="37" spans="1:17" customFormat="1" ht="76.8" customHeight="1">
      <c r="A37" s="470" t="s">
        <v>595</v>
      </c>
      <c r="B37" s="470"/>
      <c r="C37" s="470"/>
      <c r="D37" s="470"/>
      <c r="E37" s="470"/>
      <c r="F37" s="470"/>
      <c r="G37" s="470"/>
      <c r="H37" s="470"/>
      <c r="I37" s="470"/>
      <c r="J37" s="470"/>
      <c r="K37" s="470"/>
      <c r="L37" s="470"/>
      <c r="M37" s="470"/>
      <c r="N37" s="470"/>
      <c r="O37" s="470"/>
      <c r="P37" s="470"/>
      <c r="Q37" s="470"/>
    </row>
    <row r="38" spans="1:17" customFormat="1" ht="12.75" customHeight="1">
      <c r="B38" s="92"/>
    </row>
    <row r="39" spans="1:17" customFormat="1" ht="12.75" customHeight="1">
      <c r="B39" s="92"/>
    </row>
    <row r="40" spans="1:17" s="70" customFormat="1">
      <c r="B40" s="70" t="s">
        <v>2</v>
      </c>
      <c r="M40" s="93" t="str">
        <f>Koptame!B34</f>
        <v>Pārbaudīja:</v>
      </c>
      <c r="N40" s="93"/>
      <c r="O40" s="93"/>
      <c r="P40" s="93"/>
      <c r="Q40" s="93"/>
    </row>
    <row r="41" spans="1:17" s="70" customFormat="1">
      <c r="C41" s="89">
        <f>Koptame!C29</f>
        <v>0</v>
      </c>
      <c r="D41" s="89"/>
      <c r="M41" s="89"/>
      <c r="N41" s="460">
        <f>Koptame!C35</f>
        <v>0</v>
      </c>
      <c r="O41" s="460"/>
      <c r="P41" s="93"/>
      <c r="Q41" s="93"/>
    </row>
    <row r="42" spans="1:17" s="70" customFormat="1">
      <c r="C42" s="88">
        <f>Koptame!C30</f>
        <v>0</v>
      </c>
      <c r="D42" s="88"/>
      <c r="M42" s="88"/>
      <c r="N42" s="461">
        <f>Koptame!C36</f>
        <v>0</v>
      </c>
      <c r="O42" s="461"/>
      <c r="P42" s="93"/>
      <c r="Q42" s="93"/>
    </row>
    <row r="43" spans="1:17" s="70" customFormat="1" collapsed="1">
      <c r="B43" s="90"/>
      <c r="G43" s="90"/>
      <c r="H43" s="90"/>
    </row>
    <row r="44" spans="1:17">
      <c r="B44" s="28"/>
      <c r="G44" s="28"/>
      <c r="H44" s="28"/>
    </row>
    <row r="45" spans="1:17">
      <c r="B45" s="28"/>
      <c r="G45" s="28"/>
      <c r="H45" s="28"/>
    </row>
  </sheetData>
  <mergeCells count="17">
    <mergeCell ref="A3:Q3"/>
    <mergeCell ref="M10:P10"/>
    <mergeCell ref="D4:P4"/>
    <mergeCell ref="D6:P6"/>
    <mergeCell ref="G12:L12"/>
    <mergeCell ref="M12:Q12"/>
    <mergeCell ref="A12:A13"/>
    <mergeCell ref="B12:B13"/>
    <mergeCell ref="E12:E13"/>
    <mergeCell ref="F12:F13"/>
    <mergeCell ref="C12:D13"/>
    <mergeCell ref="N42:O42"/>
    <mergeCell ref="C33:L33"/>
    <mergeCell ref="A37:Q37"/>
    <mergeCell ref="N41:O41"/>
    <mergeCell ref="A36:Q36"/>
    <mergeCell ref="A35:B35"/>
  </mergeCells>
  <conditionalFormatting sqref="E25:E28">
    <cfRule type="cellIs" dxfId="3" priority="1" stopIfTrue="1" operator="equal">
      <formula>0</formula>
    </cfRule>
    <cfRule type="expression" dxfId="2" priority="2" stopIfTrue="1">
      <formula>#DIV/0!</formula>
    </cfRule>
  </conditionalFormatting>
  <printOptions horizontalCentered="1"/>
  <pageMargins left="0.27559055118110237" right="0.27559055118110237" top="0.74803149606299213" bottom="0.74803149606299213" header="0.31496062992125984" footer="0.31496062992125984"/>
  <pageSetup paperSize="9" scale="66" orientation="landscape" horizontalDpi="300" verticalDpi="300" r:id="rId1"/>
  <rowBreaks count="1" manualBreakCount="1">
    <brk id="3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Q39"/>
  <sheetViews>
    <sheetView showZeros="0" view="pageBreakPreview" topLeftCell="A13" zoomScale="90" zoomScaleNormal="100" zoomScaleSheetLayoutView="90" workbookViewId="0">
      <selection activeCell="D24" sqref="D24"/>
    </sheetView>
  </sheetViews>
  <sheetFormatPr defaultColWidth="9.109375" defaultRowHeight="13.8"/>
  <cols>
    <col min="1" max="1" width="5.6640625" style="11" customWidth="1"/>
    <col min="2" max="2" width="7.109375" style="11" customWidth="1"/>
    <col min="3" max="3" width="40.33203125" style="11" customWidth="1"/>
    <col min="4" max="4" width="13" style="11" customWidth="1"/>
    <col min="5" max="5" width="8.109375" style="11" customWidth="1"/>
    <col min="6" max="9" width="9.109375" style="11"/>
    <col min="10" max="10" width="9.109375" style="28"/>
    <col min="11" max="12" width="9.109375" style="11"/>
    <col min="13" max="16" width="9.109375" style="11" customWidth="1"/>
    <col min="17" max="17" width="13.33203125" style="11" customWidth="1"/>
    <col min="18" max="16384" width="9.109375" style="11"/>
  </cols>
  <sheetData>
    <row r="1" spans="1:17" s="16" customFormat="1" ht="15.6">
      <c r="F1" s="13"/>
      <c r="G1" s="13"/>
      <c r="H1" s="117" t="s">
        <v>43</v>
      </c>
      <c r="I1" s="120" t="str">
        <f>kops2!B23</f>
        <v>2.5</v>
      </c>
      <c r="J1" s="25"/>
    </row>
    <row r="2" spans="1:17" s="16" customFormat="1">
      <c r="F2" s="13"/>
      <c r="G2" s="13"/>
      <c r="H2" s="97"/>
      <c r="I2" s="60"/>
      <c r="J2" s="25"/>
    </row>
    <row r="3" spans="1:17" s="16" customFormat="1">
      <c r="A3" s="471" t="str">
        <f>C14</f>
        <v>Apsardzes signalizācija</v>
      </c>
      <c r="B3" s="471"/>
      <c r="C3" s="471"/>
      <c r="D3" s="471"/>
      <c r="E3" s="471"/>
      <c r="F3" s="471"/>
      <c r="G3" s="471"/>
      <c r="H3" s="471"/>
      <c r="I3" s="471"/>
      <c r="J3" s="471"/>
      <c r="K3" s="471"/>
      <c r="L3" s="471"/>
      <c r="M3" s="471"/>
      <c r="N3" s="471"/>
      <c r="O3" s="471"/>
      <c r="P3" s="471"/>
      <c r="Q3" s="471"/>
    </row>
    <row r="4" spans="1:17">
      <c r="A4" s="24" t="s">
        <v>317</v>
      </c>
      <c r="B4" s="61"/>
      <c r="D4" s="473"/>
      <c r="E4" s="473"/>
      <c r="F4" s="473"/>
      <c r="G4" s="473"/>
      <c r="H4" s="473"/>
      <c r="I4" s="473"/>
      <c r="J4" s="473"/>
      <c r="K4" s="473"/>
      <c r="L4" s="473"/>
      <c r="M4" s="473"/>
      <c r="N4" s="473"/>
      <c r="O4" s="473"/>
      <c r="P4" s="473"/>
    </row>
    <row r="5" spans="1:17">
      <c r="A5" s="24" t="s">
        <v>318</v>
      </c>
      <c r="B5" s="61"/>
      <c r="D5" s="13"/>
      <c r="E5" s="13"/>
      <c r="F5" s="13"/>
      <c r="G5" s="13"/>
      <c r="H5" s="13"/>
      <c r="I5" s="13"/>
      <c r="J5" s="13"/>
      <c r="K5" s="13"/>
      <c r="L5" s="13"/>
      <c r="M5" s="13"/>
      <c r="N5" s="13"/>
      <c r="O5" s="13"/>
      <c r="P5" s="13"/>
    </row>
    <row r="6" spans="1:17">
      <c r="A6" s="24" t="s">
        <v>319</v>
      </c>
      <c r="B6" s="61"/>
      <c r="D6" s="473"/>
      <c r="E6" s="473"/>
      <c r="F6" s="473"/>
      <c r="G6" s="473"/>
      <c r="H6" s="473"/>
      <c r="I6" s="473"/>
      <c r="J6" s="473"/>
      <c r="K6" s="473"/>
      <c r="L6" s="473"/>
      <c r="M6" s="473"/>
      <c r="N6" s="473"/>
      <c r="O6" s="473"/>
      <c r="P6" s="473"/>
    </row>
    <row r="7" spans="1:17">
      <c r="A7" s="24" t="s">
        <v>553</v>
      </c>
      <c r="B7" s="61"/>
      <c r="D7" s="14"/>
      <c r="E7" s="21"/>
      <c r="F7" s="26"/>
      <c r="G7" s="26"/>
      <c r="H7" s="21"/>
      <c r="I7" s="21"/>
      <c r="J7" s="21"/>
      <c r="K7" s="21"/>
      <c r="L7" s="21"/>
      <c r="M7" s="21"/>
      <c r="N7" s="21"/>
      <c r="O7" s="21"/>
      <c r="P7" s="17"/>
    </row>
    <row r="8" spans="1:17">
      <c r="A8" s="3" t="str">
        <f>Koptame!B11</f>
        <v>Tāme sastādīta 202__.gada tirgus cenās, pamatojoties uz SIA „Baltex Group” būvprojekta rasējumiem un darbu apjomiem</v>
      </c>
      <c r="B8" s="24"/>
      <c r="E8" s="14"/>
      <c r="F8" s="14"/>
      <c r="G8" s="14"/>
      <c r="H8" s="14"/>
      <c r="I8" s="14"/>
      <c r="J8" s="27"/>
      <c r="K8" s="14"/>
      <c r="L8" s="21"/>
      <c r="M8" s="21"/>
      <c r="N8" s="21"/>
      <c r="O8" s="21"/>
      <c r="P8" s="12" t="s">
        <v>42</v>
      </c>
      <c r="Q8" s="18">
        <f>Q27</f>
        <v>0</v>
      </c>
    </row>
    <row r="9" spans="1:17">
      <c r="A9" s="15"/>
      <c r="B9" s="15"/>
      <c r="E9" s="19"/>
      <c r="F9" s="21"/>
      <c r="G9" s="21"/>
      <c r="H9" s="21"/>
      <c r="I9" s="21"/>
      <c r="J9" s="26"/>
      <c r="K9" s="21"/>
      <c r="L9" s="21"/>
      <c r="O9" s="21"/>
      <c r="P9" s="21"/>
      <c r="Q9" s="17"/>
    </row>
    <row r="10" spans="1:17" ht="15.45" customHeight="1">
      <c r="A10" s="23"/>
      <c r="B10" s="23"/>
      <c r="K10" s="22"/>
      <c r="L10" s="22"/>
      <c r="M10" s="472" t="str">
        <f>Koptame!D10</f>
        <v xml:space="preserve">Tāme sastādīta: </v>
      </c>
      <c r="N10" s="472"/>
      <c r="O10" s="472"/>
      <c r="P10" s="472"/>
      <c r="Q10" s="22"/>
    </row>
    <row r="11" spans="1:17" ht="15">
      <c r="A11" s="23"/>
      <c r="B11" s="23"/>
    </row>
    <row r="12" spans="1:17" ht="14.25" customHeight="1">
      <c r="A12" s="464" t="s">
        <v>6</v>
      </c>
      <c r="B12" s="484" t="s">
        <v>12</v>
      </c>
      <c r="C12" s="480" t="s">
        <v>47</v>
      </c>
      <c r="D12" s="481"/>
      <c r="E12" s="467" t="s">
        <v>13</v>
      </c>
      <c r="F12" s="464" t="s">
        <v>14</v>
      </c>
      <c r="G12" s="462" t="s">
        <v>15</v>
      </c>
      <c r="H12" s="462"/>
      <c r="I12" s="462"/>
      <c r="J12" s="462"/>
      <c r="K12" s="462"/>
      <c r="L12" s="462"/>
      <c r="M12" s="462" t="s">
        <v>16</v>
      </c>
      <c r="N12" s="462"/>
      <c r="O12" s="462"/>
      <c r="P12" s="462"/>
      <c r="Q12" s="462"/>
    </row>
    <row r="13" spans="1:17" ht="65.400000000000006">
      <c r="A13" s="464"/>
      <c r="B13" s="485"/>
      <c r="C13" s="482"/>
      <c r="D13" s="483"/>
      <c r="E13" s="467"/>
      <c r="F13" s="464"/>
      <c r="G13" s="95" t="s">
        <v>17</v>
      </c>
      <c r="H13" s="95" t="s">
        <v>32</v>
      </c>
      <c r="I13" s="95" t="s">
        <v>33</v>
      </c>
      <c r="J13" s="95" t="s">
        <v>45</v>
      </c>
      <c r="K13" s="388" t="s">
        <v>606</v>
      </c>
      <c r="L13" s="216" t="s">
        <v>34</v>
      </c>
      <c r="M13" s="95" t="s">
        <v>9</v>
      </c>
      <c r="N13" s="95" t="s">
        <v>33</v>
      </c>
      <c r="O13" s="95" t="s">
        <v>45</v>
      </c>
      <c r="P13" s="388" t="s">
        <v>606</v>
      </c>
      <c r="Q13" s="216" t="s">
        <v>35</v>
      </c>
    </row>
    <row r="14" spans="1:17" ht="15.6">
      <c r="A14" s="134"/>
      <c r="B14" s="221">
        <v>0</v>
      </c>
      <c r="C14" s="380" t="str">
        <f>kops2!C23</f>
        <v>Apsardzes signalizācija</v>
      </c>
      <c r="D14" s="136"/>
      <c r="E14" s="137"/>
      <c r="F14" s="138"/>
      <c r="G14" s="150">
        <v>0</v>
      </c>
      <c r="H14" s="150">
        <v>0</v>
      </c>
      <c r="I14" s="140">
        <v>0</v>
      </c>
      <c r="J14" s="141">
        <v>0</v>
      </c>
      <c r="K14" s="141">
        <v>0</v>
      </c>
      <c r="L14" s="217">
        <f t="shared" ref="L14:L25" si="0">SUM(I14:K14)</f>
        <v>0</v>
      </c>
      <c r="M14" s="142">
        <f t="shared" ref="M14:M25" si="1">ROUND(G14*F14,2)</f>
        <v>0</v>
      </c>
      <c r="N14" s="141">
        <f t="shared" ref="N14:N25" si="2">ROUND(I14*F14,2)</f>
        <v>0</v>
      </c>
      <c r="O14" s="141">
        <f t="shared" ref="O14:O25" si="3">ROUND(J14*F14,2)</f>
        <v>0</v>
      </c>
      <c r="P14" s="141">
        <f t="shared" ref="P14:P25" si="4">ROUND(K14*F14,2)</f>
        <v>0</v>
      </c>
      <c r="Q14" s="217">
        <f t="shared" ref="Q14" si="5">SUM(N14:P14)</f>
        <v>0</v>
      </c>
    </row>
    <row r="15" spans="1:17" s="28" customFormat="1" ht="28.8" customHeight="1">
      <c r="A15" s="222">
        <v>1</v>
      </c>
      <c r="B15" s="292"/>
      <c r="C15" s="286" t="s">
        <v>646</v>
      </c>
      <c r="D15" s="293" t="s">
        <v>93</v>
      </c>
      <c r="E15" s="294" t="s">
        <v>84</v>
      </c>
      <c r="F15" s="294">
        <v>1</v>
      </c>
      <c r="G15" s="255"/>
      <c r="H15" s="281"/>
      <c r="I15" s="257">
        <f t="shared" ref="I15:I25" si="6">ROUND(G15*H15,2)</f>
        <v>0</v>
      </c>
      <c r="J15" s="288"/>
      <c r="K15" s="288"/>
      <c r="L15" s="218">
        <f t="shared" si="0"/>
        <v>0</v>
      </c>
      <c r="M15" s="150">
        <f t="shared" si="1"/>
        <v>0</v>
      </c>
      <c r="N15" s="149">
        <f t="shared" si="2"/>
        <v>0</v>
      </c>
      <c r="O15" s="149">
        <f t="shared" si="3"/>
        <v>0</v>
      </c>
      <c r="P15" s="149">
        <f t="shared" si="4"/>
        <v>0</v>
      </c>
      <c r="Q15" s="218">
        <f>SUM(N15:P15)</f>
        <v>0</v>
      </c>
    </row>
    <row r="16" spans="1:17" s="28" customFormat="1" ht="26.4">
      <c r="A16" s="222">
        <v>2</v>
      </c>
      <c r="B16" s="292"/>
      <c r="C16" s="286" t="s">
        <v>645</v>
      </c>
      <c r="D16" s="286" t="s">
        <v>86</v>
      </c>
      <c r="E16" s="294" t="s">
        <v>84</v>
      </c>
      <c r="F16" s="294">
        <v>1</v>
      </c>
      <c r="G16" s="255"/>
      <c r="H16" s="281"/>
      <c r="I16" s="257">
        <f t="shared" si="6"/>
        <v>0</v>
      </c>
      <c r="J16" s="288"/>
      <c r="K16" s="288"/>
      <c r="L16" s="218">
        <f t="shared" si="0"/>
        <v>0</v>
      </c>
      <c r="M16" s="150">
        <f t="shared" si="1"/>
        <v>0</v>
      </c>
      <c r="N16" s="149">
        <f t="shared" si="2"/>
        <v>0</v>
      </c>
      <c r="O16" s="149">
        <f t="shared" si="3"/>
        <v>0</v>
      </c>
      <c r="P16" s="149">
        <f t="shared" si="4"/>
        <v>0</v>
      </c>
      <c r="Q16" s="218">
        <f t="shared" ref="Q16:Q25" si="7">SUM(N16:P16)</f>
        <v>0</v>
      </c>
    </row>
    <row r="17" spans="1:17" s="28" customFormat="1" ht="28.8" customHeight="1">
      <c r="A17" s="222">
        <v>3</v>
      </c>
      <c r="B17" s="292"/>
      <c r="C17" s="286" t="s">
        <v>644</v>
      </c>
      <c r="D17" s="286" t="s">
        <v>94</v>
      </c>
      <c r="E17" s="294" t="s">
        <v>84</v>
      </c>
      <c r="F17" s="294">
        <v>3</v>
      </c>
      <c r="G17" s="255"/>
      <c r="H17" s="281"/>
      <c r="I17" s="257">
        <f t="shared" si="6"/>
        <v>0</v>
      </c>
      <c r="J17" s="288"/>
      <c r="K17" s="288"/>
      <c r="L17" s="218">
        <f t="shared" si="0"/>
        <v>0</v>
      </c>
      <c r="M17" s="150">
        <f t="shared" si="1"/>
        <v>0</v>
      </c>
      <c r="N17" s="149">
        <f t="shared" si="2"/>
        <v>0</v>
      </c>
      <c r="O17" s="149">
        <f t="shared" si="3"/>
        <v>0</v>
      </c>
      <c r="P17" s="149">
        <f t="shared" si="4"/>
        <v>0</v>
      </c>
      <c r="Q17" s="218">
        <f t="shared" si="7"/>
        <v>0</v>
      </c>
    </row>
    <row r="18" spans="1:17" s="28" customFormat="1">
      <c r="A18" s="222">
        <v>4</v>
      </c>
      <c r="B18" s="292"/>
      <c r="C18" s="286" t="s">
        <v>643</v>
      </c>
      <c r="D18" s="293" t="s">
        <v>95</v>
      </c>
      <c r="E18" s="294" t="s">
        <v>84</v>
      </c>
      <c r="F18" s="294">
        <v>1</v>
      </c>
      <c r="G18" s="255"/>
      <c r="H18" s="281"/>
      <c r="I18" s="257">
        <f t="shared" si="6"/>
        <v>0</v>
      </c>
      <c r="J18" s="288"/>
      <c r="K18" s="288"/>
      <c r="L18" s="218">
        <f t="shared" si="0"/>
        <v>0</v>
      </c>
      <c r="M18" s="150">
        <f t="shared" si="1"/>
        <v>0</v>
      </c>
      <c r="N18" s="149">
        <f t="shared" si="2"/>
        <v>0</v>
      </c>
      <c r="O18" s="149">
        <f t="shared" si="3"/>
        <v>0</v>
      </c>
      <c r="P18" s="149">
        <f t="shared" si="4"/>
        <v>0</v>
      </c>
      <c r="Q18" s="218">
        <f t="shared" si="7"/>
        <v>0</v>
      </c>
    </row>
    <row r="19" spans="1:17" s="28" customFormat="1">
      <c r="A19" s="222">
        <v>5</v>
      </c>
      <c r="B19" s="292"/>
      <c r="C19" s="289" t="s">
        <v>642</v>
      </c>
      <c r="D19" s="289" t="s">
        <v>96</v>
      </c>
      <c r="E19" s="294" t="s">
        <v>84</v>
      </c>
      <c r="F19" s="294">
        <v>8</v>
      </c>
      <c r="G19" s="255"/>
      <c r="H19" s="281"/>
      <c r="I19" s="257">
        <f t="shared" si="6"/>
        <v>0</v>
      </c>
      <c r="J19" s="288"/>
      <c r="K19" s="288"/>
      <c r="L19" s="218">
        <f t="shared" si="0"/>
        <v>0</v>
      </c>
      <c r="M19" s="150">
        <f t="shared" si="1"/>
        <v>0</v>
      </c>
      <c r="N19" s="149">
        <f t="shared" si="2"/>
        <v>0</v>
      </c>
      <c r="O19" s="149">
        <f t="shared" si="3"/>
        <v>0</v>
      </c>
      <c r="P19" s="149">
        <f t="shared" si="4"/>
        <v>0</v>
      </c>
      <c r="Q19" s="218">
        <f t="shared" si="7"/>
        <v>0</v>
      </c>
    </row>
    <row r="20" spans="1:17" s="28" customFormat="1">
      <c r="A20" s="222">
        <v>6</v>
      </c>
      <c r="B20" s="292"/>
      <c r="C20" s="285" t="s">
        <v>638</v>
      </c>
      <c r="D20" s="384" t="s">
        <v>97</v>
      </c>
      <c r="E20" s="294" t="s">
        <v>84</v>
      </c>
      <c r="F20" s="294">
        <v>3</v>
      </c>
      <c r="G20" s="284"/>
      <c r="H20" s="281"/>
      <c r="I20" s="259">
        <f t="shared" si="6"/>
        <v>0</v>
      </c>
      <c r="J20" s="288"/>
      <c r="K20" s="288"/>
      <c r="L20" s="218">
        <f t="shared" si="0"/>
        <v>0</v>
      </c>
      <c r="M20" s="150">
        <f t="shared" si="1"/>
        <v>0</v>
      </c>
      <c r="N20" s="149">
        <f t="shared" si="2"/>
        <v>0</v>
      </c>
      <c r="O20" s="149">
        <f t="shared" si="3"/>
        <v>0</v>
      </c>
      <c r="P20" s="149">
        <f t="shared" si="4"/>
        <v>0</v>
      </c>
      <c r="Q20" s="218">
        <f t="shared" si="7"/>
        <v>0</v>
      </c>
    </row>
    <row r="21" spans="1:17" s="28" customFormat="1">
      <c r="A21" s="222">
        <v>7</v>
      </c>
      <c r="B21" s="292"/>
      <c r="C21" s="285" t="s">
        <v>639</v>
      </c>
      <c r="D21" s="384" t="s">
        <v>637</v>
      </c>
      <c r="E21" s="294" t="s">
        <v>77</v>
      </c>
      <c r="F21" s="294">
        <v>370</v>
      </c>
      <c r="G21" s="284"/>
      <c r="H21" s="281"/>
      <c r="I21" s="257">
        <f t="shared" si="6"/>
        <v>0</v>
      </c>
      <c r="J21" s="282"/>
      <c r="K21" s="283"/>
      <c r="L21" s="218">
        <f t="shared" si="0"/>
        <v>0</v>
      </c>
      <c r="M21" s="150">
        <f t="shared" si="1"/>
        <v>0</v>
      </c>
      <c r="N21" s="149">
        <f t="shared" si="2"/>
        <v>0</v>
      </c>
      <c r="O21" s="149">
        <f t="shared" si="3"/>
        <v>0</v>
      </c>
      <c r="P21" s="149">
        <f t="shared" si="4"/>
        <v>0</v>
      </c>
      <c r="Q21" s="218">
        <f t="shared" si="7"/>
        <v>0</v>
      </c>
    </row>
    <row r="22" spans="1:17" s="28" customFormat="1">
      <c r="A22" s="222">
        <v>8</v>
      </c>
      <c r="B22" s="292"/>
      <c r="C22" s="289" t="s">
        <v>640</v>
      </c>
      <c r="D22" s="289" t="s">
        <v>92</v>
      </c>
      <c r="E22" s="294" t="s">
        <v>77</v>
      </c>
      <c r="F22" s="294">
        <v>100</v>
      </c>
      <c r="G22" s="259"/>
      <c r="H22" s="281"/>
      <c r="I22" s="257">
        <f t="shared" si="6"/>
        <v>0</v>
      </c>
      <c r="J22" s="241"/>
      <c r="K22" s="288"/>
      <c r="L22" s="218">
        <f t="shared" si="0"/>
        <v>0</v>
      </c>
      <c r="M22" s="150">
        <f t="shared" si="1"/>
        <v>0</v>
      </c>
      <c r="N22" s="149">
        <f t="shared" si="2"/>
        <v>0</v>
      </c>
      <c r="O22" s="149">
        <f t="shared" si="3"/>
        <v>0</v>
      </c>
      <c r="P22" s="149">
        <f t="shared" si="4"/>
        <v>0</v>
      </c>
      <c r="Q22" s="218">
        <f t="shared" si="7"/>
        <v>0</v>
      </c>
    </row>
    <row r="23" spans="1:17" s="28" customFormat="1">
      <c r="A23" s="222">
        <v>9</v>
      </c>
      <c r="B23" s="292"/>
      <c r="C23" s="289" t="s">
        <v>641</v>
      </c>
      <c r="D23" s="289"/>
      <c r="E23" s="294" t="s">
        <v>76</v>
      </c>
      <c r="F23" s="294">
        <v>1</v>
      </c>
      <c r="G23" s="259"/>
      <c r="H23" s="281"/>
      <c r="I23" s="257">
        <f t="shared" si="6"/>
        <v>0</v>
      </c>
      <c r="J23" s="241"/>
      <c r="K23" s="288"/>
      <c r="L23" s="218">
        <f t="shared" si="0"/>
        <v>0</v>
      </c>
      <c r="M23" s="150">
        <f t="shared" si="1"/>
        <v>0</v>
      </c>
      <c r="N23" s="149">
        <f t="shared" si="2"/>
        <v>0</v>
      </c>
      <c r="O23" s="149">
        <f t="shared" si="3"/>
        <v>0</v>
      </c>
      <c r="P23" s="149">
        <f t="shared" si="4"/>
        <v>0</v>
      </c>
      <c r="Q23" s="218">
        <f t="shared" si="7"/>
        <v>0</v>
      </c>
    </row>
    <row r="24" spans="1:17" s="28" customFormat="1" ht="26.4">
      <c r="A24" s="222">
        <v>10</v>
      </c>
      <c r="B24" s="292"/>
      <c r="C24" s="289" t="s">
        <v>700</v>
      </c>
      <c r="D24" s="286"/>
      <c r="E24" s="294" t="s">
        <v>76</v>
      </c>
      <c r="F24" s="294">
        <v>1</v>
      </c>
      <c r="G24" s="259"/>
      <c r="H24" s="281"/>
      <c r="I24" s="257">
        <f t="shared" si="6"/>
        <v>0</v>
      </c>
      <c r="J24" s="241"/>
      <c r="K24" s="288"/>
      <c r="L24" s="218">
        <f t="shared" si="0"/>
        <v>0</v>
      </c>
      <c r="M24" s="150">
        <f t="shared" si="1"/>
        <v>0</v>
      </c>
      <c r="N24" s="149">
        <f t="shared" si="2"/>
        <v>0</v>
      </c>
      <c r="O24" s="149">
        <f t="shared" si="3"/>
        <v>0</v>
      </c>
      <c r="P24" s="149">
        <f t="shared" si="4"/>
        <v>0</v>
      </c>
      <c r="Q24" s="218">
        <f t="shared" si="7"/>
        <v>0</v>
      </c>
    </row>
    <row r="25" spans="1:17" s="28" customFormat="1" ht="39.6">
      <c r="A25" s="222">
        <v>11</v>
      </c>
      <c r="B25" s="292"/>
      <c r="C25" s="279" t="s">
        <v>555</v>
      </c>
      <c r="D25" s="279"/>
      <c r="E25" s="295" t="s">
        <v>76</v>
      </c>
      <c r="F25" s="295">
        <v>1</v>
      </c>
      <c r="G25" s="280"/>
      <c r="H25" s="281"/>
      <c r="I25" s="257">
        <f t="shared" si="6"/>
        <v>0</v>
      </c>
      <c r="J25" s="282"/>
      <c r="K25" s="283"/>
      <c r="L25" s="218">
        <f t="shared" si="0"/>
        <v>0</v>
      </c>
      <c r="M25" s="150">
        <f t="shared" si="1"/>
        <v>0</v>
      </c>
      <c r="N25" s="149">
        <f t="shared" si="2"/>
        <v>0</v>
      </c>
      <c r="O25" s="149">
        <f t="shared" si="3"/>
        <v>0</v>
      </c>
      <c r="P25" s="149">
        <f t="shared" si="4"/>
        <v>0</v>
      </c>
      <c r="Q25" s="218">
        <f t="shared" si="7"/>
        <v>0</v>
      </c>
    </row>
    <row r="26" spans="1:17">
      <c r="A26" s="134"/>
      <c r="B26" s="135"/>
      <c r="C26" s="214"/>
      <c r="D26" s="214"/>
      <c r="E26" s="215"/>
      <c r="F26" s="141"/>
      <c r="G26" s="140">
        <v>0</v>
      </c>
      <c r="H26" s="140">
        <v>0</v>
      </c>
      <c r="I26" s="140"/>
      <c r="J26" s="141"/>
      <c r="K26" s="141"/>
      <c r="L26" s="217"/>
      <c r="M26" s="141"/>
      <c r="N26" s="141"/>
      <c r="O26" s="141"/>
      <c r="P26" s="141"/>
      <c r="Q26" s="217"/>
    </row>
    <row r="27" spans="1:17" ht="15.45" customHeight="1">
      <c r="A27" s="20"/>
      <c r="B27" s="64"/>
      <c r="C27" s="489" t="s">
        <v>53</v>
      </c>
      <c r="D27" s="489"/>
      <c r="E27" s="489"/>
      <c r="F27" s="489"/>
      <c r="G27" s="489"/>
      <c r="H27" s="489"/>
      <c r="I27" s="489"/>
      <c r="J27" s="489"/>
      <c r="K27" s="489"/>
      <c r="L27" s="489"/>
      <c r="M27" s="290">
        <f>SUM(M14:M26)</f>
        <v>0</v>
      </c>
      <c r="N27" s="290">
        <f>SUM(N14:N26)</f>
        <v>0</v>
      </c>
      <c r="O27" s="290">
        <f>SUM(O14:O26)</f>
        <v>0</v>
      </c>
      <c r="P27" s="290">
        <f>SUM(P14:P26)</f>
        <v>0</v>
      </c>
      <c r="Q27" s="291">
        <f>SUM(Q14:Q26)</f>
        <v>0</v>
      </c>
    </row>
    <row r="28" spans="1:17" s="70" customFormat="1">
      <c r="J28" s="90"/>
    </row>
    <row r="29" spans="1:17" customFormat="1" ht="12.75" customHeight="1">
      <c r="A29" s="474" t="s">
        <v>31</v>
      </c>
      <c r="B29" s="474"/>
    </row>
    <row r="30" spans="1:17" customFormat="1" ht="45" customHeight="1">
      <c r="A30" s="463" t="str">
        <f>'1,1'!A145:G145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0" s="463"/>
      <c r="C30" s="463"/>
      <c r="D30" s="463"/>
      <c r="E30" s="463"/>
      <c r="F30" s="463"/>
      <c r="G30" s="463"/>
      <c r="H30" s="463"/>
      <c r="I30" s="463"/>
      <c r="J30" s="463"/>
      <c r="K30" s="463"/>
      <c r="L30" s="463"/>
      <c r="M30" s="463"/>
      <c r="N30" s="463"/>
      <c r="O30" s="463"/>
      <c r="P30" s="463"/>
      <c r="Q30" s="463"/>
    </row>
    <row r="31" spans="1:17" customFormat="1" ht="76.8" customHeight="1">
      <c r="A31" s="470" t="s">
        <v>595</v>
      </c>
      <c r="B31" s="470"/>
      <c r="C31" s="470"/>
      <c r="D31" s="470"/>
      <c r="E31" s="470"/>
      <c r="F31" s="470"/>
      <c r="G31" s="470"/>
      <c r="H31" s="470"/>
      <c r="I31" s="470"/>
      <c r="J31" s="470"/>
      <c r="K31" s="470"/>
      <c r="L31" s="470"/>
      <c r="M31" s="470"/>
      <c r="N31" s="470"/>
      <c r="O31" s="470"/>
      <c r="P31" s="470"/>
      <c r="Q31" s="470"/>
    </row>
    <row r="32" spans="1:17" customFormat="1" ht="12.75" customHeight="1">
      <c r="B32" s="92"/>
    </row>
    <row r="33" spans="2:17" customFormat="1" ht="12.75" customHeight="1">
      <c r="B33" s="92"/>
    </row>
    <row r="34" spans="2:17" s="70" customFormat="1">
      <c r="B34" s="70" t="s">
        <v>2</v>
      </c>
      <c r="M34" s="93" t="str">
        <f>Koptame!B34</f>
        <v>Pārbaudīja:</v>
      </c>
      <c r="N34" s="93"/>
      <c r="O34" s="93"/>
      <c r="P34" s="93"/>
      <c r="Q34" s="93"/>
    </row>
    <row r="35" spans="2:17" s="70" customFormat="1">
      <c r="C35" s="89">
        <f>Koptame!C29</f>
        <v>0</v>
      </c>
      <c r="D35" s="89"/>
      <c r="M35" s="89"/>
      <c r="N35" s="460">
        <f>Koptame!C35</f>
        <v>0</v>
      </c>
      <c r="O35" s="460"/>
      <c r="P35" s="93"/>
      <c r="Q35" s="93"/>
    </row>
    <row r="36" spans="2:17" s="70" customFormat="1">
      <c r="C36" s="88">
        <f>Koptame!C30</f>
        <v>0</v>
      </c>
      <c r="D36" s="88"/>
      <c r="M36" s="88"/>
      <c r="N36" s="461">
        <f>Koptame!C36</f>
        <v>0</v>
      </c>
      <c r="O36" s="461"/>
      <c r="P36" s="93"/>
      <c r="Q36" s="93"/>
    </row>
    <row r="37" spans="2:17" s="70" customFormat="1" collapsed="1">
      <c r="B37" s="90"/>
      <c r="G37" s="90"/>
      <c r="H37" s="90"/>
    </row>
    <row r="38" spans="2:17">
      <c r="B38" s="28"/>
      <c r="G38" s="28"/>
      <c r="H38" s="28"/>
      <c r="J38" s="11"/>
    </row>
    <row r="39" spans="2:17">
      <c r="B39" s="28"/>
      <c r="G39" s="28"/>
      <c r="H39" s="28"/>
      <c r="J39" s="11"/>
    </row>
  </sheetData>
  <mergeCells count="17">
    <mergeCell ref="A3:Q3"/>
    <mergeCell ref="M10:P10"/>
    <mergeCell ref="D4:P4"/>
    <mergeCell ref="D6:P6"/>
    <mergeCell ref="G12:L12"/>
    <mergeCell ref="M12:Q12"/>
    <mergeCell ref="A12:A13"/>
    <mergeCell ref="B12:B13"/>
    <mergeCell ref="E12:E13"/>
    <mergeCell ref="F12:F13"/>
    <mergeCell ref="C12:D13"/>
    <mergeCell ref="N36:O36"/>
    <mergeCell ref="C27:L27"/>
    <mergeCell ref="A31:Q31"/>
    <mergeCell ref="N35:O35"/>
    <mergeCell ref="A30:Q30"/>
    <mergeCell ref="A29:B29"/>
  </mergeCells>
  <conditionalFormatting sqref="E25">
    <cfRule type="cellIs" dxfId="1" priority="1" stopIfTrue="1" operator="equal">
      <formula>0</formula>
    </cfRule>
    <cfRule type="expression" dxfId="0" priority="2" stopIfTrue="1">
      <formula>#DIV/0!</formula>
    </cfRule>
  </conditionalFormatting>
  <printOptions horizontalCentered="1"/>
  <pageMargins left="0.27559055118110237" right="0.27559055118110237" top="0.74803149606299213" bottom="0.74803149606299213" header="0.31496062992125984" footer="0.31496062992125984"/>
  <pageSetup paperSize="9" scale="69" orientation="landscape" horizontalDpi="300" verticalDpi="300"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Koptame</vt:lpstr>
      <vt:lpstr>kops1</vt:lpstr>
      <vt:lpstr>1,1</vt:lpstr>
      <vt:lpstr>kops2</vt:lpstr>
      <vt:lpstr>2,1</vt:lpstr>
      <vt:lpstr>2,2</vt:lpstr>
      <vt:lpstr>2,3</vt:lpstr>
      <vt:lpstr>2,4</vt:lpstr>
      <vt:lpstr>2,5</vt:lpstr>
      <vt:lpstr>2,6</vt:lpstr>
      <vt:lpstr>2,7</vt:lpstr>
      <vt:lpstr>kops3</vt:lpstr>
      <vt:lpstr>3,1</vt:lpstr>
      <vt:lpstr>3,2</vt:lpstr>
      <vt:lpstr>3,3</vt:lpstr>
      <vt:lpstr>3,4</vt:lpstr>
      <vt:lpstr>kops4</vt:lpstr>
      <vt:lpstr>4,1</vt:lpstr>
      <vt:lpstr>'2,3'!Print_Area</vt:lpstr>
      <vt:lpstr>Koptame!Print_Area</vt:lpstr>
      <vt:lpstr>'1,1'!Print_Titles</vt:lpstr>
      <vt:lpstr>'2,1'!Print_Titles</vt:lpstr>
      <vt:lpstr>'2,2'!Print_Titles</vt:lpstr>
      <vt:lpstr>'2,3'!Print_Titles</vt:lpstr>
      <vt:lpstr>'2,4'!Print_Titles</vt:lpstr>
      <vt:lpstr>'2,5'!Print_Titles</vt:lpstr>
      <vt:lpstr>'2,6'!Print_Titles</vt:lpstr>
      <vt:lpstr>'2,7'!Print_Titles</vt:lpstr>
      <vt:lpstr>'3,1'!Print_Titles</vt:lpstr>
      <vt:lpstr>'3,2'!Print_Titles</vt:lpstr>
      <vt:lpstr>'3,3'!Print_Titles</vt:lpstr>
      <vt:lpstr>'3,4'!Print_Titles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Linda Kuple</cp:lastModifiedBy>
  <cp:lastPrinted>2022-11-07T17:53:08Z</cp:lastPrinted>
  <dcterms:created xsi:type="dcterms:W3CDTF">2011-09-07T11:49:58Z</dcterms:created>
  <dcterms:modified xsi:type="dcterms:W3CDTF">2023-04-03T06:14:18Z</dcterms:modified>
</cp:coreProperties>
</file>